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3580" windowHeight="12600"/>
  </bookViews>
  <sheets>
    <sheet name="원가계산" sheetId="10" r:id="rId1"/>
    <sheet name="공종별집계표" sheetId="9" r:id="rId2"/>
    <sheet name="공종별내역서" sheetId="8" r:id="rId3"/>
    <sheet name="일위대가목록" sheetId="7" r:id="rId4"/>
    <sheet name="일위대가" sheetId="6" r:id="rId5"/>
    <sheet name="단가대비표" sheetId="3" r:id="rId6"/>
    <sheet name="공사설정" sheetId="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1">#REF!</definedName>
    <definedName name="_1\LA">'[1]#REF'!#REF!</definedName>
    <definedName name="_2">#REF!</definedName>
    <definedName name="_2\MID">'[1]#REF'!#REF!</definedName>
    <definedName name="_3">#REF!</definedName>
    <definedName name="_3\SM">'[1]#REF'!#REF!</definedName>
    <definedName name="_4">#REF!</definedName>
    <definedName name="_4_3__Crite">#REF!</definedName>
    <definedName name="_5">#REF!</definedName>
    <definedName name="_5_3__Criteria">#REF!</definedName>
    <definedName name="_6">#REF!</definedName>
    <definedName name="_6G__Extr">#REF!</definedName>
    <definedName name="_7G__Extract">#REF!</definedName>
    <definedName name="_8ME">'[1]#REF'!#REF!</definedName>
    <definedName name="_9ME">'[1]#REF'!#REF!</definedName>
    <definedName name="_A">#REF!</definedName>
    <definedName name="_B22">[2]일위대가!$A$1400:$IV$1413=[2]일위대가!$A$1400</definedName>
    <definedName name="_CDT2">#REF!</definedName>
    <definedName name="_Dist_Bin" hidden="1">#REF!</definedName>
    <definedName name="_Dist_Values" hidden="1">#REF!</definedName>
    <definedName name="_Fill" hidden="1">#REF!</definedName>
    <definedName name="_K02">[2]일위대가!$A$732:$IV$745=[2]일위대가!$A$732</definedName>
    <definedName name="_Key1" hidden="1">#REF!</definedName>
    <definedName name="_Key2" hidden="1">#REF!</definedName>
    <definedName name="_LP1">#REF!</definedName>
    <definedName name="_LP2">#REF!</definedName>
    <definedName name="_LPB1">[3]부하계산서!#REF!</definedName>
    <definedName name="_LPK1">[3]부하계산서!#REF!</definedName>
    <definedName name="_LU1">'[4]부하(성남)'!#REF!</definedName>
    <definedName name="_LU2">'[4]부하(성남)'!#REF!</definedName>
    <definedName name="_LV01">'[4]부하(성남)'!#REF!</definedName>
    <definedName name="_O03">[2]일위대가!$A$1516:$IV$1529=[2]일위대가!$A$1516</definedName>
    <definedName name="_Order1" hidden="1">255</definedName>
    <definedName name="_Order2" hidden="1">255</definedName>
    <definedName name="_Parse_Out" hidden="1">[5]갑지!#REF!</definedName>
    <definedName name="_Regression_Int" hidden="1">1</definedName>
    <definedName name="_Sort" hidden="1">#REF!</definedName>
    <definedName name="_Table1_In1" hidden="1">#REF!</definedName>
    <definedName name="_Table1_Out" hidden="1">#REF!</definedName>
    <definedName name="_UP1">[3]부하계산서!#REF!</definedName>
    <definedName name="_UP2">[3]부하계산서!#REF!</definedName>
    <definedName name="\a">[6]NAI!#REF!</definedName>
    <definedName name="\b">#REF!</definedName>
    <definedName name="\c">#REF!</definedName>
    <definedName name="\d">#REF!</definedName>
    <definedName name="\e">[6]NAI!#REF!</definedName>
    <definedName name="\i">[7]을!#REF!</definedName>
    <definedName name="\l">#REF!</definedName>
    <definedName name="\LARGE">#REF!</definedName>
    <definedName name="\m">#REF!</definedName>
    <definedName name="\p">#N/A</definedName>
    <definedName name="\q">#REF!</definedName>
    <definedName name="\s">[6]NAI!#REF!</definedName>
    <definedName name="\x">[8]내역!#REF!</definedName>
    <definedName name="\z">#REF!</definedName>
    <definedName name="A">#REF!</definedName>
    <definedName name="AA">#REF!</definedName>
    <definedName name="aaa" hidden="1">{#N/A,#N/A,FALSE,"포장2"}</definedName>
    <definedName name="AAAA" hidden="1">[9]입찰안!#REF!</definedName>
    <definedName name="aer">#REF!,#REF!</definedName>
    <definedName name="ajd">#REF!</definedName>
    <definedName name="AT">[10]간선계산!#REF!</definedName>
    <definedName name="B">[11]!Macro5</definedName>
    <definedName name="CCC">#REF!</definedName>
    <definedName name="CO">[12]직공비!#REF!</definedName>
    <definedName name="COPY">[12]직공비!#REF!</definedName>
    <definedName name="_xlnm.Criteria">#REF!</definedName>
    <definedName name="Criteria_MI">[8]내역!#REF!</definedName>
    <definedName name="DAN">[7]을!#REF!</definedName>
    <definedName name="DANCHO">#REF!</definedName>
    <definedName name="DANGA">'[13]Y-WORK'!$D$19:$D$19,'[13]Y-WORK'!$F$19:$BD$19</definedName>
    <definedName name="DANGI">#REF!</definedName>
    <definedName name="DANIN">#REF!</definedName>
    <definedName name="DANSI">#REF!</definedName>
    <definedName name="DANSU">#REF!</definedName>
    <definedName name="DATA">[14]WORK!$A$22:$BE$356</definedName>
    <definedName name="DATA_">[14]WORK!$A$22:$BE$402</definedName>
    <definedName name="DATABAS">#REF!</definedName>
    <definedName name="_xlnm.Database">#REF!</definedName>
    <definedName name="Database_MI">#REF!</definedName>
    <definedName name="database2">#REF!</definedName>
    <definedName name="dlff" hidden="1">{#N/A,#N/A,FALSE,"운반시간"}</definedName>
    <definedName name="dn" hidden="1">{#N/A,#N/A,FALSE,"혼합골재"}</definedName>
    <definedName name="drsg">#REF!</definedName>
    <definedName name="dsdsd" hidden="1">{#N/A,#N/A,FALSE,"운반시간"}</definedName>
    <definedName name="E10M">#REF!</definedName>
    <definedName name="E10P">#REF!</definedName>
    <definedName name="E11M">#REF!</definedName>
    <definedName name="E11P">#REF!</definedName>
    <definedName name="E12M">#REF!</definedName>
    <definedName name="E12P">#REF!</definedName>
    <definedName name="E13M">#REF!</definedName>
    <definedName name="E13P">#REF!</definedName>
    <definedName name="E14M">#REF!</definedName>
    <definedName name="E14P">#REF!</definedName>
    <definedName name="E15M">#REF!</definedName>
    <definedName name="E15P">#REF!</definedName>
    <definedName name="E16M">#REF!</definedName>
    <definedName name="E16P">#REF!</definedName>
    <definedName name="E17M">#REF!</definedName>
    <definedName name="E17P">#REF!</definedName>
    <definedName name="E18M">#REF!</definedName>
    <definedName name="E18P">#REF!</definedName>
    <definedName name="E19M">#REF!</definedName>
    <definedName name="E19P">#REF!</definedName>
    <definedName name="E1E">#REF!</definedName>
    <definedName name="E1M">#REF!</definedName>
    <definedName name="E1P">#REF!</definedName>
    <definedName name="E20M">#REF!</definedName>
    <definedName name="E20P">#REF!</definedName>
    <definedName name="E21M">#REF!</definedName>
    <definedName name="E21P">#REF!</definedName>
    <definedName name="E22M">#REF!</definedName>
    <definedName name="E22P">#REF!</definedName>
    <definedName name="E23M">#REF!</definedName>
    <definedName name="E23P">#REF!</definedName>
    <definedName name="E24M">#REF!</definedName>
    <definedName name="E24P">#REF!</definedName>
    <definedName name="E25M">#REF!</definedName>
    <definedName name="E25P">#REF!</definedName>
    <definedName name="E26E">#REF!</definedName>
    <definedName name="E26M">#REF!</definedName>
    <definedName name="E26P">#REF!</definedName>
    <definedName name="E27E">#REF!</definedName>
    <definedName name="E27M">#REF!</definedName>
    <definedName name="E27P">#REF!</definedName>
    <definedName name="E28E">#REF!</definedName>
    <definedName name="E28M">#REF!</definedName>
    <definedName name="E28P">#REF!</definedName>
    <definedName name="E29M">#REF!</definedName>
    <definedName name="E29P">#REF!</definedName>
    <definedName name="E2E">#REF!</definedName>
    <definedName name="E2M">#REF!</definedName>
    <definedName name="E2P">#REF!</definedName>
    <definedName name="E30M">#REF!</definedName>
    <definedName name="E30P">#REF!</definedName>
    <definedName name="E31E">#REF!</definedName>
    <definedName name="E31M">#REF!</definedName>
    <definedName name="E31P">#REF!</definedName>
    <definedName name="E32E">#REF!</definedName>
    <definedName name="E32M">#REF!</definedName>
    <definedName name="E32P">#REF!</definedName>
    <definedName name="E33E">#REF!</definedName>
    <definedName name="E33M">#REF!</definedName>
    <definedName name="E33P">#REF!</definedName>
    <definedName name="E34E">#REF!</definedName>
    <definedName name="E34M">#REF!</definedName>
    <definedName name="E34P">#REF!</definedName>
    <definedName name="E35M">#REF!</definedName>
    <definedName name="E35P">#REF!</definedName>
    <definedName name="E36M">#REF!</definedName>
    <definedName name="E36P">#REF!</definedName>
    <definedName name="E37M">#REF!</definedName>
    <definedName name="E37P">#REF!</definedName>
    <definedName name="E38M">#REF!</definedName>
    <definedName name="E38P">#REF!</definedName>
    <definedName name="E39M">#REF!</definedName>
    <definedName name="E39P">#REF!</definedName>
    <definedName name="E3P">#REF!</definedName>
    <definedName name="E40M">#REF!</definedName>
    <definedName name="E40P">#REF!</definedName>
    <definedName name="E41M">#REF!</definedName>
    <definedName name="E41P">#REF!</definedName>
    <definedName name="E42M">#REF!</definedName>
    <definedName name="E42P">#REF!</definedName>
    <definedName name="E43M">#REF!</definedName>
    <definedName name="E43P">#REF!</definedName>
    <definedName name="E44M">#REF!</definedName>
    <definedName name="E44P">#REF!</definedName>
    <definedName name="E45M">#REF!</definedName>
    <definedName name="E45P">#REF!</definedName>
    <definedName name="E46M">#REF!</definedName>
    <definedName name="E46P">#REF!</definedName>
    <definedName name="E47M">#REF!</definedName>
    <definedName name="E47P">#REF!</definedName>
    <definedName name="E48M">#REF!</definedName>
    <definedName name="E48P">#REF!</definedName>
    <definedName name="E49M">#REF!</definedName>
    <definedName name="E49P">#REF!</definedName>
    <definedName name="E4M">#REF!</definedName>
    <definedName name="E4P">#REF!</definedName>
    <definedName name="E50M">#REF!</definedName>
    <definedName name="E50P">#REF!</definedName>
    <definedName name="E51E">#REF!</definedName>
    <definedName name="E52M">#REF!</definedName>
    <definedName name="E52P">#REF!</definedName>
    <definedName name="E53M">#REF!</definedName>
    <definedName name="E53P">#REF!</definedName>
    <definedName name="E54M">#REF!</definedName>
    <definedName name="E54P">#REF!</definedName>
    <definedName name="E55M">#REF!</definedName>
    <definedName name="E55P">#REF!</definedName>
    <definedName name="E56M">#REF!</definedName>
    <definedName name="E56P">#REF!</definedName>
    <definedName name="E57M">#REF!</definedName>
    <definedName name="E57P">#REF!</definedName>
    <definedName name="E58M">#REF!</definedName>
    <definedName name="E58P">#REF!</definedName>
    <definedName name="E59M">#REF!</definedName>
    <definedName name="E59P">#REF!</definedName>
    <definedName name="E5M">#REF!</definedName>
    <definedName name="E5P">#REF!</definedName>
    <definedName name="E60M">#REF!</definedName>
    <definedName name="E60P">#REF!</definedName>
    <definedName name="E61M">#REF!</definedName>
    <definedName name="E61P">#REF!</definedName>
    <definedName name="E62M">#REF!</definedName>
    <definedName name="E62P">#REF!</definedName>
    <definedName name="E63M">#REF!</definedName>
    <definedName name="E63P">#REF!</definedName>
    <definedName name="E64M">#REF!</definedName>
    <definedName name="E64P">#REF!</definedName>
    <definedName name="E65M">#REF!</definedName>
    <definedName name="E65P">#REF!</definedName>
    <definedName name="E66M">#REF!</definedName>
    <definedName name="E66P">#REF!</definedName>
    <definedName name="E67M">#REF!</definedName>
    <definedName name="E67P">#REF!</definedName>
    <definedName name="E68M">#REF!</definedName>
    <definedName name="E6M">#REF!</definedName>
    <definedName name="E6P">#REF!</definedName>
    <definedName name="E7M">#REF!</definedName>
    <definedName name="E7P">#REF!</definedName>
    <definedName name="E8M">#REF!</definedName>
    <definedName name="E8P">#REF!</definedName>
    <definedName name="E9M">#REF!</definedName>
    <definedName name="E9P">#REF!</definedName>
    <definedName name="edgh">#REF!</definedName>
    <definedName name="edit__home__del__branch_\f">#REF!</definedName>
    <definedName name="edssqq" hidden="1">{#N/A,#N/A,FALSE,"혼합골재"}</definedName>
    <definedName name="edtgh">#REF!</definedName>
    <definedName name="ee" hidden="1">{#N/A,#N/A,FALSE,"단가표지"}</definedName>
    <definedName name="eee">[7]을!#REF!</definedName>
    <definedName name="END">#REF!</definedName>
    <definedName name="_xlnm.Extract">#REF!</definedName>
    <definedName name="Extract_MI">#REF!</definedName>
    <definedName name="f">#REF!</definedName>
    <definedName name="fdgz">#REF!</definedName>
    <definedName name="FEEL">#REF!</definedName>
    <definedName name="FF">#REF!</definedName>
    <definedName name="GAB">[7]을!#REF!</definedName>
    <definedName name="gfgdfg" hidden="1">[15]차액보증!#REF!</definedName>
    <definedName name="grew" hidden="1">#REF!</definedName>
    <definedName name="gu">#REF!,#REF!</definedName>
    <definedName name="H100x100x6x8t_단중">#REF!</definedName>
    <definedName name="H125x125x6.5x9t_단중">#REF!</definedName>
    <definedName name="H150x100x6x9t_단중">#REF!</definedName>
    <definedName name="han" hidden="1">#REF!</definedName>
    <definedName name="HH">[16]정부노임단가!$A$5:$F$215</definedName>
    <definedName name="HTML_CodePage" hidden="1">949</definedName>
    <definedName name="HTML_Control" hidden="1">{"'Firr(선)'!$AS$1:$AY$62","'Firr(사)'!$AS$1:$AY$62","'Firr(회)'!$AS$1:$AY$62","'Firr(선)'!$L$1:$V$62","'Firr(사)'!$L$1:$V$62","'Firr(회)'!$L$1:$V$62"}</definedName>
    <definedName name="HTML_Description" hidden="1">""</definedName>
    <definedName name="HTML_Email" hidden="1">""</definedName>
    <definedName name="HTML_Header" hidden="1">"8%"</definedName>
    <definedName name="HTML_LastUpdate" hidden="1">"2000-11-08"</definedName>
    <definedName name="HTML_LineAfter" hidden="1">FALSE</definedName>
    <definedName name="HTML_LineBefore" hidden="1">FALSE</definedName>
    <definedName name="HTML_Name" hidden="1">"이제찬"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"Firrsrwd"</definedName>
    <definedName name="ID">'[17]Y-WORK'!$I$435:$I$891,'[17]Y-WORK'!$I$901:$I$929</definedName>
    <definedName name="INPUT">[18]WORK!$A$22:$BE$381</definedName>
    <definedName name="item">[14]WORK!$A$22:$IV$401</definedName>
    <definedName name="ITEM_">[14]WORK!$A$22:$IV$401</definedName>
    <definedName name="J">#REF!</definedName>
    <definedName name="JH">[19]정부노임단가!$A$5:$F$215</definedName>
    <definedName name="JJ">[20]정부노임단가!$A$5:$F$215</definedName>
    <definedName name="JYH">#REF!</definedName>
    <definedName name="KA">[21]MOTOR!$B$61:$E$68</definedName>
    <definedName name="KK">[19]정부노임단가!$A$5:$F$215</definedName>
    <definedName name="LP1A">'[4]부하(성남)'!#REF!</definedName>
    <definedName name="LP1B">[3]부하계산서!#REF!</definedName>
    <definedName name="LP3A">'[4]부하(성남)'!#REF!</definedName>
    <definedName name="LPB">'[4]부하(성남)'!#REF!</definedName>
    <definedName name="LPBA">[3]부하계산서!#REF!</definedName>
    <definedName name="LPKA">[3]부하계산서!#REF!</definedName>
    <definedName name="LPKB">[3]부하계산서!#REF!</definedName>
    <definedName name="LPM">[3]부하계산서!#REF!</definedName>
    <definedName name="LPMA">[3]부하계산서!#REF!</definedName>
    <definedName name="LPO">[3]부하계산서!#REF!</definedName>
    <definedName name="LPOA">[3]부하계산서!#REF!</definedName>
    <definedName name="LV02A">[3]부하계산서!#REF!</definedName>
    <definedName name="LV02B">[3]부하계산서!#REF!</definedName>
    <definedName name="LV04A">[3]부하계산서!#REF!</definedName>
    <definedName name="LV04B">[3]부하계산서!#REF!</definedName>
    <definedName name="Macro1">[22]!Macro1</definedName>
    <definedName name="Macro10">[22]!Macro10</definedName>
    <definedName name="Macro11">[22]!Macro11</definedName>
    <definedName name="macro111">[23]!Macro5</definedName>
    <definedName name="Macro12">[22]!Macro12</definedName>
    <definedName name="Macro13">[22]!Macro13</definedName>
    <definedName name="Macro14">[22]!Macro14</definedName>
    <definedName name="macro15">[23]!Macro14</definedName>
    <definedName name="Macro2">[22]!Macro2</definedName>
    <definedName name="Macro3">[22]!Macro3</definedName>
    <definedName name="Macro4">[22]!Macro4</definedName>
    <definedName name="Macro5">[22]!Macro5</definedName>
    <definedName name="Macro6">[22]!Macro6</definedName>
    <definedName name="Macro7">[22]!Macro7</definedName>
    <definedName name="Macro8">[22]!Macro8</definedName>
    <definedName name="Macro9">[22]!Macro9</definedName>
    <definedName name="MCCEA">[3]부하계산서!#REF!</definedName>
    <definedName name="MCCEB">[3]부하계산서!#REF!</definedName>
    <definedName name="MCCF">[3]부하계산서!#REF!</definedName>
    <definedName name="MCCN">'[4]부하(성남)'!#REF!</definedName>
    <definedName name="MCCP">[3]부하계산서!#REF!</definedName>
    <definedName name="MCCS">[3]부하계산서!#REF!</definedName>
    <definedName name="MNHL">[22]Sheet1!$A$4:$H$5</definedName>
    <definedName name="MONEY">'[17]Y-WORK'!$F$21:$M$891,'[17]Y-WORK'!$F$901:$M$929</definedName>
    <definedName name="n" hidden="1">[24]실행철강하도!$A$1:$A$4</definedName>
    <definedName name="NO">[12]직공비!#REF!</definedName>
    <definedName name="NOMU">[25]NOMUBI!$B$3:$H$39</definedName>
    <definedName name="NUM">[12]직공비!#REF!</definedName>
    <definedName name="NUMBER">#REF!</definedName>
    <definedName name="OOO">#REF!</definedName>
    <definedName name="P">[26]내역서!#REF!</definedName>
    <definedName name="PASS">#REF!</definedName>
    <definedName name="PB">'[4]부하(성남)'!#REF!</definedName>
    <definedName name="PLATE_12t_단중">#REF!</definedName>
    <definedName name="PLATE_19t_단중">#REF!</definedName>
    <definedName name="PLATE_6t_단중">#REF!</definedName>
    <definedName name="PLATE_9t_단중">#REF!</definedName>
    <definedName name="PNLW10">[3]부하계산서!#REF!</definedName>
    <definedName name="PNLW8">[3]부하계산서!#REF!</definedName>
    <definedName name="PP">'[4]부하(성남)'!#REF!</definedName>
    <definedName name="PPP">#REF!</definedName>
    <definedName name="_xlnm.Print_Area" localSheetId="2">공종별내역서!$A$1:$M$51</definedName>
    <definedName name="_xlnm.Print_Area" localSheetId="1">공종별집계표!$A$1:$M$27</definedName>
    <definedName name="_xlnm.Print_Area" localSheetId="5">단가대비표!$A$1:$X$68</definedName>
    <definedName name="_xlnm.Print_Area" localSheetId="0">원가계산!$A$1:$H$42</definedName>
    <definedName name="_xlnm.Print_Area" localSheetId="4">일위대가!$A$1:$M$241</definedName>
    <definedName name="_xlnm.Print_Area" localSheetId="3">일위대가목록!$A$1:$J$38</definedName>
    <definedName name="_xlnm.Print_Area">#REF!</definedName>
    <definedName name="PRINT_AREA_MI">#N/A</definedName>
    <definedName name="_xlnm.Print_Titles" localSheetId="2">공종별내역서!$1:$3</definedName>
    <definedName name="_xlnm.Print_Titles" localSheetId="1">공종별집계표!$1:$4</definedName>
    <definedName name="_xlnm.Print_Titles" localSheetId="5">단가대비표!$1:$4</definedName>
    <definedName name="_xlnm.Print_Titles" localSheetId="4">일위대가!$1:$3</definedName>
    <definedName name="_xlnm.Print_Titles" localSheetId="3">일위대가목록!$1:$3</definedName>
    <definedName name="_xlnm.Print_Titles">#N/A</definedName>
    <definedName name="PRINT_TITLES_MI">#N/A</definedName>
    <definedName name="q" hidden="1">#REF!</definedName>
    <definedName name="qor" hidden="1">[27]실행철강하도!$A$1:$A$4</definedName>
    <definedName name="qq">#REF!</definedName>
    <definedName name="qw" hidden="1">{#N/A,#N/A,FALSE,"단가표지"}</definedName>
    <definedName name="_xlnm.Recorder">#REF!</definedName>
    <definedName name="rff">[7]을!#REF!</definedName>
    <definedName name="rkdkd" hidden="1">{#N/A,#N/A,FALSE,"2~8번"}</definedName>
    <definedName name="rlr">#REF!</definedName>
    <definedName name="RR">'[28]2000전체분'!#REF!</definedName>
    <definedName name="RRR">#REF!</definedName>
    <definedName name="RT">#REF!,#REF!,#REF!</definedName>
    <definedName name="rty">#REF!,#REF!</definedName>
    <definedName name="ruswjrsodur">#REF!</definedName>
    <definedName name="SAN">[7]을!#REF!</definedName>
    <definedName name="sdg" hidden="1">#REF!</definedName>
    <definedName name="SHEET56">#REF!</definedName>
    <definedName name="size">#REF!</definedName>
    <definedName name="SPP_백__PIPE_100A_단중">#REF!</definedName>
    <definedName name="SPP_백__PIPE_125A_단중">#REF!</definedName>
    <definedName name="SPP_백__PIPE_150A_단중">#REF!</definedName>
    <definedName name="SPP_백__PIPE_15A_단중">#REF!</definedName>
    <definedName name="SPP_백__PIPE_200A_단중">#REF!</definedName>
    <definedName name="SPP_백__PIPE_20A_단중">#REF!</definedName>
    <definedName name="SPP_백__PIPE_250A_단중">#REF!</definedName>
    <definedName name="SPP_백__PIPE_25A_단중">#REF!</definedName>
    <definedName name="SPP_백__PIPE_300A_단중">#REF!</definedName>
    <definedName name="SPP_백__PIPE_32A_단중">#REF!</definedName>
    <definedName name="SPP_백__PIPE_350A_단중">#REF!</definedName>
    <definedName name="SPP_백__PIPE_400A_단중">#REF!</definedName>
    <definedName name="SPP_백__PIPE_40A_단중">#REF!</definedName>
    <definedName name="SPP_백__PIPE_450A_단중">#REF!</definedName>
    <definedName name="SPP_백__PIPE_500A_단중">#REF!</definedName>
    <definedName name="SPP_백__PIPE_50A_단중">#REF!</definedName>
    <definedName name="SPP_백__PIPE_65A_단중">#REF!</definedName>
    <definedName name="SPP_백__PIPE_80A_단중">#REF!</definedName>
    <definedName name="SPPS_PIPE_100A_40S_단중">#REF!</definedName>
    <definedName name="SPPS_PIPE_125A_40S_단중">#REF!</definedName>
    <definedName name="SPPS_PIPE_150A_40S_단중">#REF!</definedName>
    <definedName name="SPPS_PIPE_15A_40S_단중">#REF!</definedName>
    <definedName name="SPPS_PIPE_200A_40S_단중">#REF!</definedName>
    <definedName name="SPPS_PIPE_20A_40S_단중">#REF!</definedName>
    <definedName name="SPPS_PIPE_250A_40S_단중">#REF!</definedName>
    <definedName name="SPPS_PIPE_25A_40S_단중">#REF!</definedName>
    <definedName name="SPPS_PIPE_300A_40S_단중">#REF!</definedName>
    <definedName name="SPPS_PIPE_32A_40S_단중">#REF!</definedName>
    <definedName name="SPPS_PIPE_350A_40S_단중">#REF!</definedName>
    <definedName name="SPPS_PIPE_400A_40S_단중">#REF!</definedName>
    <definedName name="SPPS_PIPE_40A_40S_단중">#REF!</definedName>
    <definedName name="SPPS_PIPE_450A_40S_단중">#REF!</definedName>
    <definedName name="SPPS_PIPE_500A_40S_단중">#REF!</definedName>
    <definedName name="SPPS_PIPE_50A_40S_단중">#REF!</definedName>
    <definedName name="SPPS_PIPE_65A_40S_단중">#REF!</definedName>
    <definedName name="SPPS_PIPE_80A_40S_단중">#REF!</definedName>
    <definedName name="sr">#REF!,#REF!</definedName>
    <definedName name="ss">#REF!</definedName>
    <definedName name="sss" hidden="1">{#N/A,#N/A,FALSE,"전력간선"}</definedName>
    <definedName name="st">#REF!</definedName>
    <definedName name="STS_PIPE_100A_10S_단중">#REF!</definedName>
    <definedName name="STS_PIPE_10A_10S_단중">#REF!</definedName>
    <definedName name="STS_PIPE_125A_10S_단중">#REF!</definedName>
    <definedName name="STS_PIPE_150A_10S_단중">#REF!</definedName>
    <definedName name="STS_PIPE_15A_10S_단중">#REF!</definedName>
    <definedName name="STS_PIPE_200A_10S_단중">#REF!</definedName>
    <definedName name="STS_PIPE_20A_10S_단중">#REF!</definedName>
    <definedName name="STS_PIPE_250A_10S_단중">#REF!</definedName>
    <definedName name="STS_PIPE_25A_10S_단중">#REF!</definedName>
    <definedName name="STS_PIPE_300A_10S_단중">#REF!</definedName>
    <definedName name="STS_PIPE_32A_10S_단중">#REF!</definedName>
    <definedName name="STS_PIPE_350A_10S_단중">#REF!</definedName>
    <definedName name="STS_PIPE_400A_10S_단중">#REF!</definedName>
    <definedName name="STS_PIPE_40A_10S_단중">#REF!</definedName>
    <definedName name="STS_PIPE_50A_10S_단중">#REF!</definedName>
    <definedName name="STS_PIPE_65A_10S_단중">#REF!</definedName>
    <definedName name="STS_PIPE_80A_10S_단중">#REF!</definedName>
    <definedName name="STS_PIPE_90A_10S_단중">#REF!</definedName>
    <definedName name="T10M">#REF!</definedName>
    <definedName name="T10P">#REF!</definedName>
    <definedName name="T11M">#REF!</definedName>
    <definedName name="T11P">#REF!</definedName>
    <definedName name="T12M">#REF!</definedName>
    <definedName name="T12P">#REF!</definedName>
    <definedName name="T13M">#REF!</definedName>
    <definedName name="T13P">#REF!</definedName>
    <definedName name="T14M">#REF!</definedName>
    <definedName name="T14P">#REF!</definedName>
    <definedName name="T15M">#REF!</definedName>
    <definedName name="T15P">#REF!</definedName>
    <definedName name="T16M">#REF!</definedName>
    <definedName name="T16P">#REF!</definedName>
    <definedName name="T17M">#REF!</definedName>
    <definedName name="T17P">#REF!</definedName>
    <definedName name="T18M">#REF!</definedName>
    <definedName name="T18P">#REF!</definedName>
    <definedName name="T19M">#REF!</definedName>
    <definedName name="T19P">#REF!</definedName>
    <definedName name="T1E">#REF!</definedName>
    <definedName name="T1M">#REF!</definedName>
    <definedName name="T1P">#REF!</definedName>
    <definedName name="T20M">#REF!</definedName>
    <definedName name="T20P">#REF!</definedName>
    <definedName name="T21M">#REF!</definedName>
    <definedName name="T21P">#REF!</definedName>
    <definedName name="T22E">#REF!</definedName>
    <definedName name="T23M">#REF!</definedName>
    <definedName name="T23P">#REF!</definedName>
    <definedName name="T24M">#REF!</definedName>
    <definedName name="T24P">#REF!</definedName>
    <definedName name="T2E">#REF!</definedName>
    <definedName name="T2M">#REF!</definedName>
    <definedName name="T2P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6M">#REF!</definedName>
    <definedName name="T6P">#REF!</definedName>
    <definedName name="T7M">#REF!</definedName>
    <definedName name="T7P">#REF!</definedName>
    <definedName name="T8M">#REF!</definedName>
    <definedName name="T8P">#REF!</definedName>
    <definedName name="T9M">#REF!</definedName>
    <definedName name="T9P">#REF!</definedName>
    <definedName name="tr" hidden="1">#REF!</definedName>
    <definedName name="TTT">#REF!</definedName>
    <definedName name="ujdffdf" hidden="1">{#N/A,#N/A,FALSE,"단가표지"}</definedName>
    <definedName name="UL">[7]을!#REF!</definedName>
    <definedName name="UNITA">[3]부하계산서!#REF!</definedName>
    <definedName name="UNITAA">[3]부하계산서!#REF!</definedName>
    <definedName name="UNITB">[3]부하계산서!#REF!</definedName>
    <definedName name="UNITBB">[3]부하계산서!#REF!</definedName>
    <definedName name="UNITC">[3]부하계산서!#REF!</definedName>
    <definedName name="UNITC1">[3]부하계산서!#REF!</definedName>
    <definedName name="UNITCA">[3]부하계산서!#REF!</definedName>
    <definedName name="UNITD">[3]부하계산서!#REF!</definedName>
    <definedName name="UNITDA">[3]부하계산서!#REF!</definedName>
    <definedName name="UPSR">[3]부하계산서!#REF!</definedName>
    <definedName name="VIP">[11]!Macro9</definedName>
    <definedName name="VIR">[11]!Macro7</definedName>
    <definedName name="VIS">[11]!Macro9</definedName>
    <definedName name="VVV">#REF!</definedName>
    <definedName name="w">#REF!</definedName>
    <definedName name="wererr" hidden="1">{#N/A,#N/A,FALSE,"운반시간"}</definedName>
    <definedName name="werewr" hidden="1">{#N/A,#N/A,FALSE,"골재소요량";#N/A,#N/A,FALSE,"골재소요량"}</definedName>
    <definedName name="wessdd">#REF!</definedName>
    <definedName name="wm.조골재1" hidden="1">{#N/A,#N/A,FALSE,"조골재"}</definedName>
    <definedName name="WON">[7]을!#REF!</definedName>
    <definedName name="wrn.2번." hidden="1">{#N/A,#N/A,FALSE,"2~8번"}</definedName>
    <definedName name="wrn.골재소요량." hidden="1">{#N/A,#N/A,FALSE,"골재소요량";#N/A,#N/A,FALSE,"골재소요량"}</definedName>
    <definedName name="wrn.교육청." hidden="1">{#N/A,#N/A,FALSE,"전력간선"}</definedName>
    <definedName name="wrn.구조2." hidden="1">{#N/A,#N/A,FALSE,"구조2"}</definedName>
    <definedName name="wrn.단가표지." hidden="1">{#N/A,#N/A,FALSE,"단가표지"}</definedName>
    <definedName name="wrn.배수1." hidden="1">{#N/A,#N/A,FALSE,"배수1"}</definedName>
    <definedName name="wrn.배수2." hidden="1">{#N/A,#N/A,FALSE,"배수2"}</definedName>
    <definedName name="wrn.부대1." hidden="1">{#N/A,#N/A,FALSE,"부대1"}</definedName>
    <definedName name="wrn.부대2." hidden="1">{#N/A,#N/A,FALSE,"부대2"}</definedName>
    <definedName name="wrn.속도." hidden="1">{#N/A,#N/A,FALSE,"속도"}</definedName>
    <definedName name="wrn.운반시간." hidden="1">{#N/A,#N/A,FALSE,"운반시간"}</definedName>
    <definedName name="wrn.이정표." hidden="1">{#N/A,#N/A,FALSE,"이정표"}</definedName>
    <definedName name="wrn.조골재." hidden="1">{#N/A,#N/A,FALSE,"조골재"}</definedName>
    <definedName name="wrn.토공1." hidden="1">{#N/A,#N/A,FALSE,"구조1"}</definedName>
    <definedName name="wrn.토공2." hidden="1">{#N/A,#N/A,FALSE,"토공2"}</definedName>
    <definedName name="wrn.포장1." hidden="1">{#N/A,#N/A,FALSE,"포장1";#N/A,#N/A,FALSE,"포장1"}</definedName>
    <definedName name="wrn.포장2." hidden="1">{#N/A,#N/A,FALSE,"포장2"}</definedName>
    <definedName name="wrn.표지목차." hidden="1">{#N/A,#N/A,FALSE,"표지목차"}</definedName>
    <definedName name="wrn.혼합골재." hidden="1">{#N/A,#N/A,FALSE,"혼합골재"}</definedName>
    <definedName name="WW">#REF!</definedName>
    <definedName name="xx" hidden="1">#REF!</definedName>
    <definedName name="xxx">#REF!</definedName>
    <definedName name="z">#REF!</definedName>
    <definedName name="za" hidden="1">[24]실행철강하도!$A$1:$A$4</definedName>
    <definedName name="ㄱ25x25x3t_단중">#REF!</definedName>
    <definedName name="ㄱ30x30x5t_단중">#REF!</definedName>
    <definedName name="ㄱ40x40x5t_단중">#REF!</definedName>
    <definedName name="ㄱ50x50x6t_단중">#REF!</definedName>
    <definedName name="ㄱ60x60x6t_단중">#REF!</definedName>
    <definedName name="ㄱ65x65x6t_단중">#REF!</definedName>
    <definedName name="ㄱ75x75x9t_단중">#REF!</definedName>
    <definedName name="ㄱㄱㄱ">#REF!</definedName>
    <definedName name="ㄱ내역">#REF!</definedName>
    <definedName name="ㄱ단가">#REF!</definedName>
    <definedName name="ㄱ단목">#REF!</definedName>
    <definedName name="ㄱ단산">#REF!</definedName>
    <definedName name="ㄱ일목">#REF!</definedName>
    <definedName name="ㄱ일위">#REF!</definedName>
    <definedName name="ㄱㅈㅎ" hidden="1">#REF!</definedName>
    <definedName name="ㄱ중기">#REF!</definedName>
    <definedName name="ㄱ중목">#REF!</definedName>
    <definedName name="가시나무R4">[29]데이타!$E$2</definedName>
    <definedName name="가시나무R5">[29]데이타!$E$3</definedName>
    <definedName name="가시나무R6">[29]데이타!$E$4</definedName>
    <definedName name="가시나무R8">[29]데이타!$E$5</definedName>
    <definedName name="가이즈까향1204">[29]데이타!$E$6</definedName>
    <definedName name="가이즈까향1505">[29]데이타!$E$7</definedName>
    <definedName name="가이즈까향2006">[29]데이타!$E$8</definedName>
    <definedName name="가이즈까향2008">[29]데이타!$E$9</definedName>
    <definedName name="가이즈까향2510">[29]데이타!$E$10</definedName>
    <definedName name="가중나무B10">[29]데이타!$E$19</definedName>
    <definedName name="가중나무B4">[29]데이타!$E$15</definedName>
    <definedName name="가중나무B5">[29]데이타!$E$16</definedName>
    <definedName name="가중나무B6">[29]데이타!$E$17</definedName>
    <definedName name="가중나무B8">[29]데이타!$E$18</definedName>
    <definedName name="각종단가">#REF!</definedName>
    <definedName name="간접노무비">#REF!</definedName>
    <definedName name="간접노무비2">#REF!</definedName>
    <definedName name="간접노무비4">#REF!</definedName>
    <definedName name="간접노무비요율">#REF!</definedName>
    <definedName name="간접노무비율">#REF!</definedName>
    <definedName name="감R10">[29]데이타!$E$24</definedName>
    <definedName name="감R12">[29]데이타!$E$25</definedName>
    <definedName name="감R15">[29]데이타!$E$26</definedName>
    <definedName name="감R5">[29]데이타!$E$20</definedName>
    <definedName name="감R6">[29]데이타!$E$21</definedName>
    <definedName name="감R7">[29]데이타!$E$22</definedName>
    <definedName name="감R8">[29]데이타!$E$23</definedName>
    <definedName name="감나무">#REF!</definedName>
    <definedName name="갑">[30]산출내역서집계표!$AB$2:$AR$143</definedName>
    <definedName name="갑지">#REF!</definedName>
    <definedName name="갑지1">#REF!</definedName>
    <definedName name="강교" hidden="1">{#N/A,#N/A,FALSE,"포장2"}</definedName>
    <definedName name="강구조물" hidden="1">{#N/A,#N/A,FALSE,"포장1";#N/A,#N/A,FALSE,"포장1"}</definedName>
    <definedName name="개나리">#REF!</definedName>
    <definedName name="개나리12">[29]데이타!$E$31</definedName>
    <definedName name="개나리3">[29]데이타!$E$27</definedName>
    <definedName name="개나리5">[29]데이타!$E$28</definedName>
    <definedName name="개나리7">[29]데이타!$E$29</definedName>
    <definedName name="개나리9">[29]데이타!$E$30</definedName>
    <definedName name="개쉬땅1204">[29]데이타!$E$32</definedName>
    <definedName name="개쉬땅1506">[29]데이타!$E$33</definedName>
    <definedName name="건강보험료요율">#REF!</definedName>
    <definedName name="건설기계운전기사">#REF!</definedName>
    <definedName name="건접노무비4">#REF!</definedName>
    <definedName name="건축">#REF!</definedName>
    <definedName name="검___조___부">[31]노임단가!#REF!</definedName>
    <definedName name="견적">#REF!</definedName>
    <definedName name="견적내역">#REF!</definedName>
    <definedName name="견적대비" hidden="1">{#N/A,#N/A,FALSE,"포장2"}</definedName>
    <definedName name="견적서">[32]원가계산!#REF!</definedName>
    <definedName name="견적서1">#REF!</definedName>
    <definedName name="견적서2">#REF!</definedName>
    <definedName name="견적서3">#REF!</definedName>
    <definedName name="견적서4">#REF!</definedName>
    <definedName name="견적서5">#REF!</definedName>
    <definedName name="견적서6">#REF!</definedName>
    <definedName name="견적탱크">#REF!</definedName>
    <definedName name="견적토목">#REF!</definedName>
    <definedName name="결" hidden="1">{#N/A,#N/A,FALSE,"포장2"}</definedName>
    <definedName name="결과" hidden="1">{#N/A,#N/A,FALSE,"포장2"}</definedName>
    <definedName name="겹동백1002">[29]데이타!$E$145</definedName>
    <definedName name="겹동백1204">[29]데이타!$E$146</definedName>
    <definedName name="겹동백1506">[29]데이타!$E$147</definedName>
    <definedName name="겹벗R6">[29]데이타!$E$34</definedName>
    <definedName name="겹벗R8">[29]데이타!$E$35</definedName>
    <definedName name="겹철쭉0304">[29]데이타!$E$36</definedName>
    <definedName name="겹철쭉0506">[29]데이타!$E$37</definedName>
    <definedName name="겹철쭉0608">[29]데이타!$E$38</definedName>
    <definedName name="겹철쭉0810">[29]데이타!$E$39</definedName>
    <definedName name="겹철쭉0812">[29]데이타!$E$40</definedName>
    <definedName name="경부선">#REF!</definedName>
    <definedName name="경비">#REF!</definedName>
    <definedName name="경비2">#REF!</definedName>
    <definedName name="경비3">#REF!</definedName>
    <definedName name="경비4">#REF!</definedName>
    <definedName name="경비ㅣㅣ">#REF!</definedName>
    <definedName name="경상대">#REF!</definedName>
    <definedName name="계">#REF!</definedName>
    <definedName name="계___령___공">[31]노임단가!#REF!</definedName>
    <definedName name="계_장_공">#REF!</definedName>
    <definedName name="계산">#REF!</definedName>
    <definedName name="계수B5">[29]데이타!$E$41</definedName>
    <definedName name="계수B6">[29]데이타!$E$42</definedName>
    <definedName name="계수B8">[29]데이타!$E$43</definedName>
    <definedName name="계양도서관">[33]표지!$B$2:$G$14</definedName>
    <definedName name="고광3">[29]데이타!$E$44</definedName>
    <definedName name="고광5">[29]데이타!$E$45</definedName>
    <definedName name="고용보험료2">#REF!</definedName>
    <definedName name="고용보험료요율">#REF!</definedName>
    <definedName name="고용보험료율">#REF!</definedName>
    <definedName name="곰솔2508">[34]데이타!$E$46</definedName>
    <definedName name="곰솔3010">[29]데이타!$E$47</definedName>
    <definedName name="곰솔R10">[29]데이타!$E$48</definedName>
    <definedName name="곰솔R12">[29]데이타!$E$49</definedName>
    <definedName name="곰솔R15">[29]데이타!$E$50</definedName>
    <definedName name="공">[0]!공</definedName>
    <definedName name="공___종">#REF!</definedName>
    <definedName name="공급가액">#REF!</definedName>
    <definedName name="공급가액2">#REF!</definedName>
    <definedName name="공급가액4">#REF!</definedName>
    <definedName name="공내역">[35]청천내!#REF!</definedName>
    <definedName name="공사개요1">#REF!</definedName>
    <definedName name="공사개요2">#REF!</definedName>
    <definedName name="공사개요3">#REF!</definedName>
    <definedName name="공사개요4">#REF!</definedName>
    <definedName name="공사금액">[36]평가데이터!$R$6:$R$8</definedName>
    <definedName name="공사명">'[37]원가+내역'!#REF!</definedName>
    <definedName name="공사원가">#REF!</definedName>
    <definedName name="공압축3.5간재">'[38]기계경비(시간당)'!$H$248</definedName>
    <definedName name="공압축3.5노무">'[38]기계경비(시간당)'!$H$244</definedName>
    <definedName name="공압축3.5노무야간">'[38]기계경비(시간당)'!$H$245</definedName>
    <definedName name="공압축3.5손료">'[38]기계경비(시간당)'!$H$243</definedName>
    <definedName name="공압축7.1간재">'[38]기계경비(시간당)'!$H$256</definedName>
    <definedName name="공압축7.1노무">'[38]기계경비(시간당)'!$H$252</definedName>
    <definedName name="공압축7.1노무야간">'[38]기계경비(시간당)'!$H$253</definedName>
    <definedName name="공압축7.1손료">'[38]기계경비(시간당)'!$H$251</definedName>
    <definedName name="공정">[0]!공정</definedName>
    <definedName name="관급">#REF!,#REF!,#REF!</definedName>
    <definedName name="관급단가">#REF!</definedName>
    <definedName name="관급자재대">#REF!</definedName>
    <definedName name="관급재료비">#REF!</definedName>
    <definedName name="관로터파기">[39]!돌아가기</definedName>
    <definedName name="관리" hidden="1">{#N/A,#N/A,FALSE,"포장2"}</definedName>
    <definedName name="관목계">#REF!</definedName>
    <definedName name="광나무1003">[29]데이타!$E$51</definedName>
    <definedName name="광나무1203">[29]데이타!$E$52</definedName>
    <definedName name="광나무1506">[29]데이타!$E$53</definedName>
    <definedName name="광편백0405">[29]데이타!$E$153</definedName>
    <definedName name="광편백0507">[29]데이타!$E$154</definedName>
    <definedName name="광편백0509">[29]데이타!$E$155</definedName>
    <definedName name="교목계">#REF!</definedName>
    <definedName name="교좌" hidden="1">{#N/A,#N/A,FALSE,"포장2"}</definedName>
    <definedName name="구미제">#REF!</definedName>
    <definedName name="구분">BlankMacro1</definedName>
    <definedName name="구분1">BlankMacro1</definedName>
    <definedName name="구산">[33]표지!$A$1:$G$14</definedName>
    <definedName name="구상나무1505">[29]데이타!$E$69</definedName>
    <definedName name="구상나무2008">[29]데이타!$E$70</definedName>
    <definedName name="구상나무2510">[29]데이타!$E$71</definedName>
    <definedName name="구상나무3012">[29]데이타!$E$72</definedName>
    <definedName name="그레이더속도">#REF!</definedName>
    <definedName name="그레이더효율">#REF!</definedName>
    <definedName name="금광추정" hidden="1">{#N/A,#N/A,FALSE,"포장2"}</definedName>
    <definedName name="금마타리">#REF!</definedName>
    <definedName name="금변금간접노무비">#REF!</definedName>
    <definedName name="금변금고용보험료">#REF!</definedName>
    <definedName name="금변금공급가액">#REF!</definedName>
    <definedName name="금변금공사원가">#REF!</definedName>
    <definedName name="금변금기타경비">#REF!</definedName>
    <definedName name="금변금도급액">#REF!</definedName>
    <definedName name="금변금부가가치세">#REF!</definedName>
    <definedName name="금변금산재보험료">#REF!</definedName>
    <definedName name="금변금순공사원가">#REF!</definedName>
    <definedName name="금변금안전관리비">#REF!</definedName>
    <definedName name="금변금이윤">#REF!</definedName>
    <definedName name="금변금일반관리비">#REF!</definedName>
    <definedName name="금변금폐기물처리비">#REF!</definedName>
    <definedName name="금변전간접노무비">#REF!</definedName>
    <definedName name="금변전고용보험료">#REF!</definedName>
    <definedName name="금변전공급가액">#REF!</definedName>
    <definedName name="금변전공사원가">#REF!</definedName>
    <definedName name="금변전기타경비">#REF!</definedName>
    <definedName name="금변전도급액">#REF!</definedName>
    <definedName name="금변전부가가치세">#REF!</definedName>
    <definedName name="금변전산재보험료">#REF!</definedName>
    <definedName name="금변전순공사원가">#REF!</definedName>
    <definedName name="금변전안전관리비">#REF!</definedName>
    <definedName name="금변전이윤">#REF!</definedName>
    <definedName name="금변전일반관리비">#REF!</definedName>
    <definedName name="금변전폐기물처리비">#REF!</definedName>
    <definedName name="금송1006">[29]데이타!$E$73</definedName>
    <definedName name="금송1208">[29]데이타!$E$74</definedName>
    <definedName name="금송1510">[29]데이타!$E$75</definedName>
    <definedName name="금회공사원가금회">#REF!</definedName>
    <definedName name="금회공사원가기시행">#REF!</definedName>
    <definedName name="금회공사원가전체">#REF!</definedName>
    <definedName name="금회금간접노무비">#REF!</definedName>
    <definedName name="금회금고용보험료">#REF!</definedName>
    <definedName name="금회금공사원가">#REF!</definedName>
    <definedName name="금회금기타경비">#REF!</definedName>
    <definedName name="금회금산재보험료">#REF!</definedName>
    <definedName name="금회금안전관리비">#REF!</definedName>
    <definedName name="금회금이윤">#REF!</definedName>
    <definedName name="금회금일반관리비">#REF!</definedName>
    <definedName name="금회금제이윤">#REF!</definedName>
    <definedName name="금회금폐기물처리비">#REF!</definedName>
    <definedName name="금회기공사원가">#REF!</definedName>
    <definedName name="금회장공사원가">#REF!</definedName>
    <definedName name="금회전공사원가">#REF!</definedName>
    <definedName name="기___와___공">[31]노임단가!#REF!</definedName>
    <definedName name="기계3">BlankMacro1</definedName>
    <definedName name="기계설치공">#REF!</definedName>
    <definedName name="기관명">#REF!</definedName>
    <definedName name="기기">'[40]2000년1차'!#REF!</definedName>
    <definedName name="기다">#REF!</definedName>
    <definedName name="기술" hidden="1">{#N/A,#N/A,FALSE,"부대1"}</definedName>
    <definedName name="기자재비">#REF!</definedName>
    <definedName name="기초">#REF!</definedName>
    <definedName name="기초단가">#REF!</definedName>
    <definedName name="기초단가1">#REF!</definedName>
    <definedName name="기타경비">#REF!</definedName>
    <definedName name="기타경비1">#REF!</definedName>
    <definedName name="기타경비2">#REF!</definedName>
    <definedName name="기타경비4">#REF!</definedName>
    <definedName name="기타경비건축">#REF!</definedName>
    <definedName name="기타경비요율">#REF!</definedName>
    <definedName name="기타경비율">#REF!</definedName>
    <definedName name="기타경비조경">#REF!</definedName>
    <definedName name="기타경비토목">#REF!</definedName>
    <definedName name="기타자재">[0]!기타자재</definedName>
    <definedName name="기터경비2">#REF!</definedName>
    <definedName name="길">[41]WORK!$A$22:$BE$381</definedName>
    <definedName name="길이">[42]관급!#REF!</definedName>
    <definedName name="김">[43]관급!#REF!</definedName>
    <definedName name="김1" hidden="1">{"'Firr(선)'!$AS$1:$AY$62","'Firr(사)'!$AS$1:$AY$62","'Firr(회)'!$AS$1:$AY$62","'Firr(선)'!$L$1:$V$62","'Firr(사)'!$L$1:$V$62","'Firr(회)'!$L$1:$V$62"}</definedName>
    <definedName name="김11">#REF!</definedName>
    <definedName name="김2">#REF!</definedName>
    <definedName name="김3">#REF!</definedName>
    <definedName name="김4">[44]관급!#REF!</definedName>
    <definedName name="김5">[45]관급!#REF!</definedName>
    <definedName name="김6">[45]관급!#REF!</definedName>
    <definedName name="김7">[46]관급!#REF!</definedName>
    <definedName name="김8">[47]단가산출!$A$1:$G$318</definedName>
    <definedName name="김9">#REF!</definedName>
    <definedName name="김길">#REF!</definedName>
    <definedName name="김원">[48]관급!#REF!</definedName>
    <definedName name="김원길">[48]관급!#REF!</definedName>
    <definedName name="김태빈">[49]관급!#REF!</definedName>
    <definedName name="김해우체국">[33]표지!#REF!</definedName>
    <definedName name="꽃복숭아R3">[29]데이타!$E$58</definedName>
    <definedName name="꽃복숭아R4">[29]데이타!$E$59</definedName>
    <definedName name="꽃복숭아R5">[29]데이타!$E$60</definedName>
    <definedName name="꽃사과R10">[29]데이타!$E$64</definedName>
    <definedName name="꽃사과R4">[29]데이타!$E$61</definedName>
    <definedName name="꽃사과R6">[29]데이타!$E$62</definedName>
    <definedName name="꽃사과R8">[29]데이타!$E$63</definedName>
    <definedName name="꽃아그배R10">[29]데이타!$E$68</definedName>
    <definedName name="꽃아그배R4">[29]데이타!$E$65</definedName>
    <definedName name="꽃아그배R6">[29]데이타!$E$66</definedName>
    <definedName name="꽃아그배R8">[29]데이타!$E$67</definedName>
    <definedName name="꽃창포">#REF!</definedName>
    <definedName name="꽃향유">#REF!</definedName>
    <definedName name="꽝꽝0304">[29]데이타!$E$54</definedName>
    <definedName name="꽝꽝0406">[29]데이타!$E$55</definedName>
    <definedName name="꽝꽝0508">[29]데이타!$E$56</definedName>
    <definedName name="꽝꽝0610">[29]데이타!$E$57</definedName>
    <definedName name="ㄴㄱㄹ" hidden="1">#REF!</definedName>
    <definedName name="ㄴㄴ">#REF!</definedName>
    <definedName name="ㄴㅁ" hidden="1">#REF!</definedName>
    <definedName name="나.">#REF!</definedName>
    <definedName name="나무">#REF!</definedName>
    <definedName name="낙상홍1004">[29]데이타!$E$76</definedName>
    <definedName name="낙상홍1506">[29]데이타!$E$77</definedName>
    <definedName name="낙상홍1808">[29]데이타!$E$78</definedName>
    <definedName name="낙상홍2010">[29]데이타!$E$79</definedName>
    <definedName name="낙상홍2515">[29]데이타!$E$80</definedName>
    <definedName name="낙양중">[33]표지!#REF!</definedName>
    <definedName name="낙우송R10">[29]데이타!$E$84</definedName>
    <definedName name="낙우송R12">[29]데이타!$E$85</definedName>
    <definedName name="낙우송R5">[29]데이타!$E$81</definedName>
    <definedName name="낙우송R6">[29]데이타!$E$82</definedName>
    <definedName name="낙우송R8">[29]데이타!$E$83</definedName>
    <definedName name="내역">#REF!</definedName>
    <definedName name="내역서">#REF!</definedName>
    <definedName name="내전">[50]노무비!$B$2</definedName>
    <definedName name="노르웨이R12">[29]데이타!$E$90</definedName>
    <definedName name="노르웨이R15">[29]데이타!$E$91</definedName>
    <definedName name="노르웨이R4">[29]데이타!$E$86</definedName>
    <definedName name="노르웨이R5">[29]데이타!$E$87</definedName>
    <definedName name="노르웨이R6">[29]데이타!$E$88</definedName>
    <definedName name="노르웨이R8">[29]데이타!$E$89</definedName>
    <definedName name="노무">#REF!</definedName>
    <definedName name="노무비">#REF!</definedName>
    <definedName name="노무비2">#REF!</definedName>
    <definedName name="노무비3">#REF!</definedName>
    <definedName name="노무비4">#REF!</definedName>
    <definedName name="노무비보정">'[51]EQ-R1'!#REF!</definedName>
    <definedName name="노임">BlankMacro1</definedName>
    <definedName name="노임1">BlankMacro1</definedName>
    <definedName name="노임단가">[31]노임단가!$B$1:$F$65536</definedName>
    <definedName name="노임전기">'[52]7단가'!$B$15:$L$19</definedName>
    <definedName name="노출직부">#REF!</definedName>
    <definedName name="눈주목">#REF!</definedName>
    <definedName name="눈향L06">[29]데이타!$E$92</definedName>
    <definedName name="눈향L08">[29]데이타!$E$93</definedName>
    <definedName name="눈향L10">[29]데이타!$E$94</definedName>
    <definedName name="눈향L14">[29]데이타!$E$95</definedName>
    <definedName name="눈향L20">[29]데이타!$E$96</definedName>
    <definedName name="느릅R10">[29]데이타!$E$100</definedName>
    <definedName name="느릅R4">[29]데이타!$E$97</definedName>
    <definedName name="느릅R5">[29]데이타!$E$98</definedName>
    <definedName name="느릅R8">[34]데이타!$E$99</definedName>
    <definedName name="느티R10">[34]데이타!$E$104</definedName>
    <definedName name="느티R12">[29]데이타!$E$105</definedName>
    <definedName name="느티R15">[29]데이타!$E$106</definedName>
    <definedName name="느티R18">[29]데이타!$E$107</definedName>
    <definedName name="느티R20">[29]데이타!$E$108</definedName>
    <definedName name="느티R25">[29]데이타!$E$109</definedName>
    <definedName name="느티R30">[29]데이타!$E$110</definedName>
    <definedName name="느티R5">[29]데이타!$E$101</definedName>
    <definedName name="느티R6">[29]데이타!$E$102</definedName>
    <definedName name="느티R8">[29]데이타!$E$103</definedName>
    <definedName name="느티나무">#REF!</definedName>
    <definedName name="능소화R2">[29]데이타!$E$111</definedName>
    <definedName name="능소화R4">[29]데이타!$E$112</definedName>
    <definedName name="능소화R6">[29]데이타!$E$113</definedName>
    <definedName name="ㄷ100x50x5x7.5t_단중">#REF!</definedName>
    <definedName name="ㄷ125x65x6x8t_단중">#REF!</definedName>
    <definedName name="ㄷ33">#REF!</definedName>
    <definedName name="ㄷ75x40x5x7t_단중">#REF!</definedName>
    <definedName name="다.">#REF!</definedName>
    <definedName name="단가">[53]DAN!$A$5:$Q$1021</definedName>
    <definedName name="단가비교표">#REF!,#REF!</definedName>
    <definedName name="단가비교표1">#REF!,#REF!</definedName>
    <definedName name="단가산출선내부세로선">[54]Mc1!#REF!</definedName>
    <definedName name="단가조사">[47]단가산출!$A$1:$G$318</definedName>
    <definedName name="단가테이블">'[38]기계경비(시간당)'!$C$1:$F$58</definedName>
    <definedName name="단말처리재">#REF!</definedName>
    <definedName name="담쟁이L03">[29]데이타!$E$114</definedName>
    <definedName name="대___장___공">[31]노임단가!#REF!</definedName>
    <definedName name="대기영역">#REF!</definedName>
    <definedName name="대나무">#REF!</definedName>
    <definedName name="대왕참R10">[29]데이타!$E$118</definedName>
    <definedName name="대왕참R4">[29]데이타!$E$115</definedName>
    <definedName name="대왕참R6">[29]데이타!$E$116</definedName>
    <definedName name="대왕참R8">[29]데이타!$E$117</definedName>
    <definedName name="대일">#REF!</definedName>
    <definedName name="대청">[33]표지!#REF!</definedName>
    <definedName name="대추R10">[29]데이타!$E$123</definedName>
    <definedName name="대추R4">[29]데이타!$E$119</definedName>
    <definedName name="대추R5">[29]데이타!$E$120</definedName>
    <definedName name="대추R6">[29]데이타!$E$121</definedName>
    <definedName name="대추R8">[29]데이타!$E$122</definedName>
    <definedName name="덕" hidden="1">{#N/A,#N/A,FALSE,"포장2"}</definedName>
    <definedName name="덕_트_공">#REF!</definedName>
    <definedName name="덕진" hidden="1">{#N/A,#N/A,FALSE,"포장2"}</definedName>
    <definedName name="덕호" hidden="1">{#N/A,#N/A,FALSE,"포장2"}</definedName>
    <definedName name="덤프트럭대기시간">#REF!</definedName>
    <definedName name="덤프트럭속도">#REF!</definedName>
    <definedName name="덤프트럭적하시간">#REF!</definedName>
    <definedName name="덩굴장미3">[29]데이타!$E$128</definedName>
    <definedName name="덩굴장미4">[29]데이타!$E$129</definedName>
    <definedName name="덩굴장미5">[29]데이타!$E$130</definedName>
    <definedName name="도_장_공">#REF!</definedName>
    <definedName name="도급단가">#REF!</definedName>
    <definedName name="도급예정액2">#REF!</definedName>
    <definedName name="도급예정액3">#REF!</definedName>
    <definedName name="도급예정액4">#REF!</definedName>
    <definedName name="도목수">[31]노임단가!#REF!</definedName>
    <definedName name="도서관">[33]표지!#REF!</definedName>
    <definedName name="독일가문비1206">[29]데이타!$E$131</definedName>
    <definedName name="독일가문비1508">[29]데이타!$E$132</definedName>
    <definedName name="독일가문비2010">[29]데이타!$E$133</definedName>
    <definedName name="독일가문비2512">[29]데이타!$E$134</definedName>
    <definedName name="독일가문비3015">[29]데이타!$E$135</definedName>
    <definedName name="독일가문비3518">[29]데이타!$E$136</definedName>
    <definedName name="돈나무0504">[29]데이타!$E$137</definedName>
    <definedName name="돈나무0805">[29]데이타!$E$138</definedName>
    <definedName name="돈나무1007">[29]데이타!$E$139</definedName>
    <definedName name="돈나무1210">[29]데이타!$E$140</definedName>
    <definedName name="돌단풍">#REF!</definedName>
    <definedName name="돌아가기">[39]!돌아가기</definedName>
    <definedName name="동백1002">[29]데이타!$E$141</definedName>
    <definedName name="동백1204">[29]데이타!$E$142</definedName>
    <definedName name="동백1506">[29]데이타!$E$143</definedName>
    <definedName name="동백1808">[29]데이타!$E$144</definedName>
    <definedName name="등R2">[29]데이타!$E$156</definedName>
    <definedName name="등R4">[29]데이타!$E$157</definedName>
    <definedName name="등R6">[29]데이타!$E$158</definedName>
    <definedName name="등R8">[29]데이타!$E$159</definedName>
    <definedName name="등가도움">[39]!등가도움</definedName>
    <definedName name="때죽R10">[29]데이타!$E$127</definedName>
    <definedName name="때죽R4">[29]데이타!$E$124</definedName>
    <definedName name="때죽R6">[29]데이타!$E$125</definedName>
    <definedName name="때죽R8">[29]데이타!$E$126</definedName>
    <definedName name="ㄹ호" hidden="1">#REF!</definedName>
    <definedName name="램머Q간재">[38]램머!$D$20</definedName>
    <definedName name="램머Q간재10">[38]램머!$F$20</definedName>
    <definedName name="램머Q간재야간">[38]램머!$J$20</definedName>
    <definedName name="램머Q노무">[38]램머!$D$21</definedName>
    <definedName name="램머Q노무10">[38]램머!$F$21</definedName>
    <definedName name="램머Q노무야간">[38]램머!$J$21</definedName>
    <definedName name="램머Q손료">[38]램머!$D$22</definedName>
    <definedName name="램머Q손료10">[38]램머!$F$22</definedName>
    <definedName name="램머Q손료야간">[38]램머!$J$22</definedName>
    <definedName name="램머간재">'[38]기계경비(시간당)'!$H$170</definedName>
    <definedName name="램머노무">'[38]기계경비(시간당)'!$H$166</definedName>
    <definedName name="램머노무야간">'[38]기계경비(시간당)'!$H$167</definedName>
    <definedName name="램머손료">'[38]기계경비(시간당)'!$H$165</definedName>
    <definedName name="램프">[55]단가조사!#REF!</definedName>
    <definedName name="로더담는시간">#REF!</definedName>
    <definedName name="로더작업효율">#REF!</definedName>
    <definedName name="롤러소요다짐횟수_다짐두께">#REF!</definedName>
    <definedName name="롤러유효다짐폭_다짐속도">#REF!</definedName>
    <definedName name="롤러유효다짐폭다짐속도">#REF!</definedName>
    <definedName name="롤러작업효율">#REF!</definedName>
    <definedName name="루___핑___공">[31]노임단가!#REF!</definedName>
    <definedName name="리___벳___공">[31]노임단가!#REF!</definedName>
    <definedName name="ㅁ" hidden="1">[15]차액보증!#REF!</definedName>
    <definedName name="ㅁ1">#REF!</definedName>
    <definedName name="ㅁ142">#REF!</definedName>
    <definedName name="ㅁ222">#REF!</definedName>
    <definedName name="ㅁ500">[56]Baby일위대가!#REF!</definedName>
    <definedName name="ㅁ636">#REF!</definedName>
    <definedName name="ㅁㅁㅁㅁㅁㅁ" hidden="1">#REF!</definedName>
    <definedName name="ㅁㅂㅎ">[57]!Macro13</definedName>
    <definedName name="마">[11]!Macro13</definedName>
    <definedName name="마가목R3">[29]데이타!$E$160</definedName>
    <definedName name="마가목R5">[29]데이타!$E$161</definedName>
    <definedName name="마가목R7">[29]데이타!$E$162</definedName>
    <definedName name="마감선">#REF!</definedName>
    <definedName name="마부_우마차포함">[31]노임단가!#REF!</definedName>
    <definedName name="말발도리1003">[29]데이타!$E$163</definedName>
    <definedName name="말발도리1204">[29]데이타!$E$164</definedName>
    <definedName name="말발도리1506">[29]데이타!$E$165</definedName>
    <definedName name="망포">#REF!</definedName>
    <definedName name="매자0804">[29]데이타!$E$166</definedName>
    <definedName name="매자1005">[29]데이타!$E$167</definedName>
    <definedName name="매화R10">[29]데이타!$E$174</definedName>
    <definedName name="매화R4">[29]데이타!$E$171</definedName>
    <definedName name="매화R6">[29]데이타!$E$172</definedName>
    <definedName name="매화R8">[29]데이타!$E$173</definedName>
    <definedName name="맥문동">#REF!</definedName>
    <definedName name="메타B10">[29]데이타!$E$179</definedName>
    <definedName name="메타B12">[29]데이타!$E$180</definedName>
    <definedName name="메타B15">[29]데이타!$E$181</definedName>
    <definedName name="메타B18">[29]데이타!$E$182</definedName>
    <definedName name="메타B4">[29]데이타!$E$175</definedName>
    <definedName name="메타B5">[29]데이타!$E$176</definedName>
    <definedName name="메타B6">[29]데이타!$E$177</definedName>
    <definedName name="메타B8">[29]데이타!$E$178</definedName>
    <definedName name="명일" hidden="1">{#N/A,#N/A,FALSE,"속도"}</definedName>
    <definedName name="명자0604">[29]데이타!$E$183</definedName>
    <definedName name="명자0805">[29]데이타!$E$184</definedName>
    <definedName name="명자1006">[29]데이타!$E$185</definedName>
    <definedName name="명자1208">[29]데이타!$E$186</definedName>
    <definedName name="명칭">#REF!</definedName>
    <definedName name="모감주R10">[29]데이타!$E$190</definedName>
    <definedName name="모감주R4">[29]데이타!$E$187</definedName>
    <definedName name="모감주R6">[29]데이타!$E$188</definedName>
    <definedName name="모감주R8">[29]데이타!$E$189</definedName>
    <definedName name="모과2005">[29]데이타!$E$191</definedName>
    <definedName name="모과2507">[29]데이타!$E$192</definedName>
    <definedName name="모과R10">[29]데이타!$E$195</definedName>
    <definedName name="모과R12">[29]데이타!$E$196</definedName>
    <definedName name="모과R15">[29]데이타!$E$197</definedName>
    <definedName name="모과R20">[29]데이타!$E$198</definedName>
    <definedName name="모과R25">[29]데이타!$E$199</definedName>
    <definedName name="모과R5">[29]데이타!$E$193</definedName>
    <definedName name="모과R8">[29]데이타!$E$194</definedName>
    <definedName name="모과나무">#REF!</definedName>
    <definedName name="모란5가지">[29]데이타!$E$200</definedName>
    <definedName name="모란6가지">[29]데이타!$E$201</definedName>
    <definedName name="모래__분사공">[31]노임단가!#REF!</definedName>
    <definedName name="목____도">#REF!</definedName>
    <definedName name="목련R10">[29]데이타!$E$206</definedName>
    <definedName name="목련R12">[29]데이타!$E$207</definedName>
    <definedName name="목련R15">[29]데이타!$E$208</definedName>
    <definedName name="목련R20">[29]데이타!$E$209</definedName>
    <definedName name="목련R4">[29]데이타!$E$202</definedName>
    <definedName name="목련R5">[29]데이타!$E$203</definedName>
    <definedName name="목련R6">[29]데이타!$E$204</definedName>
    <definedName name="목련R8">[29]데이타!$E$205</definedName>
    <definedName name="목백합">#REF!</definedName>
    <definedName name="목서1506">[29]데이타!$E$213</definedName>
    <definedName name="목서2012">[29]데이타!$E$214</definedName>
    <definedName name="목서2515">[29]데이타!$E$215</definedName>
    <definedName name="목수국1006">[29]데이타!$E$210</definedName>
    <definedName name="목수국1208">[29]데이타!$E$211</definedName>
    <definedName name="목수국1510">[29]데이타!$E$212</definedName>
    <definedName name="무궁화">#REF!</definedName>
    <definedName name="무궁화1003">[29]데이타!$E$216</definedName>
    <definedName name="무궁화1203">[29]데이타!$E$217</definedName>
    <definedName name="무궁화1504">[29]데이타!$E$218</definedName>
    <definedName name="무궁화1805">[29]데이타!$E$219</definedName>
    <definedName name="무궁화2006">[29]데이타!$E$220</definedName>
    <definedName name="무안">[50]노무비!$B$12</definedName>
    <definedName name="문혜">[58]적현로!#REF!</definedName>
    <definedName name="물가자료">#REF!</definedName>
    <definedName name="물가정보">#REF!</definedName>
    <definedName name="물푸레R5">[29]데이타!$E$221</definedName>
    <definedName name="물푸레R6">[29]데이타!$E$222</definedName>
    <definedName name="물푸레R8">[29]데이타!$E$223</definedName>
    <definedName name="미선0804">[29]데이타!$E$224</definedName>
    <definedName name="미선1206">[29]데이타!$E$225</definedName>
    <definedName name="미장공">[59]노임!$B$6</definedName>
    <definedName name="미지">#REF!</definedName>
    <definedName name="ㅂ">[60]!Macro10</definedName>
    <definedName name="바이브레타공">[31]노임단가!#REF!</definedName>
    <definedName name="박태기">#REF!</definedName>
    <definedName name="반송1012">[29]데이타!$E$148</definedName>
    <definedName name="반송1215">[29]데이타!$E$149</definedName>
    <definedName name="반송1518">[29]데이타!$E$150</definedName>
    <definedName name="반송1520">[29]데이타!$E$151</definedName>
    <definedName name="반송2022">[29]데이타!$E$152</definedName>
    <definedName name="반영">[50]노무비!$B$2</definedName>
    <definedName name="반영근">[50]노무비!$B$10</definedName>
    <definedName name="반영근1">[50]노무비!$B$8</definedName>
    <definedName name="방수공">[59]노임!$B$7</definedName>
    <definedName name="배_관_공">#REF!</definedName>
    <definedName name="배롱나무">#REF!</definedName>
    <definedName name="배전반자재단가영">#REF!</definedName>
    <definedName name="배토판19ton">"Picture 11"</definedName>
    <definedName name="배토판32ton">"Picture 10"</definedName>
    <definedName name="백02간재">'[38]기계경비(시간당)'!$H$161</definedName>
    <definedName name="백02간재티스제외">'[38]기계경비(시간당)'!$H$162</definedName>
    <definedName name="백02노무">'[38]기계경비(시간당)'!$H$153</definedName>
    <definedName name="백02노무야간">'[38]기계경비(시간당)'!$H$157</definedName>
    <definedName name="백02손료">'[38]기계경비(시간당)'!$H$149</definedName>
    <definedName name="백04간재">'[38]기계경비(시간당)'!$H$145</definedName>
    <definedName name="백04간재티스제외">'[38]기계경비(시간당)'!$H$146</definedName>
    <definedName name="백04노무">'[38]기계경비(시간당)'!$H$137</definedName>
    <definedName name="백04노무야간">'[38]기계경비(시간당)'!$H$141</definedName>
    <definedName name="백04손료">'[38]기계경비(시간당)'!$H$133</definedName>
    <definedName name="백07간재">'[38]기계경비(시간당)'!$H$129</definedName>
    <definedName name="백07노무">'[38]기계경비(시간당)'!$H$121</definedName>
    <definedName name="백07손료">'[38]기계경비(시간당)'!$H$117</definedName>
    <definedName name="백호우작업효율">#REF!</definedName>
    <definedName name="번호">'[61]Sheet1 (2)'!#REF!</definedName>
    <definedName name="벨트컨베이어작업공">[31]노임단가!#REF!</definedName>
    <definedName name="변간접노무비">#REF!</definedName>
    <definedName name="변경개요1">#REF!</definedName>
    <definedName name="변경개요2">#REF!</definedName>
    <definedName name="변경개요3">#REF!</definedName>
    <definedName name="변경개요4">#REF!</definedName>
    <definedName name="변경공사원가">#REF!</definedName>
    <definedName name="변경비">#REF!</definedName>
    <definedName name="변고용보험료">#REF!</definedName>
    <definedName name="변공급가액">#REF!</definedName>
    <definedName name="변공사개요1">#REF!</definedName>
    <definedName name="변공사개요2">#REF!</definedName>
    <definedName name="변공사개요3">#REF!</definedName>
    <definedName name="변공사개요4">#REF!</definedName>
    <definedName name="변관급자재대">#REF!</definedName>
    <definedName name="변기타경비">#REF!</definedName>
    <definedName name="변노무비">#REF!</definedName>
    <definedName name="변도급액">#REF!</definedName>
    <definedName name="변보상비">#REF!</definedName>
    <definedName name="변부가가치세">#REF!</definedName>
    <definedName name="변산재보험료">#REF!</definedName>
    <definedName name="변수수료">#REF!</definedName>
    <definedName name="변순공사원가">#REF!</definedName>
    <definedName name="변안전관리비">#REF!</definedName>
    <definedName name="변이윤">#REF!</definedName>
    <definedName name="변일반관리비">#REF!</definedName>
    <definedName name="변재료비">#REF!</definedName>
    <definedName name="변제간접노무비">#REF!</definedName>
    <definedName name="변제공급가액">#REF!</definedName>
    <definedName name="변제기타경비">#REF!</definedName>
    <definedName name="변제도급액">#REF!</definedName>
    <definedName name="변제부가가치세">#REF!</definedName>
    <definedName name="변제산재보험료">#REF!</definedName>
    <definedName name="변제순공사원가">#REF!</definedName>
    <definedName name="변제안전관리비">#REF!</definedName>
    <definedName name="변제이윤">#REF!</definedName>
    <definedName name="변제일반관리비">#REF!</definedName>
    <definedName name="변폐기물처리비">#REF!</definedName>
    <definedName name="보_온_공">#REF!</definedName>
    <definedName name="보링" hidden="1">{#N/A,#N/A,FALSE,"포장2"}</definedName>
    <definedName name="보상비">#REF!</definedName>
    <definedName name="보조기층부설">#REF!</definedName>
    <definedName name="보통인부">#REF!</definedName>
    <definedName name="보통인부B10">[29]식재인부!$C$24</definedName>
    <definedName name="보통인부B4이하">[29]식재인부!$C$18</definedName>
    <definedName name="보통인부B5">[29]식재인부!$C$19</definedName>
    <definedName name="보통인부B6">[29]식재인부!$C$20</definedName>
    <definedName name="보통인부B8">[29]식재인부!$C$22</definedName>
    <definedName name="보통인부R10">[29]식재인부!$C$54</definedName>
    <definedName name="보통인부R12">[29]식재인부!$C$56</definedName>
    <definedName name="보통인부R15">[29]식재인부!$C$59</definedName>
    <definedName name="보통인부R4이하">[29]식재인부!$C$48</definedName>
    <definedName name="보통인부R5">[29]식재인부!$C$49</definedName>
    <definedName name="보통인부R6">[29]식재인부!$C$50</definedName>
    <definedName name="보통인부R7">[29]식재인부!$C$51</definedName>
    <definedName name="보통인부R8">[29]식재인부!$C$52</definedName>
    <definedName name="복사1줄">#REF!</definedName>
    <definedName name="복사2줄">#REF!</definedName>
    <definedName name="복사3줄">#REF!</definedName>
    <definedName name="부가가치세2">#REF!</definedName>
    <definedName name="부가가치세4">#REF!</definedName>
    <definedName name="부대원가" hidden="1">{#N/A,#N/A,FALSE,"배수2"}</definedName>
    <definedName name="분강제">#REF!</definedName>
    <definedName name="분담이행">#REF!</definedName>
    <definedName name="불도저삽날용량">#REF!</definedName>
    <definedName name="불도저속도조건_매립지전용불도저">#REF!</definedName>
    <definedName name="불도저속도조건_무한궤도">#REF!</definedName>
    <definedName name="불도저속도조건_타이어">#REF!</definedName>
    <definedName name="불도저작업속도">#REF!</definedName>
    <definedName name="불도저작업효율">#REF!</definedName>
    <definedName name="브02간재구조물">'[38]기계경비(시간당)'!$H$112</definedName>
    <definedName name="브02노무">'[38]기계경비(시간당)'!$H$110</definedName>
    <definedName name="브02노무야간">'[38]기계경비(시간당)'!$H$111</definedName>
    <definedName name="브02손료">'[38]기계경비(시간당)'!$H$109</definedName>
    <definedName name="브04간재구조물">'[38]기계경비(시간당)'!$H$105</definedName>
    <definedName name="브04노무">'[38]기계경비(시간당)'!$H$103</definedName>
    <definedName name="브04노무야간">'[38]기계경비(시간당)'!$H$104</definedName>
    <definedName name="브04손료">'[38]기계경비(시간당)'!$H$102</definedName>
    <definedName name="브레이드">'[38]기계경비(시간당)'!$D$28</definedName>
    <definedName name="비_계_공">#REF!</definedName>
    <definedName name="비목1">#REF!</definedName>
    <definedName name="비목2">#REF!</definedName>
    <definedName name="비목3">#REF!</definedName>
    <definedName name="비목4">#REF!</definedName>
    <definedName name="비비추">#REF!</definedName>
    <definedName name="비율">#REF!</definedName>
    <definedName name="사" hidden="1">#REF!</definedName>
    <definedName name="사공_배포함">[31]노임단가!#REF!</definedName>
    <definedName name="사급" hidden="1">{#N/A,#N/A,FALSE,"배수2"}</definedName>
    <definedName name="사급재료비">#REF!</definedName>
    <definedName name="사용전검사비2">#REF!</definedName>
    <definedName name="산업대">#REF!</definedName>
    <definedName name="산재보험료">#REF!</definedName>
    <definedName name="산재보험료2">#REF!</definedName>
    <definedName name="산재보험료4">#REF!</definedName>
    <definedName name="산재보험료요율">#REF!</definedName>
    <definedName name="산재보험료율">#REF!</definedName>
    <definedName name="산철쭉">#REF!</definedName>
    <definedName name="산출">[62]산출내역서집계표!$D$3:$L$116</definedName>
    <definedName name="산출1">[62]산출내역서집계표!$D$6:$L$116</definedName>
    <definedName name="산출근거">BlankMacro1</definedName>
    <definedName name="산출금양">[62]산출내역서집계표!$AB$2:$AR$143</definedName>
    <definedName name="산출내역">#REF!</definedName>
    <definedName name="산출내역집계표">#REF!</definedName>
    <definedName name="산출냐역">#REF!</definedName>
    <definedName name="삼계">[33]표지!#REF!</definedName>
    <definedName name="삼호" hidden="1">{#N/A,#N/A,FALSE,"배수2"}</definedName>
    <definedName name="상일중">[33]표지!#REF!</definedName>
    <definedName name="새말중">[33]표지!#REF!</definedName>
    <definedName name="서울">#REF!</definedName>
    <definedName name="서울역">#REF!</definedName>
    <definedName name="석천중">#REF!</definedName>
    <definedName name="선___반___공">[31]노임단가!#REF!</definedName>
    <definedName name="설계설명서1">#REF!</definedName>
    <definedName name="설명">#REF!</definedName>
    <definedName name="설명1">#REF!</definedName>
    <definedName name="설명서" hidden="1">{#N/A,#N/A,FALSE,"포장1";#N/A,#N/A,FALSE,"포장1"}</definedName>
    <definedName name="설집">#REF!</definedName>
    <definedName name="섬석교">[58]적현로!#REF!</definedName>
    <definedName name="셧터공">[31]노임단가!#REF!</definedName>
    <definedName name="소">#REF!</definedName>
    <definedName name="소계">#REF!</definedName>
    <definedName name="소나무">#REF!</definedName>
    <definedName name="소방">#REF!</definedName>
    <definedName name="소방2">[63]집계!$C$4:$P$1002</definedName>
    <definedName name="소방설비">#REF!</definedName>
    <definedName name="소수력">[64]단가!#REF!</definedName>
    <definedName name="소일위대가1">#REF!</definedName>
    <definedName name="소형B손료">'[38]기계경비(시간당)'!$H$240</definedName>
    <definedName name="송산중">[33]표지!#REF!</definedName>
    <definedName name="송산초">[33]표지!#REF!</definedName>
    <definedName name="수____종">#REF!</definedName>
    <definedName name="수경단가">#REF!</definedName>
    <definedName name="수경단가1">#REF!</definedName>
    <definedName name="수경일위">#REF!</definedName>
    <definedName name="수량">#REF!</definedName>
    <definedName name="수량1">#REF!</definedName>
    <definedName name="수량산출">#REF!</definedName>
    <definedName name="수량산출2">BlankMacro1</definedName>
    <definedName name="수량산출5">BlankMacro1</definedName>
    <definedName name="수량산출서">[65]단가산출!#REF!</definedName>
    <definedName name="수목">#REF!</definedName>
    <definedName name="수목단가">[31]수목단가!$A$1:$E$65536</definedName>
    <definedName name="수수꽃다리">#REF!</definedName>
    <definedName name="수수료요율">#REF!</definedName>
    <definedName name="수작업__반장">[31]노임단가!#REF!</definedName>
    <definedName name="순공사비">#REF!</definedName>
    <definedName name="순공사비2">#REF!</definedName>
    <definedName name="순공사비4">#REF!</definedName>
    <definedName name="순공사원가">#REF!</definedName>
    <definedName name="순공사원가2">#REF!</definedName>
    <definedName name="순공사원가4">#REF!</definedName>
    <definedName name="슬레이트__공">[31]노임단가!#REF!</definedName>
    <definedName name="시_험_사_4급">[31]노임단가!#REF!</definedName>
    <definedName name="시공측량사">#REF!</definedName>
    <definedName name="시설물수량">[31]시설수량표!$C$1:$F$65536</definedName>
    <definedName name="시설일위">#REF!</definedName>
    <definedName name="시설일위금액">#REF!</definedName>
    <definedName name="시트파일">#REF!</definedName>
    <definedName name="시험__보조수">[31]노임단가!#REF!</definedName>
    <definedName name="식재">#REF!</definedName>
    <definedName name="식재단가">#REF!</definedName>
    <definedName name="식재수량표">[31]식재수량표!$C$1:$F$65536</definedName>
    <definedName name="식재일위">#REF!</definedName>
    <definedName name="신호기">[0]!신호기</definedName>
    <definedName name="ㅇ">#REF!</definedName>
    <definedName name="ㅇㄴㅁ" hidden="1">[66]실행철강하도!$A$1:$A$4</definedName>
    <definedName name="ㅇㄹ" hidden="1">#REF!</definedName>
    <definedName name="ㅇㅇ">#REF!</definedName>
    <definedName name="아무" hidden="1">{#N/A,#N/A,FALSE,"배수2"}</definedName>
    <definedName name="아무거나" hidden="1">{#N/A,#N/A,FALSE,"배수2"}</definedName>
    <definedName name="아스타일__공">[31]노임단가!#REF!</definedName>
    <definedName name="아연도전선관">#REF!</definedName>
    <definedName name="아ㅓ림" hidden="1">{#N/A,#N/A,FALSE,"포장1";#N/A,#N/A,FALSE,"포장1"}</definedName>
    <definedName name="안전관리기사1급">[31]노임단가!#REF!</definedName>
    <definedName name="안전관리기사2급">[31]노임단가!#REF!</definedName>
    <definedName name="안전관리비">#REF!</definedName>
    <definedName name="안전관리비2">#REF!</definedName>
    <definedName name="안전관리비4">#REF!</definedName>
    <definedName name="안전관리비기초액">#REF!</definedName>
    <definedName name="안전관리비요율">#REF!</definedName>
    <definedName name="안전관리비율">#REF!</definedName>
    <definedName name="압착터미널">[67]전기단가조사서!#REF!</definedName>
    <definedName name="앵커볼트">#REF!</definedName>
    <definedName name="양___생___공">[31]노임단가!#REF!</definedName>
    <definedName name="양매자0403">[29]데이타!$E$168</definedName>
    <definedName name="양매자0505">[29]데이타!$E$169</definedName>
    <definedName name="양매자0606">[29]데이타!$E$170</definedName>
    <definedName name="양은초">#REF!</definedName>
    <definedName name="억이상" hidden="1">{#N/A,#N/A,FALSE,"2~8번"}</definedName>
    <definedName name="업" hidden="1">{#N/A,#N/A,FALSE,"포장2"}</definedName>
    <definedName name="업종" hidden="1">{#N/A,#N/A,FALSE,"포장2"}</definedName>
    <definedName name="업체" hidden="1">{#N/A,#N/A,FALSE,"구조2"}</definedName>
    <definedName name="업체순위" hidden="1">{#N/A,#N/A,FALSE,"배수2"}</definedName>
    <definedName name="연___돌___공">[31]노임단가!#REF!</definedName>
    <definedName name="연금보험료요율">#REF!</definedName>
    <definedName name="연수도서관">[33]표지!#REF!</definedName>
    <definedName name="연습">#REF!</definedName>
    <definedName name="연접도움말">[39]!연접도움말</definedName>
    <definedName name="영_림__기_사">[31]노임단가!#REF!</definedName>
    <definedName name="영산홍">#REF!</definedName>
    <definedName name="영주시관내">[58]적현로!#REF!</definedName>
    <definedName name="영주우회도로">[68]산출내역서집계표!$D$3:$L$116</definedName>
    <definedName name="예정가" hidden="1">{#N/A,#N/A,FALSE,"포장2"}</definedName>
    <definedName name="오" hidden="1">[27]실행철강하도!$A$1:$A$4</definedName>
    <definedName name="오정고">#REF!</definedName>
    <definedName name="온___돌___공">[31]노임단가!#REF!</definedName>
    <definedName name="완도" hidden="1">{#N/A,#N/A,FALSE,"포장2"}</definedName>
    <definedName name="왕벚나무">#REF!</definedName>
    <definedName name="왜성도라지">#REF!</definedName>
    <definedName name="요율">#REF!</definedName>
    <definedName name="요율인쇄">#REF!</definedName>
    <definedName name="용용" hidden="1">{#N/A,#N/A,FALSE,"포장2"}</definedName>
    <definedName name="용접공">'[38]기계경비(시간당)'!$D$13</definedName>
    <definedName name="용접공_일반">#REF!</definedName>
    <definedName name="우___물___공">[31]노임단가!#REF!</definedName>
    <definedName name="운반거리계수">#REF!</definedName>
    <definedName name="운전사_운반">'[38]기계경비(시간당)'!$D$7</definedName>
    <definedName name="원">[69]WORK!$A$22:$BE$402</definedName>
    <definedName name="원가">#REF!</definedName>
    <definedName name="원가계산서">#REF!</definedName>
    <definedName name="원가계신">#REF!</definedName>
    <definedName name="원길">#REF!</definedName>
    <definedName name="원길이">[70]관급!#REF!</definedName>
    <definedName name="원남내역" hidden="1">[71]실행철강하도!$A$1:$A$4</definedName>
    <definedName name="원지반다짐">#REF!</definedName>
    <definedName name="육등급">[58]적현로!#REF!</definedName>
    <definedName name="은행나무">#REF!</definedName>
    <definedName name="의" hidden="1">{#N/A,#N/A,FALSE,"운반시간"}</definedName>
    <definedName name="이름" hidden="1">{#N/A,#N/A,FALSE,"구조1"}</definedName>
    <definedName name="이식">#REF!</definedName>
    <definedName name="이식단가">#REF!</definedName>
    <definedName name="이식단가1">#REF!</definedName>
    <definedName name="이식일위">#REF!</definedName>
    <definedName name="이윤2">#REF!</definedName>
    <definedName name="이윤4">#REF!</definedName>
    <definedName name="이윤요율">#REF!</definedName>
    <definedName name="이윤율">#REF!</definedName>
    <definedName name="이음용접소모재">#REF!</definedName>
    <definedName name="이음용접시간">#REF!</definedName>
    <definedName name="익산경찰서">[33]표지!#REF!</definedName>
    <definedName name="인동덩쿨">#REF!</definedName>
    <definedName name="인력터파기">#REF!</definedName>
    <definedName name="인문사회">[33]표지!#REF!</definedName>
    <definedName name="인양제내역서">[72]전체!$B$1:$H$248</definedName>
    <definedName name="일" hidden="1">[27]실행철강하도!$A$1:$A$4</definedName>
    <definedName name="일반관리비">#REF!</definedName>
    <definedName name="일반관리비2">#REF!</definedName>
    <definedName name="일반관리비4">#REF!</definedName>
    <definedName name="일반관리비요율">#REF!</definedName>
    <definedName name="일반관리비율">#REF!</definedName>
    <definedName name="일산신도시">[73]일위대가!$A$4:$M$38</definedName>
    <definedName name="일위">#REF!,#REF!</definedName>
    <definedName name="일위대가">[31]일위목록!$A$1:$G$65536</definedName>
    <definedName name="일위대가2">#REF!</definedName>
    <definedName name="일위대가표">#REF!</definedName>
    <definedName name="일위목록">[74]일위목록!$A$7:$J$32</definedName>
    <definedName name="일위호표">#REF!</definedName>
    <definedName name="임">[68]산출내역서집계표!$AB$2:$AR$143</definedName>
    <definedName name="임시">[75]관급자재!#REF!</definedName>
    <definedName name="임형" hidden="1">{#N/A,#N/A,FALSE,"포장2"}</definedName>
    <definedName name="입력하세요">[76]제경비!#REF!</definedName>
    <definedName name="입찰금액안" hidden="1">[77]집계표!#REF!</definedName>
    <definedName name="입찰내역">#REF!</definedName>
    <definedName name="ㅈㅈㅈㅈ">#REF!</definedName>
    <definedName name="자귀나무">#REF!</definedName>
    <definedName name="자일중">[33]표지!#REF!</definedName>
    <definedName name="자일초">[33]표지!#REF!</definedName>
    <definedName name="자재" hidden="1">{#N/A,#N/A,FALSE,"포장2"}</definedName>
    <definedName name="자재1" hidden="1">{#N/A,#N/A,FALSE,"포장2"}</definedName>
    <definedName name="자재2" hidden="1">{#N/A,#N/A,FALSE,"구조2"}</definedName>
    <definedName name="자재공">#REF!</definedName>
    <definedName name="자재단가">[31]자재단가!$A$1:$E$65536</definedName>
    <definedName name="자재대">#REF!</definedName>
    <definedName name="잔디_평떼">#REF!</definedName>
    <definedName name="잠___함___공">[31]노임단가!#REF!</definedName>
    <definedName name="잣나무">#REF!</definedName>
    <definedName name="장산교">#REF!</definedName>
    <definedName name="재료비">#REF!</definedName>
    <definedName name="재료비1">#REF!</definedName>
    <definedName name="재료비2">#REF!</definedName>
    <definedName name="재료비3">#REF!</definedName>
    <definedName name="재료비4">#REF!</definedName>
    <definedName name="재료집계3">#REF!</definedName>
    <definedName name="재료할증">#REF!</definedName>
    <definedName name="저압케이블">#REF!</definedName>
    <definedName name="전기">#REF!</definedName>
    <definedName name="전기공사원가">BlankMacro1</definedName>
    <definedName name="전기공사원가내역">BlankMacro1</definedName>
    <definedName name="전선_관">[39]!전선_관</definedName>
    <definedName name="전선관">#REF!</definedName>
    <definedName name="전선관부속품비">[74]요율!$B$2</definedName>
    <definedName name="절삭">#REF!</definedName>
    <definedName name="절삭2">#REF!</definedName>
    <definedName name="점수표">#REF!</definedName>
    <definedName name="접지용전선">#REF!</definedName>
    <definedName name="정___비___공">[31]노임단가!#REF!</definedName>
    <definedName name="정정">'[28]2000년1차'!#REF!</definedName>
    <definedName name="제___재___공">[31]노임단가!#REF!</definedName>
    <definedName name="제어케이블">#REF!</definedName>
    <definedName name="제잡비">#REF!</definedName>
    <definedName name="조경공">[34]데이타!$E$658</definedName>
    <definedName name="조경공B10">[29]식재인부!$B$24</definedName>
    <definedName name="조경공B4이하">[29]식재인부!$B$18</definedName>
    <definedName name="조경공B5">[29]식재인부!$B$19</definedName>
    <definedName name="조경공B6">[29]식재인부!$B$20</definedName>
    <definedName name="조경공B8">[29]식재인부!$B$22</definedName>
    <definedName name="조경공R10">[29]식재인부!$B$54</definedName>
    <definedName name="조경공R12">[29]식재인부!$B$56</definedName>
    <definedName name="조경공R15">[29]식재인부!$B$59</definedName>
    <definedName name="조경공R4이하">[29]식재인부!$B$48</definedName>
    <definedName name="조경공R5">[29]식재인부!$B$49</definedName>
    <definedName name="조경공R6">[29]식재인부!$B$50</definedName>
    <definedName name="조경공R7">[29]식재인부!$B$51</definedName>
    <definedName name="조경공R8">[29]식재인부!$B$52</definedName>
    <definedName name="조경수간보호">#REF!</definedName>
    <definedName name="조경전정">#REF!</definedName>
    <definedName name="조달수수료요율">#REF!</definedName>
    <definedName name="조사가" hidden="1">[78]입찰안!#REF!</definedName>
    <definedName name="조원공_1.1_1.5">[29]식재인부!$B$5</definedName>
    <definedName name="조형가이즈까3010">[29]데이타!$E$11</definedName>
    <definedName name="조형가이즈까3012">[29]데이타!$E$12</definedName>
    <definedName name="조형가이즈까3014">[29]데이타!$E$13</definedName>
    <definedName name="조형가이즈까3516">[29]데이타!$E$14</definedName>
    <definedName name="주목">#REF!</definedName>
    <definedName name="주차장토공">#REF!</definedName>
    <definedName name="줄사철">#REF!</definedName>
    <definedName name="중기운전기사">'[38]기계경비(시간당)'!$D$4</definedName>
    <definedName name="지" hidden="1">{#N/A,#N/A,FALSE,"배수2"}</definedName>
    <definedName name="지곡">#REF!</definedName>
    <definedName name="지역" hidden="1">{#N/A,#N/A,FALSE,"포장2"}</definedName>
    <definedName name="지역업체" hidden="1">{#N/A,#N/A,FALSE,"배수2"}</definedName>
    <definedName name="지적기사_1급">#REF!</definedName>
    <definedName name="지적기사_2급">#REF!</definedName>
    <definedName name="지중">[79]단가비교표_공통1!$A$94</definedName>
    <definedName name="지중자재">#REF!</definedName>
    <definedName name="지철" hidden="1">{#N/A,#N/A,FALSE,"포장2"}</definedName>
    <definedName name="지철자재" hidden="1">{#N/A,#N/A,FALSE,"포장2"}</definedName>
    <definedName name="지토" hidden="1">{#N/A,#N/A,FALSE,"포장1";#N/A,#N/A,FALSE,"포장1"}</definedName>
    <definedName name="지토자재" hidden="1">{#N/A,#N/A,FALSE,"포장2"}</definedName>
    <definedName name="직접">#REF!</definedName>
    <definedName name="직접노무비">#REF!</definedName>
    <definedName name="직접재료비">[80]일위대가표!#REF!</definedName>
    <definedName name="직접재료비합">[81]총괄표!$E$30</definedName>
    <definedName name="집">#REF!</definedName>
    <definedName name="집계">#REF!</definedName>
    <definedName name="집계1">#REF!</definedName>
    <definedName name="집계2">#REF!</definedName>
    <definedName name="집계표">#REF!</definedName>
    <definedName name="ㅊ3030">#REF!</definedName>
    <definedName name="착암공">'[38]기계경비(시간당)'!$D$12</definedName>
    <definedName name="천상">[64]단가!#REF!</definedName>
    <definedName name="철____공">#REF!</definedName>
    <definedName name="철_골_공">#REF!</definedName>
    <definedName name="철공">[59]노임!$B$4</definedName>
    <definedName name="철도__궤도공">[31]노임단가!#REF!</definedName>
    <definedName name="청">[11]!Macro14</definedName>
    <definedName name="청단풍">#REF!</definedName>
    <definedName name="청천200">'[82]200'!#REF!</definedName>
    <definedName name="총" hidden="1">{#N/A,#N/A,FALSE,"부대1"}</definedName>
    <definedName name="총계">#REF!</definedName>
    <definedName name="총괄">#REF!</definedName>
    <definedName name="총괄표">#REF!</definedName>
    <definedName name="총토탈">#REF!</definedName>
    <definedName name="총토탈1">#REF!</definedName>
    <definedName name="총토탈2">#REF!</definedName>
    <definedName name="추정" hidden="1">{#N/A,#N/A,FALSE,"포장2"}</definedName>
    <definedName name="춘사관">[33]표지!#REF!</definedName>
    <definedName name="춘사관건립">[33]표지!#REF!</definedName>
    <definedName name="출처">#REF!</definedName>
    <definedName name="출처2">#REF!</definedName>
    <definedName name="캇타간재">'[38]기계경비(시간당)'!$H$92</definedName>
    <definedName name="캇타노무">'[38]기계경비(시간당)'!$H$88</definedName>
    <definedName name="캇타손료">'[38]기계경비(시간당)'!$H$87</definedName>
    <definedName name="케이블">#REF!</definedName>
    <definedName name="콘">[83]토공사!$B$10</definedName>
    <definedName name="콘크리트공_광의">[31]노임단가!#REF!</definedName>
    <definedName name="태빈">#REF!</definedName>
    <definedName name="태영지급" hidden="1">{#N/A,#N/A,FALSE,"부대1"}</definedName>
    <definedName name="터">[67]전기단가조사서!#REF!</definedName>
    <definedName name="터파기계산">[39]!터파기계산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토" hidden="1">#REF!</definedName>
    <definedName name="토공" hidden="1">{#N/A,#N/A,FALSE,"포장2"}</definedName>
    <definedName name="토공11" hidden="1">{#N/A,#N/A,FALSE,"포장2"}</definedName>
    <definedName name="토공사">[84]정렬!$B$2:$E$1204</definedName>
    <definedName name="토목내역">#REF!</definedName>
    <definedName name="토목설계" hidden="1">{#N/A,#N/A,FALSE,"골재소요량";#N/A,#N/A,FALSE,"골재소요량"}</definedName>
    <definedName name="토적">#REF!</definedName>
    <definedName name="토적1">#REF!</definedName>
    <definedName name="통내">[50]노무비!$B$8</definedName>
    <definedName name="통설">[50]노무비!$B$10</definedName>
    <definedName name="통신관련산업기사">[85]시중노임단가!$B$12</definedName>
    <definedName name="통신설비공">[85]시중노임단가!$B$14</definedName>
    <definedName name="통신수탁공사비">[86]관급!#REF!</definedName>
    <definedName name="통일로">#REF!</definedName>
    <definedName name="퇴직공제부금비요율">#REF!</definedName>
    <definedName name="투3" hidden="1">{#N/A,#N/A,FALSE,"배수2"}</definedName>
    <definedName name="투간접노무비">#REF!</definedName>
    <definedName name="투경비">#REF!</definedName>
    <definedName name="투고용보험료">#REF!</definedName>
    <definedName name="투공급가액">#REF!</definedName>
    <definedName name="투공사원가">#REF!</definedName>
    <definedName name="투기타경비">#REF!</definedName>
    <definedName name="투노무비">#REF!</definedName>
    <definedName name="투도급액">#REF!</definedName>
    <definedName name="투부가가치세">#REF!</definedName>
    <definedName name="투산재보험료">#REF!</definedName>
    <definedName name="투순공사원가">#REF!</definedName>
    <definedName name="투안전관리비">#REF!</definedName>
    <definedName name="투이윤">#REF!</definedName>
    <definedName name="투일반관리비">#REF!</definedName>
    <definedName name="투재료비">#REF!</definedName>
    <definedName name="투찰표" hidden="1">{#N/A,#N/A,FALSE,"부대1"}</definedName>
    <definedName name="투폐기물처리비">#REF!</definedName>
    <definedName name="특급">[25]sw1!$I$4,[25]sw1!$I$22,[25]sw1!$I$40,[25]sw1!$I$58,[25]sw1!$I$76,[25]sw1!$I$94</definedName>
    <definedName name="특급기술자">#REF!,#REF!,#REF!,#REF!,#REF!,#REF!</definedName>
    <definedName name="특급자">#REF!,#REF!,#REF!,#REF!,#REF!,#REF!</definedName>
    <definedName name="특별인부">#REF!</definedName>
    <definedName name="파상형PE전선관">#REF!</definedName>
    <definedName name="파주와동">[33]표지!#REF!</definedName>
    <definedName name="판넬자재">#REF!</definedName>
    <definedName name="팔" hidden="1">#REF!</definedName>
    <definedName name="평균N치">#REF!</definedName>
    <definedName name="평의자">#REF!</definedName>
    <definedName name="폐기물처리비">#REF!</definedName>
    <definedName name="포항학전">[58]적현로!#REF!</definedName>
    <definedName name="표지">[33]표지!$B$2:$G$14</definedName>
    <definedName name="표지1">[33]표지!$A$1:$G$14</definedName>
    <definedName name="풀박스">[67]전기단가조사서!#REF!</definedName>
    <definedName name="플라타너스B8">[29]데이타!$E$552</definedName>
    <definedName name="플랜트기계설치공">#REF!</definedName>
    <definedName name="플랜트배관공">#REF!</definedName>
    <definedName name="플랜트용접공">#REF!</definedName>
    <definedName name="플랜트전공">#REF!</definedName>
    <definedName name="플랜트제관공">#REF!</definedName>
    <definedName name="하도" hidden="1">{#N/A,#N/A,FALSE,"이정표"}</definedName>
    <definedName name="하도급">[68]산출내역서집계표!$D$6:$L$116</definedName>
    <definedName name="하도급1">#REF!</definedName>
    <definedName name="하도급2">#REF!</definedName>
    <definedName name="하도급3">#REF!</definedName>
    <definedName name="하도급4">#REF!</definedName>
    <definedName name="하도급5">#REF!</definedName>
    <definedName name="하도급6">#REF!</definedName>
    <definedName name="하도급ㄴ역">#REF!</definedName>
    <definedName name="하도급내역">#REF!</definedName>
    <definedName name="하도급사항">#REF!</definedName>
    <definedName name="하도급원가1">#REF!</definedName>
    <definedName name="하도급원가2">#REF!</definedName>
    <definedName name="하한선" hidden="1">{#N/A,#N/A,FALSE,"배수2"}</definedName>
    <definedName name="한" hidden="1">#REF!</definedName>
    <definedName name="한국학">[33]표지!#REF!</definedName>
    <definedName name="한라구절초">#REF!</definedName>
    <definedName name="한전수탁공사비2">#REF!</definedName>
    <definedName name="한전수탁비">[87]관급!#REF!</definedName>
    <definedName name="해당화">#REF!</definedName>
    <definedName name="해머계수">#REF!</definedName>
    <definedName name="현___도___사">[31]노임단가!#REF!</definedName>
    <definedName name="협" hidden="1">{#N/A,#N/A,FALSE,"배수2"}</definedName>
    <definedName name="협력" hidden="1">{#N/A,#N/A,FALSE,"포장2"}</definedName>
    <definedName name="협력업체" hidden="1">{#N/A,#N/A,FALSE,"포장2"}</definedName>
    <definedName name="협철" hidden="1">{#N/A,#N/A,FALSE,"포장2"}</definedName>
    <definedName name="협토" hidden="1">{#N/A,#N/A,FALSE,"포장1";#N/A,#N/A,FALSE,"포장1"}</definedName>
    <definedName name="협토1" hidden="1">{#N/A,#N/A,FALSE,"포장2"}</definedName>
    <definedName name="협토자재" hidden="1">{#N/A,#N/A,FALSE,"포장2"}</definedName>
    <definedName name="형제" hidden="1">{#N/A,#N/A,FALSE,"포장2"}</definedName>
    <definedName name="형틀목공">#REF!</definedName>
    <definedName name="호박">#REF!</definedName>
    <definedName name="호호" hidden="1">{#N/A,#N/A,FALSE,"부대1"}</definedName>
    <definedName name="호ㅓㅕㅏ6ㅅ서ㅛㅓ" hidden="1">[88]입찰안!#REF!</definedName>
    <definedName name="홍단풍">#REF!</definedName>
    <definedName name="환경보전비요율">#REF!</definedName>
    <definedName name="환율">'[38]기계경비(시간당)'!$D$21</definedName>
    <definedName name="효">#REF!</definedName>
    <definedName name="후렉시블전선관">[67]전기단가조사서!#REF!</definedName>
    <definedName name="ㅓㄴㄱ" hidden="1">[66]실행철강하도!$A$1:$A$4</definedName>
    <definedName name="ㅔㅔ" hidden="1">[89]집계표!#REF!</definedName>
    <definedName name="ㅗ">#REF!</definedName>
    <definedName name="ㅣㅣ">[11]!Macro10</definedName>
  </definedNames>
  <calcPr calcId="144525"/>
</workbook>
</file>

<file path=xl/calcChain.xml><?xml version="1.0" encoding="utf-8"?>
<calcChain xmlns="http://schemas.openxmlformats.org/spreadsheetml/2006/main">
  <c r="D34" i="10" l="1"/>
  <c r="F25" i="10" l="1"/>
  <c r="I37" i="8" l="1"/>
  <c r="G37" i="8"/>
  <c r="E37" i="8"/>
  <c r="K37" i="8" s="1"/>
  <c r="I36" i="8"/>
  <c r="G36" i="8"/>
  <c r="H36" i="8" s="1"/>
  <c r="H38" i="8" s="1"/>
  <c r="E36" i="8"/>
  <c r="I34" i="8"/>
  <c r="G34" i="8"/>
  <c r="E34" i="8"/>
  <c r="K34" i="8" s="1"/>
  <c r="I33" i="8"/>
  <c r="G33" i="8"/>
  <c r="H33" i="8" s="1"/>
  <c r="L33" i="8" s="1"/>
  <c r="E33" i="8"/>
  <c r="I32" i="8"/>
  <c r="G32" i="8"/>
  <c r="E32" i="8"/>
  <c r="K32" i="8" s="1"/>
  <c r="I31" i="8"/>
  <c r="G31" i="8"/>
  <c r="H31" i="8" s="1"/>
  <c r="E31" i="8"/>
  <c r="I30" i="8"/>
  <c r="G30" i="8"/>
  <c r="E30" i="8"/>
  <c r="K30" i="8" s="1"/>
  <c r="I29" i="8"/>
  <c r="G29" i="8"/>
  <c r="H29" i="8" s="1"/>
  <c r="E29" i="8"/>
  <c r="I27" i="8"/>
  <c r="G27" i="8"/>
  <c r="E27" i="8"/>
  <c r="K27" i="8" s="1"/>
  <c r="I26" i="8"/>
  <c r="G26" i="8"/>
  <c r="H26" i="8" s="1"/>
  <c r="E26" i="8"/>
  <c r="I25" i="8"/>
  <c r="G25" i="8"/>
  <c r="E25" i="8"/>
  <c r="K25" i="8" s="1"/>
  <c r="I24" i="8"/>
  <c r="G24" i="8"/>
  <c r="H24" i="8" s="1"/>
  <c r="E24" i="8"/>
  <c r="I23" i="8"/>
  <c r="G23" i="8"/>
  <c r="E23" i="8"/>
  <c r="K23" i="8" s="1"/>
  <c r="I21" i="8"/>
  <c r="G21" i="8"/>
  <c r="H21" i="8" s="1"/>
  <c r="E21" i="8"/>
  <c r="I20" i="8"/>
  <c r="G20" i="8"/>
  <c r="E20" i="8"/>
  <c r="K20" i="8" s="1"/>
  <c r="I19" i="8"/>
  <c r="G19" i="8"/>
  <c r="H19" i="8" s="1"/>
  <c r="E19" i="8"/>
  <c r="I18" i="8"/>
  <c r="G18" i="8"/>
  <c r="E18" i="8"/>
  <c r="K18" i="8" s="1"/>
  <c r="I17" i="8"/>
  <c r="G17" i="8"/>
  <c r="K17" i="8" s="1"/>
  <c r="E17" i="8"/>
  <c r="I15" i="8"/>
  <c r="G15" i="8"/>
  <c r="E15" i="8"/>
  <c r="K15" i="8" s="1"/>
  <c r="I14" i="8"/>
  <c r="G14" i="8"/>
  <c r="H14" i="8" s="1"/>
  <c r="E14" i="8"/>
  <c r="I13" i="8"/>
  <c r="G13" i="8"/>
  <c r="E13" i="8"/>
  <c r="K13" i="8" s="1"/>
  <c r="I12" i="8"/>
  <c r="G12" i="8"/>
  <c r="K12" i="8" s="1"/>
  <c r="E12" i="8"/>
  <c r="I11" i="8"/>
  <c r="G11" i="8"/>
  <c r="E11" i="8"/>
  <c r="K11" i="8" s="1"/>
  <c r="I9" i="8"/>
  <c r="G9" i="8"/>
  <c r="H9" i="8" s="1"/>
  <c r="H10" i="8" s="1"/>
  <c r="E9" i="8"/>
  <c r="I8" i="8"/>
  <c r="G8" i="8"/>
  <c r="E8" i="8"/>
  <c r="K8" i="8" s="1"/>
  <c r="I5" i="8"/>
  <c r="G5" i="8"/>
  <c r="E5" i="8"/>
  <c r="K5" i="8" s="1"/>
  <c r="I239" i="6"/>
  <c r="G239" i="6"/>
  <c r="E239" i="6"/>
  <c r="I238" i="6"/>
  <c r="G238" i="6"/>
  <c r="E238" i="6"/>
  <c r="I233" i="6"/>
  <c r="G233" i="6"/>
  <c r="E233" i="6"/>
  <c r="I232" i="6"/>
  <c r="G232" i="6"/>
  <c r="E232" i="6"/>
  <c r="I231" i="6"/>
  <c r="G231" i="6"/>
  <c r="E231" i="6"/>
  <c r="I227" i="6"/>
  <c r="G227" i="6"/>
  <c r="E227" i="6"/>
  <c r="I226" i="6"/>
  <c r="G226" i="6"/>
  <c r="E226" i="6"/>
  <c r="I225" i="6"/>
  <c r="G225" i="6"/>
  <c r="E225" i="6"/>
  <c r="I224" i="6"/>
  <c r="G224" i="6"/>
  <c r="E224" i="6"/>
  <c r="I219" i="6"/>
  <c r="G219" i="6"/>
  <c r="E219" i="6"/>
  <c r="I218" i="6"/>
  <c r="G218" i="6"/>
  <c r="E218" i="6"/>
  <c r="I213" i="6"/>
  <c r="G213" i="6"/>
  <c r="E213" i="6"/>
  <c r="I212" i="6"/>
  <c r="G212" i="6"/>
  <c r="E212" i="6"/>
  <c r="I211" i="6"/>
  <c r="G211" i="6"/>
  <c r="E211" i="6"/>
  <c r="I210" i="6"/>
  <c r="G210" i="6"/>
  <c r="E210" i="6"/>
  <c r="I209" i="6"/>
  <c r="G209" i="6"/>
  <c r="E209" i="6"/>
  <c r="I208" i="6"/>
  <c r="G208" i="6"/>
  <c r="E208" i="6"/>
  <c r="I203" i="6"/>
  <c r="G203" i="6"/>
  <c r="E203" i="6"/>
  <c r="I202" i="6"/>
  <c r="G202" i="6"/>
  <c r="E202" i="6"/>
  <c r="I201" i="6"/>
  <c r="G201" i="6"/>
  <c r="E201" i="6"/>
  <c r="I200" i="6"/>
  <c r="G200" i="6"/>
  <c r="E200" i="6"/>
  <c r="I196" i="6"/>
  <c r="G196" i="6"/>
  <c r="E196" i="6"/>
  <c r="I195" i="6"/>
  <c r="G195" i="6"/>
  <c r="E195" i="6"/>
  <c r="I194" i="6"/>
  <c r="G194" i="6"/>
  <c r="E194" i="6"/>
  <c r="I193" i="6"/>
  <c r="G193" i="6"/>
  <c r="E193" i="6"/>
  <c r="I188" i="6"/>
  <c r="G188" i="6"/>
  <c r="E188" i="6"/>
  <c r="I183" i="6"/>
  <c r="G183" i="6"/>
  <c r="E183" i="6"/>
  <c r="I182" i="6"/>
  <c r="G182" i="6"/>
  <c r="E182" i="6"/>
  <c r="I181" i="6"/>
  <c r="G181" i="6"/>
  <c r="E181" i="6"/>
  <c r="I180" i="6"/>
  <c r="G180" i="6"/>
  <c r="E180" i="6"/>
  <c r="I179" i="6"/>
  <c r="G179" i="6"/>
  <c r="E179" i="6"/>
  <c r="I178" i="6"/>
  <c r="G178" i="6"/>
  <c r="E178" i="6"/>
  <c r="I173" i="6"/>
  <c r="G173" i="6"/>
  <c r="E173" i="6"/>
  <c r="I169" i="6"/>
  <c r="G169" i="6"/>
  <c r="E169" i="6"/>
  <c r="I168" i="6"/>
  <c r="G168" i="6"/>
  <c r="E168" i="6"/>
  <c r="I164" i="6"/>
  <c r="G164" i="6"/>
  <c r="E164" i="6"/>
  <c r="I163" i="6"/>
  <c r="G163" i="6"/>
  <c r="E163" i="6"/>
  <c r="I159" i="6"/>
  <c r="G159" i="6"/>
  <c r="E159" i="6"/>
  <c r="I158" i="6"/>
  <c r="G158" i="6"/>
  <c r="E158" i="6"/>
  <c r="I154" i="6"/>
  <c r="G154" i="6"/>
  <c r="E154" i="6"/>
  <c r="I150" i="6"/>
  <c r="G150" i="6"/>
  <c r="E150" i="6"/>
  <c r="I149" i="6"/>
  <c r="G149" i="6"/>
  <c r="E149" i="6"/>
  <c r="I145" i="6"/>
  <c r="G145" i="6"/>
  <c r="E145" i="6"/>
  <c r="I144" i="6"/>
  <c r="G144" i="6"/>
  <c r="E144" i="6"/>
  <c r="I140" i="6"/>
  <c r="G140" i="6"/>
  <c r="E140" i="6"/>
  <c r="I139" i="6"/>
  <c r="G139" i="6"/>
  <c r="E139" i="6"/>
  <c r="I135" i="6"/>
  <c r="G135" i="6"/>
  <c r="E135" i="6"/>
  <c r="I131" i="6"/>
  <c r="G131" i="6"/>
  <c r="E131" i="6"/>
  <c r="I125" i="6"/>
  <c r="G125" i="6"/>
  <c r="E125" i="6"/>
  <c r="I120" i="6"/>
  <c r="G120" i="6"/>
  <c r="E120" i="6"/>
  <c r="I119" i="6"/>
  <c r="G119" i="6"/>
  <c r="E119" i="6"/>
  <c r="I118" i="6"/>
  <c r="G118" i="6"/>
  <c r="E118" i="6"/>
  <c r="I117" i="6"/>
  <c r="G117" i="6"/>
  <c r="E117" i="6"/>
  <c r="I116" i="6"/>
  <c r="G116" i="6"/>
  <c r="E116" i="6"/>
  <c r="I115" i="6"/>
  <c r="G115" i="6"/>
  <c r="E115" i="6"/>
  <c r="I114" i="6"/>
  <c r="G114" i="6"/>
  <c r="E114" i="6"/>
  <c r="I113" i="6"/>
  <c r="G113" i="6"/>
  <c r="E113" i="6"/>
  <c r="I112" i="6"/>
  <c r="G112" i="6"/>
  <c r="E112" i="6"/>
  <c r="I111" i="6"/>
  <c r="G111" i="6"/>
  <c r="E111" i="6"/>
  <c r="I110" i="6"/>
  <c r="G110" i="6"/>
  <c r="E110" i="6"/>
  <c r="I109" i="6"/>
  <c r="G109" i="6"/>
  <c r="E109" i="6"/>
  <c r="I108" i="6"/>
  <c r="G108" i="6"/>
  <c r="E108" i="6"/>
  <c r="I102" i="6"/>
  <c r="G102" i="6"/>
  <c r="E102" i="6"/>
  <c r="I101" i="6"/>
  <c r="G101" i="6"/>
  <c r="E101" i="6"/>
  <c r="I100" i="6"/>
  <c r="G100" i="6"/>
  <c r="E100" i="6"/>
  <c r="I95" i="6"/>
  <c r="G95" i="6"/>
  <c r="E95" i="6"/>
  <c r="I60" i="6"/>
  <c r="G60" i="6"/>
  <c r="E60" i="6"/>
  <c r="I55" i="6"/>
  <c r="G55" i="6"/>
  <c r="E55" i="6"/>
  <c r="I54" i="6"/>
  <c r="G54" i="6"/>
  <c r="E54" i="6"/>
  <c r="I50" i="6"/>
  <c r="G50" i="6"/>
  <c r="E50" i="6"/>
  <c r="I49" i="6"/>
  <c r="G49" i="6"/>
  <c r="E49" i="6"/>
  <c r="I48" i="6"/>
  <c r="G48" i="6"/>
  <c r="E48" i="6"/>
  <c r="I47" i="6"/>
  <c r="G47" i="6"/>
  <c r="E47" i="6"/>
  <c r="I46" i="6"/>
  <c r="G46" i="6"/>
  <c r="E46" i="6"/>
  <c r="I40" i="6"/>
  <c r="G40" i="6"/>
  <c r="E40" i="6"/>
  <c r="I35" i="6"/>
  <c r="G35" i="6"/>
  <c r="E35" i="6"/>
  <c r="I34" i="6"/>
  <c r="G34" i="6"/>
  <c r="E34" i="6"/>
  <c r="I33" i="6"/>
  <c r="G33" i="6"/>
  <c r="E33" i="6"/>
  <c r="I32" i="6"/>
  <c r="G32" i="6"/>
  <c r="E32" i="6"/>
  <c r="I31" i="6"/>
  <c r="G31" i="6"/>
  <c r="E31" i="6"/>
  <c r="I30" i="6"/>
  <c r="G30" i="6"/>
  <c r="E30" i="6"/>
  <c r="I29" i="6"/>
  <c r="G29" i="6"/>
  <c r="E29" i="6"/>
  <c r="I28" i="6"/>
  <c r="G28" i="6"/>
  <c r="E28" i="6"/>
  <c r="I27" i="6"/>
  <c r="G27" i="6"/>
  <c r="E27" i="6"/>
  <c r="I26" i="6"/>
  <c r="G26" i="6"/>
  <c r="E26" i="6"/>
  <c r="I25" i="6"/>
  <c r="G25" i="6"/>
  <c r="E25" i="6"/>
  <c r="I24" i="6"/>
  <c r="G24" i="6"/>
  <c r="E24" i="6"/>
  <c r="I22" i="6"/>
  <c r="G22" i="6"/>
  <c r="E22" i="6"/>
  <c r="I18" i="6"/>
  <c r="G18" i="6"/>
  <c r="E18" i="6"/>
  <c r="F18" i="6" s="1"/>
  <c r="F19" i="6" s="1"/>
  <c r="I13" i="6"/>
  <c r="G13" i="6"/>
  <c r="E13" i="6"/>
  <c r="I12" i="6"/>
  <c r="G12" i="6"/>
  <c r="E12" i="6"/>
  <c r="I11" i="6"/>
  <c r="G11" i="6"/>
  <c r="E11" i="6"/>
  <c r="I10" i="6"/>
  <c r="G10" i="6"/>
  <c r="E10" i="6"/>
  <c r="I9" i="6"/>
  <c r="G9" i="6"/>
  <c r="E9" i="6"/>
  <c r="I8" i="6"/>
  <c r="G8" i="6"/>
  <c r="E8" i="6"/>
  <c r="I7" i="6"/>
  <c r="G7" i="6"/>
  <c r="E7" i="6"/>
  <c r="I6" i="6"/>
  <c r="G6" i="6"/>
  <c r="E6" i="6"/>
  <c r="I5" i="6"/>
  <c r="G5" i="6"/>
  <c r="E5" i="6"/>
  <c r="O68" i="3"/>
  <c r="O67" i="3"/>
  <c r="O66" i="3"/>
  <c r="O65" i="3"/>
  <c r="O64" i="3"/>
  <c r="O63" i="3"/>
  <c r="O62" i="3"/>
  <c r="O61" i="3"/>
  <c r="O60" i="3"/>
  <c r="O59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V26" i="3"/>
  <c r="V25" i="3"/>
  <c r="V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F241" i="6"/>
  <c r="F240" i="6"/>
  <c r="H240" i="6"/>
  <c r="F239" i="6"/>
  <c r="H239" i="6"/>
  <c r="I240" i="6" s="1"/>
  <c r="K240" i="6" s="1"/>
  <c r="J239" i="6"/>
  <c r="K239" i="6"/>
  <c r="F238" i="6"/>
  <c r="H238" i="6"/>
  <c r="J238" i="6"/>
  <c r="K238" i="6"/>
  <c r="H235" i="6"/>
  <c r="H234" i="6"/>
  <c r="J234" i="6"/>
  <c r="F233" i="6"/>
  <c r="H233" i="6"/>
  <c r="J233" i="6"/>
  <c r="J235" i="6" s="1"/>
  <c r="G37" i="7" s="1"/>
  <c r="I96" i="6" s="1"/>
  <c r="J96" i="6" s="1"/>
  <c r="K233" i="6"/>
  <c r="F232" i="6"/>
  <c r="H232" i="6"/>
  <c r="E234" i="6" s="1"/>
  <c r="K234" i="6" s="1"/>
  <c r="J232" i="6"/>
  <c r="K232" i="6"/>
  <c r="F231" i="6"/>
  <c r="H231" i="6"/>
  <c r="J231" i="6"/>
  <c r="K231" i="6"/>
  <c r="F37" i="7"/>
  <c r="G96" i="6" s="1"/>
  <c r="H96" i="6" s="1"/>
  <c r="H97" i="6" s="1"/>
  <c r="F16" i="7" s="1"/>
  <c r="F228" i="6"/>
  <c r="F227" i="6"/>
  <c r="H227" i="6"/>
  <c r="J227" i="6"/>
  <c r="K227" i="6"/>
  <c r="F226" i="6"/>
  <c r="H226" i="6"/>
  <c r="J226" i="6"/>
  <c r="K226" i="6"/>
  <c r="F225" i="6"/>
  <c r="H225" i="6"/>
  <c r="H228" i="6" s="1"/>
  <c r="F36" i="7" s="1"/>
  <c r="G91" i="6" s="1"/>
  <c r="H91" i="6" s="1"/>
  <c r="J225" i="6"/>
  <c r="K225" i="6"/>
  <c r="F224" i="6"/>
  <c r="H224" i="6"/>
  <c r="J224" i="6"/>
  <c r="J228" i="6" s="1"/>
  <c r="G36" i="7" s="1"/>
  <c r="I91" i="6" s="1"/>
  <c r="J91" i="6" s="1"/>
  <c r="K224" i="6"/>
  <c r="H221" i="6"/>
  <c r="F35" i="7" s="1"/>
  <c r="G90" i="6" s="1"/>
  <c r="H90" i="6" s="1"/>
  <c r="J221" i="6"/>
  <c r="G35" i="7" s="1"/>
  <c r="I90" i="6" s="1"/>
  <c r="J90" i="6" s="1"/>
  <c r="E220" i="6"/>
  <c r="F220" i="6" s="1"/>
  <c r="L220" i="6" s="1"/>
  <c r="H220" i="6"/>
  <c r="J220" i="6"/>
  <c r="F219" i="6"/>
  <c r="H219" i="6"/>
  <c r="J219" i="6"/>
  <c r="K219" i="6"/>
  <c r="F218" i="6"/>
  <c r="F221" i="6" s="1"/>
  <c r="H218" i="6"/>
  <c r="J218" i="6"/>
  <c r="K218" i="6"/>
  <c r="L218" i="6"/>
  <c r="F214" i="6"/>
  <c r="H214" i="6"/>
  <c r="I214" i="6"/>
  <c r="K214" i="6" s="1"/>
  <c r="F213" i="6"/>
  <c r="H213" i="6"/>
  <c r="J213" i="6"/>
  <c r="K213" i="6"/>
  <c r="F212" i="6"/>
  <c r="F215" i="6" s="1"/>
  <c r="E34" i="7" s="1"/>
  <c r="H212" i="6"/>
  <c r="J212" i="6"/>
  <c r="K212" i="6"/>
  <c r="F211" i="6"/>
  <c r="H211" i="6"/>
  <c r="J211" i="6"/>
  <c r="K211" i="6"/>
  <c r="F210" i="6"/>
  <c r="H210" i="6"/>
  <c r="J210" i="6"/>
  <c r="K210" i="6"/>
  <c r="F209" i="6"/>
  <c r="H209" i="6"/>
  <c r="H215" i="6" s="1"/>
  <c r="F34" i="7" s="1"/>
  <c r="G89" i="6" s="1"/>
  <c r="H89" i="6" s="1"/>
  <c r="J209" i="6"/>
  <c r="K209" i="6"/>
  <c r="F208" i="6"/>
  <c r="H208" i="6"/>
  <c r="J208" i="6"/>
  <c r="L208" i="6" s="1"/>
  <c r="K208" i="6"/>
  <c r="F205" i="6"/>
  <c r="J205" i="6"/>
  <c r="G33" i="7" s="1"/>
  <c r="I85" i="6" s="1"/>
  <c r="J85" i="6" s="1"/>
  <c r="F204" i="6"/>
  <c r="G204" i="6"/>
  <c r="H204" i="6" s="1"/>
  <c r="L204" i="6" s="1"/>
  <c r="J204" i="6"/>
  <c r="F203" i="6"/>
  <c r="H203" i="6"/>
  <c r="J203" i="6"/>
  <c r="K203" i="6"/>
  <c r="F202" i="6"/>
  <c r="H202" i="6"/>
  <c r="J202" i="6"/>
  <c r="K202" i="6"/>
  <c r="F201" i="6"/>
  <c r="H201" i="6"/>
  <c r="J201" i="6"/>
  <c r="K201" i="6"/>
  <c r="F200" i="6"/>
  <c r="H200" i="6"/>
  <c r="J200" i="6"/>
  <c r="K200" i="6"/>
  <c r="F197" i="6"/>
  <c r="J197" i="6"/>
  <c r="G32" i="7" s="1"/>
  <c r="I73" i="6" s="1"/>
  <c r="J73" i="6" s="1"/>
  <c r="F196" i="6"/>
  <c r="H196" i="6"/>
  <c r="J196" i="6"/>
  <c r="K196" i="6"/>
  <c r="F195" i="6"/>
  <c r="H195" i="6"/>
  <c r="J195" i="6"/>
  <c r="K195" i="6"/>
  <c r="F194" i="6"/>
  <c r="H194" i="6"/>
  <c r="J194" i="6"/>
  <c r="K194" i="6"/>
  <c r="F193" i="6"/>
  <c r="H193" i="6"/>
  <c r="L193" i="6" s="1"/>
  <c r="J193" i="6"/>
  <c r="K193" i="6"/>
  <c r="F190" i="6"/>
  <c r="E31" i="7" s="1"/>
  <c r="H190" i="6"/>
  <c r="F31" i="7" s="1"/>
  <c r="J190" i="6"/>
  <c r="G31" i="7" s="1"/>
  <c r="I84" i="6" s="1"/>
  <c r="J84" i="6" s="1"/>
  <c r="E189" i="6"/>
  <c r="F189" i="6" s="1"/>
  <c r="L189" i="6" s="1"/>
  <c r="H189" i="6"/>
  <c r="J189" i="6"/>
  <c r="F188" i="6"/>
  <c r="H188" i="6"/>
  <c r="J188" i="6"/>
  <c r="K188" i="6"/>
  <c r="L188" i="6"/>
  <c r="H185" i="6"/>
  <c r="F30" i="7" s="1"/>
  <c r="F184" i="6"/>
  <c r="H184" i="6"/>
  <c r="I184" i="6"/>
  <c r="K184" i="6" s="1"/>
  <c r="F183" i="6"/>
  <c r="H183" i="6"/>
  <c r="J183" i="6"/>
  <c r="K183" i="6"/>
  <c r="F182" i="6"/>
  <c r="H182" i="6"/>
  <c r="J182" i="6"/>
  <c r="K182" i="6"/>
  <c r="F181" i="6"/>
  <c r="H181" i="6"/>
  <c r="J181" i="6"/>
  <c r="K181" i="6"/>
  <c r="F180" i="6"/>
  <c r="H180" i="6"/>
  <c r="J180" i="6"/>
  <c r="K180" i="6"/>
  <c r="F179" i="6"/>
  <c r="H179" i="6"/>
  <c r="J179" i="6"/>
  <c r="K179" i="6"/>
  <c r="F178" i="6"/>
  <c r="H178" i="6"/>
  <c r="J178" i="6"/>
  <c r="K178" i="6"/>
  <c r="H175" i="6"/>
  <c r="F29" i="7" s="1"/>
  <c r="G42" i="6" s="1"/>
  <c r="H42" i="6" s="1"/>
  <c r="H174" i="6"/>
  <c r="J174" i="6"/>
  <c r="F173" i="6"/>
  <c r="H173" i="6"/>
  <c r="J173" i="6"/>
  <c r="J175" i="6" s="1"/>
  <c r="G29" i="7" s="1"/>
  <c r="I42" i="6" s="1"/>
  <c r="J42" i="6" s="1"/>
  <c r="K173" i="6"/>
  <c r="F170" i="6"/>
  <c r="E28" i="7" s="1"/>
  <c r="E23" i="6" s="1"/>
  <c r="H170" i="6"/>
  <c r="F28" i="7" s="1"/>
  <c r="G23" i="6" s="1"/>
  <c r="H23" i="6" s="1"/>
  <c r="F169" i="6"/>
  <c r="H169" i="6"/>
  <c r="J169" i="6"/>
  <c r="J170" i="6" s="1"/>
  <c r="G28" i="7" s="1"/>
  <c r="I23" i="6" s="1"/>
  <c r="J23" i="6" s="1"/>
  <c r="J37" i="6" s="1"/>
  <c r="G6" i="7" s="1"/>
  <c r="K169" i="6"/>
  <c r="F168" i="6"/>
  <c r="H168" i="6"/>
  <c r="J168" i="6"/>
  <c r="K168" i="6"/>
  <c r="L168" i="6"/>
  <c r="F164" i="6"/>
  <c r="H164" i="6"/>
  <c r="J164" i="6"/>
  <c r="K164" i="6"/>
  <c r="F163" i="6"/>
  <c r="F165" i="6" s="1"/>
  <c r="E27" i="7" s="1"/>
  <c r="E14" i="6" s="1"/>
  <c r="H163" i="6"/>
  <c r="H165" i="6" s="1"/>
  <c r="F27" i="7" s="1"/>
  <c r="G14" i="6" s="1"/>
  <c r="H14" i="6" s="1"/>
  <c r="J163" i="6"/>
  <c r="J165" i="6" s="1"/>
  <c r="G27" i="7" s="1"/>
  <c r="I14" i="6" s="1"/>
  <c r="J14" i="6" s="1"/>
  <c r="K163" i="6"/>
  <c r="F160" i="6"/>
  <c r="E26" i="7" s="1"/>
  <c r="F159" i="6"/>
  <c r="H159" i="6"/>
  <c r="J159" i="6"/>
  <c r="J160" i="6" s="1"/>
  <c r="G26" i="7" s="1"/>
  <c r="K159" i="6"/>
  <c r="F158" i="6"/>
  <c r="H158" i="6"/>
  <c r="H160" i="6" s="1"/>
  <c r="F26" i="7" s="1"/>
  <c r="J158" i="6"/>
  <c r="K158" i="6"/>
  <c r="H155" i="6"/>
  <c r="F25" i="7" s="1"/>
  <c r="J155" i="6"/>
  <c r="G25" i="7" s="1"/>
  <c r="F154" i="6"/>
  <c r="F155" i="6" s="1"/>
  <c r="H154" i="6"/>
  <c r="J154" i="6"/>
  <c r="K154" i="6"/>
  <c r="F151" i="6"/>
  <c r="E24" i="7" s="1"/>
  <c r="H151" i="6"/>
  <c r="F24" i="7" s="1"/>
  <c r="J151" i="6"/>
  <c r="G24" i="7" s="1"/>
  <c r="F150" i="6"/>
  <c r="H150" i="6"/>
  <c r="L150" i="6" s="1"/>
  <c r="J150" i="6"/>
  <c r="K150" i="6"/>
  <c r="F149" i="6"/>
  <c r="H149" i="6"/>
  <c r="J149" i="6"/>
  <c r="K149" i="6"/>
  <c r="F146" i="6"/>
  <c r="E23" i="7" s="1"/>
  <c r="J146" i="6"/>
  <c r="G23" i="7" s="1"/>
  <c r="F145" i="6"/>
  <c r="H145" i="6"/>
  <c r="J145" i="6"/>
  <c r="K145" i="6"/>
  <c r="F144" i="6"/>
  <c r="H144" i="6"/>
  <c r="L144" i="6" s="1"/>
  <c r="J144" i="6"/>
  <c r="K144" i="6"/>
  <c r="F141" i="6"/>
  <c r="H141" i="6"/>
  <c r="F22" i="7" s="1"/>
  <c r="F140" i="6"/>
  <c r="H140" i="6"/>
  <c r="J140" i="6"/>
  <c r="J141" i="6" s="1"/>
  <c r="G22" i="7" s="1"/>
  <c r="K140" i="6"/>
  <c r="F139" i="6"/>
  <c r="H139" i="6"/>
  <c r="L139" i="6" s="1"/>
  <c r="J139" i="6"/>
  <c r="K139" i="6"/>
  <c r="F136" i="6"/>
  <c r="H136" i="6"/>
  <c r="F21" i="7" s="1"/>
  <c r="J136" i="6"/>
  <c r="G21" i="7" s="1"/>
  <c r="F135" i="6"/>
  <c r="H135" i="6"/>
  <c r="J135" i="6"/>
  <c r="K135" i="6"/>
  <c r="F132" i="6"/>
  <c r="J132" i="6"/>
  <c r="G20" i="7" s="1"/>
  <c r="F131" i="6"/>
  <c r="H131" i="6"/>
  <c r="L131" i="6" s="1"/>
  <c r="J131" i="6"/>
  <c r="K131" i="6"/>
  <c r="F125" i="6"/>
  <c r="H125" i="6"/>
  <c r="J125" i="6"/>
  <c r="K125" i="6"/>
  <c r="J122" i="6"/>
  <c r="E121" i="6"/>
  <c r="F121" i="6" s="1"/>
  <c r="L121" i="6" s="1"/>
  <c r="H121" i="6"/>
  <c r="J121" i="6"/>
  <c r="F120" i="6"/>
  <c r="H120" i="6"/>
  <c r="J120" i="6"/>
  <c r="K120" i="6"/>
  <c r="F119" i="6"/>
  <c r="H119" i="6"/>
  <c r="J119" i="6"/>
  <c r="K119" i="6"/>
  <c r="F118" i="6"/>
  <c r="H118" i="6"/>
  <c r="J118" i="6"/>
  <c r="K118" i="6"/>
  <c r="F117" i="6"/>
  <c r="H117" i="6"/>
  <c r="J117" i="6"/>
  <c r="K117" i="6"/>
  <c r="F116" i="6"/>
  <c r="H116" i="6"/>
  <c r="J116" i="6"/>
  <c r="K116" i="6"/>
  <c r="F115" i="6"/>
  <c r="H115" i="6"/>
  <c r="J115" i="6"/>
  <c r="K115" i="6"/>
  <c r="F114" i="6"/>
  <c r="H114" i="6"/>
  <c r="J114" i="6"/>
  <c r="K114" i="6"/>
  <c r="F113" i="6"/>
  <c r="H113" i="6"/>
  <c r="J113" i="6"/>
  <c r="K113" i="6"/>
  <c r="F112" i="6"/>
  <c r="H112" i="6"/>
  <c r="J112" i="6"/>
  <c r="K112" i="6"/>
  <c r="F111" i="6"/>
  <c r="H111" i="6"/>
  <c r="J111" i="6"/>
  <c r="K111" i="6"/>
  <c r="F110" i="6"/>
  <c r="H110" i="6"/>
  <c r="J110" i="6"/>
  <c r="K110" i="6"/>
  <c r="F109" i="6"/>
  <c r="H109" i="6"/>
  <c r="J109" i="6"/>
  <c r="K109" i="6"/>
  <c r="L109" i="6"/>
  <c r="F108" i="6"/>
  <c r="H108" i="6"/>
  <c r="J108" i="6"/>
  <c r="K108" i="6"/>
  <c r="F105" i="6"/>
  <c r="E17" i="7" s="1"/>
  <c r="F104" i="6"/>
  <c r="H104" i="6"/>
  <c r="F103" i="6"/>
  <c r="J103" i="6"/>
  <c r="F102" i="6"/>
  <c r="H102" i="6"/>
  <c r="J102" i="6"/>
  <c r="K102" i="6"/>
  <c r="F101" i="6"/>
  <c r="H101" i="6"/>
  <c r="G103" i="6" s="1"/>
  <c r="K103" i="6" s="1"/>
  <c r="J101" i="6"/>
  <c r="K101" i="6"/>
  <c r="F100" i="6"/>
  <c r="H100" i="6"/>
  <c r="J100" i="6"/>
  <c r="K100" i="6"/>
  <c r="F95" i="6"/>
  <c r="H95" i="6"/>
  <c r="J95" i="6"/>
  <c r="K95" i="6"/>
  <c r="F62" i="6"/>
  <c r="E10" i="7" s="1"/>
  <c r="F61" i="6"/>
  <c r="H61" i="6"/>
  <c r="F60" i="6"/>
  <c r="H60" i="6"/>
  <c r="H62" i="6" s="1"/>
  <c r="F10" i="7" s="1"/>
  <c r="J60" i="6"/>
  <c r="K60" i="6"/>
  <c r="F57" i="6"/>
  <c r="H57" i="6"/>
  <c r="F9" i="7" s="1"/>
  <c r="F56" i="6"/>
  <c r="H56" i="6"/>
  <c r="F55" i="6"/>
  <c r="H55" i="6"/>
  <c r="I56" i="6" s="1"/>
  <c r="K56" i="6" s="1"/>
  <c r="J55" i="6"/>
  <c r="K55" i="6"/>
  <c r="F54" i="6"/>
  <c r="H54" i="6"/>
  <c r="J54" i="6"/>
  <c r="K54" i="6"/>
  <c r="F51" i="6"/>
  <c r="H51" i="6"/>
  <c r="F8" i="7" s="1"/>
  <c r="F50" i="6"/>
  <c r="H50" i="6"/>
  <c r="J50" i="6"/>
  <c r="K50" i="6"/>
  <c r="F49" i="6"/>
  <c r="H49" i="6"/>
  <c r="J49" i="6"/>
  <c r="K49" i="6"/>
  <c r="F48" i="6"/>
  <c r="H48" i="6"/>
  <c r="J48" i="6"/>
  <c r="K48" i="6"/>
  <c r="F47" i="6"/>
  <c r="H47" i="6"/>
  <c r="J47" i="6"/>
  <c r="K47" i="6"/>
  <c r="F46" i="6"/>
  <c r="H46" i="6"/>
  <c r="J46" i="6"/>
  <c r="J51" i="6" s="1"/>
  <c r="G8" i="7" s="1"/>
  <c r="K46" i="6"/>
  <c r="H41" i="6"/>
  <c r="J41" i="6"/>
  <c r="F40" i="6"/>
  <c r="H40" i="6"/>
  <c r="J40" i="6"/>
  <c r="K40" i="6"/>
  <c r="E36" i="6"/>
  <c r="F36" i="6" s="1"/>
  <c r="L36" i="6" s="1"/>
  <c r="H36" i="6"/>
  <c r="J36" i="6"/>
  <c r="F35" i="6"/>
  <c r="H35" i="6"/>
  <c r="J35" i="6"/>
  <c r="K35" i="6"/>
  <c r="F34" i="6"/>
  <c r="H34" i="6"/>
  <c r="J34" i="6"/>
  <c r="K34" i="6"/>
  <c r="F33" i="6"/>
  <c r="H33" i="6"/>
  <c r="J33" i="6"/>
  <c r="L33" i="6" s="1"/>
  <c r="K33" i="6"/>
  <c r="F32" i="6"/>
  <c r="H32" i="6"/>
  <c r="J32" i="6"/>
  <c r="K32" i="6"/>
  <c r="F31" i="6"/>
  <c r="H31" i="6"/>
  <c r="J31" i="6"/>
  <c r="K31" i="6"/>
  <c r="F30" i="6"/>
  <c r="H30" i="6"/>
  <c r="J30" i="6"/>
  <c r="L30" i="6" s="1"/>
  <c r="K30" i="6"/>
  <c r="F29" i="6"/>
  <c r="H29" i="6"/>
  <c r="J29" i="6"/>
  <c r="K29" i="6"/>
  <c r="F28" i="6"/>
  <c r="H28" i="6"/>
  <c r="J28" i="6"/>
  <c r="K28" i="6"/>
  <c r="F27" i="6"/>
  <c r="H27" i="6"/>
  <c r="J27" i="6"/>
  <c r="K27" i="6"/>
  <c r="F26" i="6"/>
  <c r="H26" i="6"/>
  <c r="J26" i="6"/>
  <c r="L26" i="6" s="1"/>
  <c r="K26" i="6"/>
  <c r="F25" i="6"/>
  <c r="H25" i="6"/>
  <c r="J25" i="6"/>
  <c r="K25" i="6"/>
  <c r="F24" i="6"/>
  <c r="H24" i="6"/>
  <c r="J24" i="6"/>
  <c r="K24" i="6"/>
  <c r="F22" i="6"/>
  <c r="H22" i="6"/>
  <c r="J22" i="6"/>
  <c r="K22" i="6"/>
  <c r="H18" i="6"/>
  <c r="H19" i="6" s="1"/>
  <c r="F5" i="7" s="1"/>
  <c r="G6" i="8" s="1"/>
  <c r="J18" i="6"/>
  <c r="J19" i="6" s="1"/>
  <c r="G5" i="7" s="1"/>
  <c r="I6" i="8" s="1"/>
  <c r="J6" i="8" s="1"/>
  <c r="K18" i="6"/>
  <c r="F13" i="6"/>
  <c r="H13" i="6"/>
  <c r="J13" i="6"/>
  <c r="K13" i="6"/>
  <c r="F12" i="6"/>
  <c r="H12" i="6"/>
  <c r="J12" i="6"/>
  <c r="K12" i="6"/>
  <c r="F11" i="6"/>
  <c r="H11" i="6"/>
  <c r="J11" i="6"/>
  <c r="K11" i="6"/>
  <c r="F10" i="6"/>
  <c r="H10" i="6"/>
  <c r="J10" i="6"/>
  <c r="K10" i="6"/>
  <c r="F9" i="6"/>
  <c r="H9" i="6"/>
  <c r="J9" i="6"/>
  <c r="K9" i="6"/>
  <c r="F8" i="6"/>
  <c r="H8" i="6"/>
  <c r="J8" i="6"/>
  <c r="L8" i="6" s="1"/>
  <c r="K8" i="6"/>
  <c r="F7" i="6"/>
  <c r="H7" i="6"/>
  <c r="J7" i="6"/>
  <c r="K7" i="6"/>
  <c r="F6" i="6"/>
  <c r="H6" i="6"/>
  <c r="J6" i="6"/>
  <c r="L6" i="6" s="1"/>
  <c r="K6" i="6"/>
  <c r="F5" i="6"/>
  <c r="H5" i="6"/>
  <c r="J5" i="6"/>
  <c r="K5" i="6"/>
  <c r="L5" i="6"/>
  <c r="H37" i="8"/>
  <c r="J37" i="8"/>
  <c r="F36" i="8"/>
  <c r="J36" i="8"/>
  <c r="F34" i="8"/>
  <c r="H34" i="8"/>
  <c r="J34" i="8"/>
  <c r="F33" i="8"/>
  <c r="J33" i="8"/>
  <c r="H32" i="8"/>
  <c r="J32" i="8"/>
  <c r="F31" i="8"/>
  <c r="J31" i="8"/>
  <c r="F30" i="8"/>
  <c r="H30" i="8"/>
  <c r="J30" i="8"/>
  <c r="F29" i="8"/>
  <c r="J29" i="8"/>
  <c r="J35" i="8" s="1"/>
  <c r="H27" i="8"/>
  <c r="J27" i="8"/>
  <c r="F26" i="8"/>
  <c r="J26" i="8"/>
  <c r="F25" i="8"/>
  <c r="H25" i="8"/>
  <c r="J25" i="8"/>
  <c r="F24" i="8"/>
  <c r="J24" i="8"/>
  <c r="F23" i="8"/>
  <c r="H23" i="8"/>
  <c r="J23" i="8"/>
  <c r="F21" i="8"/>
  <c r="J21" i="8"/>
  <c r="F20" i="8"/>
  <c r="H20" i="8"/>
  <c r="J20" i="8"/>
  <c r="F19" i="8"/>
  <c r="J19" i="8"/>
  <c r="F18" i="8"/>
  <c r="H18" i="8"/>
  <c r="J18" i="8"/>
  <c r="F17" i="8"/>
  <c r="H17" i="8"/>
  <c r="J17" i="8"/>
  <c r="F15" i="8"/>
  <c r="H15" i="8"/>
  <c r="J15" i="8"/>
  <c r="F14" i="8"/>
  <c r="J14" i="8"/>
  <c r="F13" i="8"/>
  <c r="H13" i="8"/>
  <c r="J13" i="8"/>
  <c r="L13" i="8" s="1"/>
  <c r="F12" i="8"/>
  <c r="H12" i="8"/>
  <c r="J12" i="8"/>
  <c r="F11" i="8"/>
  <c r="F16" i="8" s="1"/>
  <c r="H11" i="8"/>
  <c r="J11" i="8"/>
  <c r="F9" i="8"/>
  <c r="J9" i="8"/>
  <c r="F8" i="8"/>
  <c r="H8" i="8"/>
  <c r="J8" i="8"/>
  <c r="F5" i="8"/>
  <c r="H5" i="8"/>
  <c r="J5" i="8"/>
  <c r="H6" i="8" l="1"/>
  <c r="H7" i="8" s="1"/>
  <c r="J22" i="8"/>
  <c r="J28" i="8"/>
  <c r="F27" i="8"/>
  <c r="F32" i="8"/>
  <c r="L32" i="8" s="1"/>
  <c r="F37" i="8"/>
  <c r="F38" i="8" s="1"/>
  <c r="K9" i="8"/>
  <c r="K14" i="8"/>
  <c r="K19" i="8"/>
  <c r="K21" i="8"/>
  <c r="K24" i="8"/>
  <c r="K26" i="8"/>
  <c r="K29" i="8"/>
  <c r="K31" i="8"/>
  <c r="K33" i="8"/>
  <c r="K36" i="8"/>
  <c r="L14" i="8"/>
  <c r="L17" i="8"/>
  <c r="L30" i="8"/>
  <c r="J38" i="8"/>
  <c r="L36" i="8"/>
  <c r="L34" i="8"/>
  <c r="F35" i="8"/>
  <c r="L31" i="8"/>
  <c r="H35" i="8"/>
  <c r="L29" i="8"/>
  <c r="L27" i="8"/>
  <c r="L26" i="8"/>
  <c r="L25" i="8"/>
  <c r="H28" i="8"/>
  <c r="L24" i="8"/>
  <c r="F28" i="8"/>
  <c r="L23" i="8"/>
  <c r="L21" i="8"/>
  <c r="L20" i="8"/>
  <c r="L19" i="8"/>
  <c r="L18" i="8"/>
  <c r="F22" i="8"/>
  <c r="H22" i="8"/>
  <c r="L15" i="8"/>
  <c r="H16" i="8"/>
  <c r="J16" i="8"/>
  <c r="L12" i="8"/>
  <c r="L11" i="8"/>
  <c r="J10" i="8"/>
  <c r="L9" i="8"/>
  <c r="F10" i="8"/>
  <c r="L8" i="8"/>
  <c r="L10" i="8" s="1"/>
  <c r="J7" i="8"/>
  <c r="L5" i="8"/>
  <c r="L239" i="6"/>
  <c r="H241" i="6"/>
  <c r="F38" i="7" s="1"/>
  <c r="G126" i="6" s="1"/>
  <c r="H126" i="6" s="1"/>
  <c r="L238" i="6"/>
  <c r="L233" i="6"/>
  <c r="L232" i="6"/>
  <c r="F235" i="6"/>
  <c r="E37" i="7" s="1"/>
  <c r="F234" i="6"/>
  <c r="L234" i="6" s="1"/>
  <c r="L231" i="6"/>
  <c r="L227" i="6"/>
  <c r="L226" i="6"/>
  <c r="L225" i="6"/>
  <c r="L228" i="6"/>
  <c r="L224" i="6"/>
  <c r="E36" i="7"/>
  <c r="E91" i="6" s="1"/>
  <c r="L219" i="6"/>
  <c r="L221" i="6"/>
  <c r="E35" i="7"/>
  <c r="E90" i="6" s="1"/>
  <c r="K220" i="6"/>
  <c r="L213" i="6"/>
  <c r="L212" i="6"/>
  <c r="L211" i="6"/>
  <c r="L210" i="6"/>
  <c r="L209" i="6"/>
  <c r="E89" i="6"/>
  <c r="L203" i="6"/>
  <c r="H205" i="6"/>
  <c r="F33" i="7" s="1"/>
  <c r="G85" i="6" s="1"/>
  <c r="H85" i="6" s="1"/>
  <c r="L202" i="6"/>
  <c r="L201" i="6"/>
  <c r="L200" i="6"/>
  <c r="L196" i="6"/>
  <c r="I79" i="6"/>
  <c r="J79" i="6" s="1"/>
  <c r="L195" i="6"/>
  <c r="L194" i="6"/>
  <c r="H197" i="6"/>
  <c r="F32" i="7" s="1"/>
  <c r="G73" i="6" s="1"/>
  <c r="H73" i="6" s="1"/>
  <c r="I67" i="6"/>
  <c r="J67" i="6" s="1"/>
  <c r="I66" i="6"/>
  <c r="J66" i="6" s="1"/>
  <c r="I72" i="6"/>
  <c r="J72" i="6" s="1"/>
  <c r="I78" i="6"/>
  <c r="J78" i="6" s="1"/>
  <c r="G84" i="6"/>
  <c r="H84" i="6" s="1"/>
  <c r="G66" i="6"/>
  <c r="H66" i="6" s="1"/>
  <c r="G78" i="6"/>
  <c r="H78" i="6" s="1"/>
  <c r="G72" i="6"/>
  <c r="H72" i="6" s="1"/>
  <c r="E84" i="6"/>
  <c r="E72" i="6"/>
  <c r="E78" i="6"/>
  <c r="E66" i="6"/>
  <c r="L190" i="6"/>
  <c r="H31" i="7"/>
  <c r="L183" i="6"/>
  <c r="L182" i="6"/>
  <c r="L181" i="6"/>
  <c r="L180" i="6"/>
  <c r="L179" i="6"/>
  <c r="F185" i="6"/>
  <c r="E30" i="7" s="1"/>
  <c r="E71" i="6" s="1"/>
  <c r="L178" i="6"/>
  <c r="G83" i="6"/>
  <c r="H83" i="6" s="1"/>
  <c r="G77" i="6"/>
  <c r="H77" i="6" s="1"/>
  <c r="G71" i="6"/>
  <c r="H71" i="6" s="1"/>
  <c r="G65" i="6"/>
  <c r="H65" i="6" s="1"/>
  <c r="J43" i="6"/>
  <c r="G7" i="7" s="1"/>
  <c r="L173" i="6"/>
  <c r="H43" i="6"/>
  <c r="F7" i="7" s="1"/>
  <c r="E174" i="6"/>
  <c r="L169" i="6"/>
  <c r="H37" i="6"/>
  <c r="F6" i="7" s="1"/>
  <c r="K23" i="6"/>
  <c r="F23" i="6"/>
  <c r="L23" i="6" s="1"/>
  <c r="L170" i="6"/>
  <c r="L164" i="6"/>
  <c r="H15" i="6"/>
  <c r="F4" i="7" s="1"/>
  <c r="F14" i="6"/>
  <c r="F15" i="6" s="1"/>
  <c r="E4" i="7" s="1"/>
  <c r="K14" i="6"/>
  <c r="L163" i="6"/>
  <c r="H27" i="7"/>
  <c r="L159" i="6"/>
  <c r="L158" i="6"/>
  <c r="E25" i="7"/>
  <c r="H25" i="7" s="1"/>
  <c r="L155" i="6"/>
  <c r="L154" i="6"/>
  <c r="L149" i="6"/>
  <c r="L145" i="6"/>
  <c r="H146" i="6"/>
  <c r="F23" i="7" s="1"/>
  <c r="H23" i="7" s="1"/>
  <c r="L140" i="6"/>
  <c r="L141" i="6"/>
  <c r="L136" i="6"/>
  <c r="E21" i="7"/>
  <c r="H21" i="7" s="1"/>
  <c r="L135" i="6"/>
  <c r="H132" i="6"/>
  <c r="F20" i="7" s="1"/>
  <c r="E20" i="7"/>
  <c r="L125" i="6"/>
  <c r="L120" i="6"/>
  <c r="L119" i="6"/>
  <c r="L118" i="6"/>
  <c r="L117" i="6"/>
  <c r="L116" i="6"/>
  <c r="L115" i="6"/>
  <c r="L114" i="6"/>
  <c r="L113" i="6"/>
  <c r="H122" i="6"/>
  <c r="F18" i="7" s="1"/>
  <c r="F122" i="6"/>
  <c r="E18" i="7" s="1"/>
  <c r="L112" i="6"/>
  <c r="L111" i="6"/>
  <c r="L110" i="6"/>
  <c r="K121" i="6"/>
  <c r="L108" i="6"/>
  <c r="L102" i="6"/>
  <c r="L101" i="6"/>
  <c r="L100" i="6"/>
  <c r="J97" i="6"/>
  <c r="L95" i="6"/>
  <c r="H92" i="6"/>
  <c r="F15" i="7" s="1"/>
  <c r="G127" i="6" s="1"/>
  <c r="H127" i="6" s="1"/>
  <c r="I61" i="6"/>
  <c r="K61" i="6" s="1"/>
  <c r="L60" i="6"/>
  <c r="L55" i="6"/>
  <c r="L54" i="6"/>
  <c r="L50" i="6"/>
  <c r="L49" i="6"/>
  <c r="L48" i="6"/>
  <c r="L47" i="6"/>
  <c r="L51" i="6"/>
  <c r="L46" i="6"/>
  <c r="L40" i="6"/>
  <c r="E41" i="6"/>
  <c r="F41" i="6" s="1"/>
  <c r="L35" i="6"/>
  <c r="L34" i="6"/>
  <c r="L32" i="6"/>
  <c r="L31" i="6"/>
  <c r="L29" i="6"/>
  <c r="L28" i="6"/>
  <c r="L27" i="6"/>
  <c r="L25" i="6"/>
  <c r="L24" i="6"/>
  <c r="F37" i="6"/>
  <c r="L37" i="6" s="1"/>
  <c r="L22" i="6"/>
  <c r="E5" i="7"/>
  <c r="L19" i="6"/>
  <c r="L18" i="6"/>
  <c r="L14" i="6"/>
  <c r="L13" i="6"/>
  <c r="L12" i="6"/>
  <c r="L11" i="6"/>
  <c r="L10" i="6"/>
  <c r="L9" i="6"/>
  <c r="L7" i="6"/>
  <c r="J15" i="6"/>
  <c r="G4" i="7" s="1"/>
  <c r="E38" i="7"/>
  <c r="J240" i="6"/>
  <c r="J214" i="6"/>
  <c r="E33" i="7"/>
  <c r="K204" i="6"/>
  <c r="E32" i="7"/>
  <c r="K189" i="6"/>
  <c r="J184" i="6"/>
  <c r="H28" i="7"/>
  <c r="L165" i="6"/>
  <c r="L160" i="6"/>
  <c r="H26" i="7"/>
  <c r="H24" i="7"/>
  <c r="L151" i="6"/>
  <c r="E22" i="7"/>
  <c r="H22" i="7" s="1"/>
  <c r="G18" i="7"/>
  <c r="H103" i="6"/>
  <c r="H105" i="6" s="1"/>
  <c r="F17" i="7" s="1"/>
  <c r="E9" i="7"/>
  <c r="J56" i="6"/>
  <c r="E8" i="7"/>
  <c r="H8" i="7" s="1"/>
  <c r="K36" i="6"/>
  <c r="H5" i="7" l="1"/>
  <c r="E6" i="8"/>
  <c r="L37" i="8"/>
  <c r="L38" i="8" s="1"/>
  <c r="J51" i="8"/>
  <c r="I6" i="9" s="1"/>
  <c r="J6" i="9" s="1"/>
  <c r="I5" i="9" s="1"/>
  <c r="J5" i="9" s="1"/>
  <c r="J27" i="9" s="1"/>
  <c r="D13" i="10" s="1"/>
  <c r="L35" i="8"/>
  <c r="H51" i="8"/>
  <c r="G6" i="9" s="1"/>
  <c r="H6" i="9" s="1"/>
  <c r="G5" i="9" s="1"/>
  <c r="H5" i="9" s="1"/>
  <c r="H27" i="9" s="1"/>
  <c r="D10" i="10" s="1"/>
  <c r="L28" i="8"/>
  <c r="L22" i="8"/>
  <c r="L16" i="8"/>
  <c r="H128" i="6"/>
  <c r="F19" i="7" s="1"/>
  <c r="L240" i="6"/>
  <c r="J241" i="6"/>
  <c r="E126" i="6"/>
  <c r="E96" i="6"/>
  <c r="K96" i="6" s="1"/>
  <c r="H37" i="7"/>
  <c r="L235" i="6"/>
  <c r="F96" i="6"/>
  <c r="F91" i="6"/>
  <c r="L91" i="6" s="1"/>
  <c r="K91" i="6"/>
  <c r="H36" i="7"/>
  <c r="F90" i="6"/>
  <c r="L90" i="6" s="1"/>
  <c r="K90" i="6"/>
  <c r="H35" i="7"/>
  <c r="L214" i="6"/>
  <c r="J215" i="6"/>
  <c r="F89" i="6"/>
  <c r="L205" i="6"/>
  <c r="H86" i="6"/>
  <c r="F14" i="7" s="1"/>
  <c r="H33" i="7"/>
  <c r="E85" i="6"/>
  <c r="H74" i="6"/>
  <c r="F12" i="7" s="1"/>
  <c r="L197" i="6"/>
  <c r="H80" i="6"/>
  <c r="F13" i="7" s="1"/>
  <c r="G67" i="6"/>
  <c r="H67" i="6" s="1"/>
  <c r="G79" i="6"/>
  <c r="H79" i="6" s="1"/>
  <c r="H32" i="7"/>
  <c r="E79" i="6"/>
  <c r="E67" i="6"/>
  <c r="E73" i="6"/>
  <c r="H68" i="6"/>
  <c r="F11" i="7" s="1"/>
  <c r="K78" i="6"/>
  <c r="F78" i="6"/>
  <c r="L78" i="6" s="1"/>
  <c r="K66" i="6"/>
  <c r="F66" i="6"/>
  <c r="L66" i="6" s="1"/>
  <c r="K72" i="6"/>
  <c r="F72" i="6"/>
  <c r="L72" i="6" s="1"/>
  <c r="K84" i="6"/>
  <c r="F84" i="6"/>
  <c r="L84" i="6" s="1"/>
  <c r="E65" i="6"/>
  <c r="E77" i="6"/>
  <c r="E83" i="6"/>
  <c r="F83" i="6" s="1"/>
  <c r="L184" i="6"/>
  <c r="J185" i="6"/>
  <c r="F71" i="6"/>
  <c r="F77" i="6"/>
  <c r="F65" i="6"/>
  <c r="F174" i="6"/>
  <c r="K174" i="6"/>
  <c r="H4" i="7"/>
  <c r="L146" i="6"/>
  <c r="H20" i="7"/>
  <c r="L132" i="6"/>
  <c r="H18" i="7"/>
  <c r="L122" i="6"/>
  <c r="G16" i="7"/>
  <c r="J61" i="6"/>
  <c r="L56" i="6"/>
  <c r="J57" i="6"/>
  <c r="K41" i="6"/>
  <c r="L41" i="6"/>
  <c r="E6" i="7"/>
  <c r="H6" i="7" s="1"/>
  <c r="L15" i="6"/>
  <c r="L103" i="6"/>
  <c r="I104" i="6"/>
  <c r="D11" i="10" l="1"/>
  <c r="D12" i="10" s="1"/>
  <c r="D20" i="10"/>
  <c r="D19" i="10"/>
  <c r="D17" i="10"/>
  <c r="D18" i="10" s="1"/>
  <c r="F6" i="8"/>
  <c r="K6" i="8"/>
  <c r="G38" i="7"/>
  <c r="L241" i="6"/>
  <c r="F126" i="6"/>
  <c r="F97" i="6"/>
  <c r="L96" i="6"/>
  <c r="G34" i="7"/>
  <c r="L215" i="6"/>
  <c r="F92" i="6"/>
  <c r="K85" i="6"/>
  <c r="F85" i="6"/>
  <c r="L85" i="6" s="1"/>
  <c r="K67" i="6"/>
  <c r="F67" i="6"/>
  <c r="L67" i="6" s="1"/>
  <c r="K73" i="6"/>
  <c r="F73" i="6"/>
  <c r="L73" i="6" s="1"/>
  <c r="K79" i="6"/>
  <c r="F79" i="6"/>
  <c r="L79" i="6" s="1"/>
  <c r="L185" i="6"/>
  <c r="G30" i="7"/>
  <c r="F68" i="6"/>
  <c r="F80" i="6"/>
  <c r="F86" i="6"/>
  <c r="L174" i="6"/>
  <c r="F175" i="6"/>
  <c r="L61" i="6"/>
  <c r="J62" i="6"/>
  <c r="G9" i="7"/>
  <c r="H9" i="7" s="1"/>
  <c r="L57" i="6"/>
  <c r="K104" i="6"/>
  <c r="J104" i="6"/>
  <c r="L6" i="8" l="1"/>
  <c r="L7" i="8" s="1"/>
  <c r="L51" i="8" s="1"/>
  <c r="F7" i="8"/>
  <c r="F51" i="8" s="1"/>
  <c r="E6" i="9" s="1"/>
  <c r="D15" i="10"/>
  <c r="D16" i="10"/>
  <c r="I126" i="6"/>
  <c r="H38" i="7"/>
  <c r="E16" i="7"/>
  <c r="H16" i="7" s="1"/>
  <c r="L97" i="6"/>
  <c r="I89" i="6"/>
  <c r="H34" i="7"/>
  <c r="E15" i="7"/>
  <c r="F74" i="6"/>
  <c r="E12" i="7" s="1"/>
  <c r="H30" i="7"/>
  <c r="I83" i="6"/>
  <c r="I77" i="6"/>
  <c r="I71" i="6"/>
  <c r="I65" i="6"/>
  <c r="E13" i="7"/>
  <c r="E14" i="7"/>
  <c r="E11" i="7"/>
  <c r="E29" i="7"/>
  <c r="L175" i="6"/>
  <c r="L104" i="6"/>
  <c r="J105" i="6"/>
  <c r="G10" i="7"/>
  <c r="H10" i="7" s="1"/>
  <c r="L62" i="6"/>
  <c r="F6" i="9" l="1"/>
  <c r="K6" i="9"/>
  <c r="J126" i="6"/>
  <c r="L126" i="6" s="1"/>
  <c r="K126" i="6"/>
  <c r="J89" i="6"/>
  <c r="K89" i="6"/>
  <c r="E127" i="6"/>
  <c r="J77" i="6"/>
  <c r="K77" i="6"/>
  <c r="J83" i="6"/>
  <c r="K83" i="6"/>
  <c r="J71" i="6"/>
  <c r="K71" i="6"/>
  <c r="J65" i="6"/>
  <c r="K65" i="6"/>
  <c r="E42" i="6"/>
  <c r="H29" i="7"/>
  <c r="G17" i="7"/>
  <c r="H17" i="7" s="1"/>
  <c r="L105" i="6"/>
  <c r="E5" i="9" l="1"/>
  <c r="L6" i="9"/>
  <c r="J92" i="6"/>
  <c r="L89" i="6"/>
  <c r="F127" i="6"/>
  <c r="J68" i="6"/>
  <c r="L65" i="6"/>
  <c r="J80" i="6"/>
  <c r="L77" i="6"/>
  <c r="J74" i="6"/>
  <c r="L71" i="6"/>
  <c r="J86" i="6"/>
  <c r="L83" i="6"/>
  <c r="F42" i="6"/>
  <c r="K42" i="6"/>
  <c r="F5" i="9" l="1"/>
  <c r="K5" i="9"/>
  <c r="G15" i="7"/>
  <c r="L92" i="6"/>
  <c r="F128" i="6"/>
  <c r="G13" i="7"/>
  <c r="H13" i="7" s="1"/>
  <c r="L80" i="6"/>
  <c r="G14" i="7"/>
  <c r="H14" i="7" s="1"/>
  <c r="L86" i="6"/>
  <c r="G12" i="7"/>
  <c r="H12" i="7" s="1"/>
  <c r="L74" i="6"/>
  <c r="G11" i="7"/>
  <c r="H11" i="7" s="1"/>
  <c r="L68" i="6"/>
  <c r="L42" i="6"/>
  <c r="F43" i="6"/>
  <c r="F27" i="9" l="1"/>
  <c r="D6" i="10" s="1"/>
  <c r="L5" i="9"/>
  <c r="L27" i="9" s="1"/>
  <c r="I127" i="6"/>
  <c r="H15" i="7"/>
  <c r="E19" i="7"/>
  <c r="L43" i="6"/>
  <c r="E7" i="7"/>
  <c r="H7" i="7" s="1"/>
  <c r="D9" i="10" l="1"/>
  <c r="D46" i="10"/>
  <c r="J127" i="6"/>
  <c r="K127" i="6"/>
  <c r="D25" i="10" l="1"/>
  <c r="D21" i="10"/>
  <c r="D26" i="10"/>
  <c r="D23" i="10"/>
  <c r="D30" i="10"/>
  <c r="D27" i="10"/>
  <c r="D29" i="10"/>
  <c r="J128" i="6"/>
  <c r="L127" i="6"/>
  <c r="D24" i="10" l="1"/>
  <c r="D22" i="10"/>
  <c r="G19" i="7"/>
  <c r="H19" i="7" s="1"/>
  <c r="L128" i="6"/>
  <c r="D31" i="10" l="1"/>
  <c r="D32" i="10" l="1"/>
  <c r="D33" i="10" s="1"/>
  <c r="D36" i="10" l="1"/>
  <c r="D37" i="10" s="1"/>
  <c r="D38" i="10" s="1"/>
  <c r="D42" i="10" s="1"/>
  <c r="D47" i="10" l="1"/>
  <c r="E48" i="10"/>
  <c r="E4" i="10"/>
</calcChain>
</file>

<file path=xl/sharedStrings.xml><?xml version="1.0" encoding="utf-8"?>
<sst xmlns="http://schemas.openxmlformats.org/spreadsheetml/2006/main" count="4139" uniqueCount="842">
  <si>
    <t>공 종 별 집 계 표</t>
  </si>
  <si>
    <t>[ 백남준아트센터전시벽철거후재조성공사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</si>
  <si>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</si>
  <si>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</si>
  <si>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</si>
  <si>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</si>
  <si>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</si>
  <si>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</si>
  <si>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</si>
  <si>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</si>
  <si>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</si>
  <si>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</si>
  <si>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</si>
  <si>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</si>
  <si>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</si>
  <si>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</si>
  <si>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</si>
  <si>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</si>
  <si>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</si>
  <si>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</si>
  <si>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</si>
  <si>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</si>
  <si>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</si>
  <si>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</si>
  <si>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</si>
  <si>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</si>
  <si>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</si>
  <si>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</si>
  <si>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</si>
  <si>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</si>
  <si>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</si>
  <si>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</si>
  <si>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</si>
  <si>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</si>
  <si>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</si>
  <si>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</si>
  <si>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</si>
  <si>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</si>
  <si>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</si>
  <si>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</si>
  <si>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</si>
  <si>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</si>
  <si>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</si>
  <si>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</si>
  <si>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</si>
  <si>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</si>
  <si>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</si>
  <si>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</si>
  <si>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</si>
  <si>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</si>
  <si>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</si>
  <si>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백남준아트센터전시벽철거후재조성공사</t>
  </si>
  <si>
    <t/>
  </si>
  <si>
    <t>01</t>
  </si>
  <si>
    <t>0101  건축공사</t>
  </si>
  <si>
    <t>0101</t>
  </si>
  <si>
    <t>강관 조립말비계(이동식)</t>
  </si>
  <si>
    <t>높이 2m, 3개월</t>
  </si>
  <si>
    <t>대</t>
  </si>
  <si>
    <t>호표 1</t>
  </si>
  <si>
    <t>42D266B92B30962B6FD52407594</t>
  </si>
  <si>
    <t>T</t>
  </si>
  <si>
    <t>F</t>
  </si>
  <si>
    <t>010142D266B92B30962B6FD52407594</t>
  </si>
  <si>
    <t>건축물현장정리</t>
  </si>
  <si>
    <t>마감</t>
  </si>
  <si>
    <t>M2</t>
  </si>
  <si>
    <t>호표 2</t>
  </si>
  <si>
    <t>42D266B92B30962B694584EDD2C</t>
  </si>
  <si>
    <t>010142D266B92B30962B694584EDD2C</t>
  </si>
  <si>
    <t>소    계</t>
  </si>
  <si>
    <t>442A67EE7737B67527B5A224D40</t>
  </si>
  <si>
    <t>0101442A67EE7737B67527B5A224D40</t>
  </si>
  <si>
    <t>경량철골천정틀</t>
  </si>
  <si>
    <t>M-BAR, H:1m미만. 인써트 유</t>
  </si>
  <si>
    <t>호표 3</t>
  </si>
  <si>
    <t>42D266B92B3086018C258F76581</t>
  </si>
  <si>
    <t>010142D266B92B3086018C258F76581</t>
  </si>
  <si>
    <t>AL몰딩설(W형)</t>
  </si>
  <si>
    <t>칼라, 15*15*15*15*1.0mm</t>
  </si>
  <si>
    <t>M</t>
  </si>
  <si>
    <t>호표 4</t>
  </si>
  <si>
    <t>42D266B92B3086018C25AA43EB3</t>
  </si>
  <si>
    <t>010142D266B92B3086018C25AA43EB3</t>
  </si>
  <si>
    <t>wd-1(wood door)</t>
  </si>
  <si>
    <t>900*2.100</t>
  </si>
  <si>
    <t>개소</t>
  </si>
  <si>
    <t>호표 5</t>
  </si>
  <si>
    <t>42D266B92B3086071675F95F042</t>
  </si>
  <si>
    <t>010142D266B92B3086071675F95F042</t>
  </si>
  <si>
    <t>목재창호 설치</t>
  </si>
  <si>
    <t>1.5~2.5m2 미만</t>
  </si>
  <si>
    <t>호표 6</t>
  </si>
  <si>
    <t>42D266B92B3086071445C1755AF</t>
  </si>
  <si>
    <t>010142D266B92B3086071445C1755AF</t>
  </si>
  <si>
    <t>경 첩</t>
  </si>
  <si>
    <t>황동, 4.5"*4"*3.0(베어링2개)</t>
  </si>
  <si>
    <t>개</t>
  </si>
  <si>
    <t>자재 6</t>
  </si>
  <si>
    <t>42D263FFD93016C1AD15387E699</t>
  </si>
  <si>
    <t>010142D263FFD93016C1AD15387E699</t>
  </si>
  <si>
    <t>도어 핸들</t>
  </si>
  <si>
    <t>레바형,wood door</t>
  </si>
  <si>
    <t>조</t>
  </si>
  <si>
    <t>자재 33</t>
  </si>
  <si>
    <t>42D266B77A3D96A25DB5AF7CDCB</t>
  </si>
  <si>
    <t>010142D266B77A3D96A25DB5AF7CDCB</t>
  </si>
  <si>
    <t>도아록설치</t>
  </si>
  <si>
    <t>목재문, 재료비 별도</t>
  </si>
  <si>
    <t>호표 7</t>
  </si>
  <si>
    <t>42D266B92B30860716758651D9D</t>
  </si>
  <si>
    <t>010142D266B92B30860716758651D9D</t>
  </si>
  <si>
    <t>바탕만들기+수성페인트(벽)/pt01,2</t>
  </si>
  <si>
    <t>PANTONE 445C/425C</t>
  </si>
  <si>
    <t>호표 8</t>
  </si>
  <si>
    <t>42D266B92B30E6AE0895A83AE57</t>
  </si>
  <si>
    <t>010142D266B92B30E6AE0895A83AE57</t>
  </si>
  <si>
    <t>바탕만들기+수성페인트(벽)/pt03</t>
  </si>
  <si>
    <t>PANTONE 281C</t>
  </si>
  <si>
    <t>호표 9</t>
  </si>
  <si>
    <t>42D266B92B30E6AE0895A83AE54</t>
  </si>
  <si>
    <t>010142D266B92B30E6AE0895A83AE54</t>
  </si>
  <si>
    <t>바탕만들기+수성페인트(벽)/pt04</t>
  </si>
  <si>
    <t>PANTONE 1545C</t>
  </si>
  <si>
    <t>호표 10</t>
  </si>
  <si>
    <t>42D266B92B30E6AE0895A83AE55</t>
  </si>
  <si>
    <t>010142D266B92B30E6AE0895A83AE55</t>
  </si>
  <si>
    <t>바탕만들기+수성페인트(천정)/pt03</t>
  </si>
  <si>
    <t>호표 11</t>
  </si>
  <si>
    <t>42D266B92B30E6AE0895A83AE52</t>
  </si>
  <si>
    <t>010142D266B92B30E6AE0895A83AE52</t>
  </si>
  <si>
    <t>바탕만들기+유성페인트(붓칠)</t>
  </si>
  <si>
    <t>목재면(wood door &amp; box)2회1급</t>
  </si>
  <si>
    <t>호표 12</t>
  </si>
  <si>
    <t>42D266B92B30E6AF10952AD7D3D</t>
  </si>
  <si>
    <t>010142D266B92B30E6AF10952AD7D3D</t>
  </si>
  <si>
    <t>카페트 깔기/cp01</t>
  </si>
  <si>
    <t>스완 빌더스 GRAY 500**500*6</t>
  </si>
  <si>
    <t>호표 13</t>
  </si>
  <si>
    <t>42D266B92B30860441F575EF2D7</t>
  </si>
  <si>
    <t>010142D266B92B30860441F575EF2D7</t>
  </si>
  <si>
    <t>석고보드,천정틀취부,c</t>
  </si>
  <si>
    <t>평보드, 9.5*900*2400mm(㎡)</t>
  </si>
  <si>
    <t>자재 24</t>
  </si>
  <si>
    <t>42D266B4A637A663D395868F643</t>
  </si>
  <si>
    <t>010142D266B4A637A663D395868F643</t>
  </si>
  <si>
    <t>석고판 나사 고정(바탕용) - 시공비</t>
  </si>
  <si>
    <t>천장, 1겹 붙임</t>
  </si>
  <si>
    <t>호표 14</t>
  </si>
  <si>
    <t>42D266B92B3096231595E3CB1B2</t>
  </si>
  <si>
    <t>010142D266B92B3096231595E3CB1B2</t>
  </si>
  <si>
    <t>dry wall(양면2겹)</t>
  </si>
  <si>
    <t>stud100+g.b9.5*2*2</t>
  </si>
  <si>
    <t>호표 15</t>
  </si>
  <si>
    <t>42D266B92B3096231595E3D560F</t>
  </si>
  <si>
    <t>010142D266B92B3096231595E3D560F</t>
  </si>
  <si>
    <t>전시박스</t>
  </si>
  <si>
    <t>400*400*1000h,mdf위도장</t>
  </si>
  <si>
    <t>ea</t>
  </si>
  <si>
    <t>호표 16</t>
  </si>
  <si>
    <t>42D266B92B30962314F57B472AB</t>
  </si>
  <si>
    <t>010142D266B92B30962314F57B472AB</t>
  </si>
  <si>
    <t>타일카페트 떼내기</t>
  </si>
  <si>
    <t>바닥 및 수장 부분</t>
  </si>
  <si>
    <t>호표 17</t>
  </si>
  <si>
    <t>42D266B92B30860AE9F53BDF0F9</t>
  </si>
  <si>
    <t>010142D266B92B30860AE9F53BDF0F9</t>
  </si>
  <si>
    <t>비닐타일 떼내기</t>
  </si>
  <si>
    <t>호표 18</t>
  </si>
  <si>
    <t>42D266B92B30860AE9F53BDF0FA</t>
  </si>
  <si>
    <t>010142D266B92B30860AE9F53BDF0FA</t>
  </si>
  <si>
    <t>텍스, 합판 철거(천장)</t>
  </si>
  <si>
    <t>g.b9.5*2ply</t>
  </si>
  <si>
    <t>호표 19</t>
  </si>
  <si>
    <t>42D266B92B30860AE9F50ED8C20</t>
  </si>
  <si>
    <t>010142D266B92B30860AE9F50ED8C20</t>
  </si>
  <si>
    <t>반자틀 철거,m-bar</t>
  </si>
  <si>
    <t>해체재 재사용 안 함</t>
  </si>
  <si>
    <t>호표 20</t>
  </si>
  <si>
    <t>42D266B92B30860AE9F50ECE764</t>
  </si>
  <si>
    <t>010142D266B92B30860AE9F50ECE764</t>
  </si>
  <si>
    <t>dry wall철거</t>
  </si>
  <si>
    <t>stud+g.b9.5*4ply</t>
  </si>
  <si>
    <t>호표 21</t>
  </si>
  <si>
    <t>42D266B92B30860AE9F50E80BCE</t>
  </si>
  <si>
    <t>010142D266B92B30860AE9F50E80BCE</t>
  </si>
  <si>
    <t>강 설</t>
  </si>
  <si>
    <t>고철, 작업설부산물</t>
  </si>
  <si>
    <t>kg</t>
  </si>
  <si>
    <t>자재 55</t>
  </si>
  <si>
    <t>421069090931364775B5B57B6BF</t>
  </si>
  <si>
    <t>0101421069090931364775B5B57B6BF</t>
  </si>
  <si>
    <t>폐자재처리수수료</t>
  </si>
  <si>
    <t>건축폐재류</t>
  </si>
  <si>
    <t>TON</t>
  </si>
  <si>
    <t>호표 22</t>
  </si>
  <si>
    <t>42D266B92B30860AEC456D88180</t>
  </si>
  <si>
    <t>010142D266B92B30860AEC456D88180</t>
  </si>
  <si>
    <t>건설폐기물상차·운반비-혼합</t>
  </si>
  <si>
    <t>16톤압롤트럭, 20km이하</t>
  </si>
  <si>
    <t>호표 23</t>
  </si>
  <si>
    <t>42D266B92B30860AEC457FB3079</t>
  </si>
  <si>
    <t>010142D266B92B30860AEC457FB3079</t>
  </si>
  <si>
    <t>[ 합           계 ]</t>
  </si>
  <si>
    <t>TOTAL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</si>
  <si>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</si>
  <si>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</si>
  <si>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</si>
  <si>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</si>
  <si>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</si>
  <si>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</si>
  <si>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</si>
  <si>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</si>
  <si>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</si>
  <si>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</si>
  <si>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</si>
  <si>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</si>
  <si>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</si>
  <si>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</si>
  <si>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</si>
  <si>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</si>
  <si>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</si>
  <si>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</si>
  <si>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</si>
  <si>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금액제외</t>
  </si>
  <si>
    <t>강관 조립말비계(이동식)  높이 2m, 3개월  대  토목 2-6-4, 6   ( 호표 1 )</t>
  </si>
  <si>
    <t>토목 2-6-4, 6</t>
  </si>
  <si>
    <t>강관틀 비계용 부재</t>
  </si>
  <si>
    <t>비계기본틀(기둥), 1.2*1.7m</t>
  </si>
  <si>
    <t>자재 8</t>
  </si>
  <si>
    <t>42D26486AB3E06F787B5C203295</t>
  </si>
  <si>
    <t>42D266B92B30962B6FD5240759442D26486AB3E06F787B5C203295</t>
  </si>
  <si>
    <t>가새, 1.2*1.9m</t>
  </si>
  <si>
    <t>자재 9</t>
  </si>
  <si>
    <t>42D26486AB3E06F787B5C2030E6</t>
  </si>
  <si>
    <t>42D266B92B30962B6FD5240759442D26486AB3E06F787B5C2030E6</t>
  </si>
  <si>
    <t>수평띠장, 1829mm</t>
  </si>
  <si>
    <t>자재 10</t>
  </si>
  <si>
    <t>42D26486AB3E06F787B5C203717</t>
  </si>
  <si>
    <t>42D266B92B30962B6FD5240759442D26486AB3E06F787B5C203717</t>
  </si>
  <si>
    <t>손잡이기둥</t>
  </si>
  <si>
    <t>자재 13</t>
  </si>
  <si>
    <t>42D26486AB3E06F787B5C203AEB</t>
  </si>
  <si>
    <t>42D266B92B30962B6FD5240759442D26486AB3E06F787B5C203AEB</t>
  </si>
  <si>
    <t>손잡이, 1229mm</t>
  </si>
  <si>
    <t>자재 11</t>
  </si>
  <si>
    <t>42D26486AB3E06F787B5C203443</t>
  </si>
  <si>
    <t>42D266B92B30962B6FD5240759442D26486AB3E06F787B5C203443</t>
  </si>
  <si>
    <t>손잡이, 1829mm</t>
  </si>
  <si>
    <t>자재 12</t>
  </si>
  <si>
    <t>42D26486AB3E06F787B5C203569</t>
  </si>
  <si>
    <t>42D266B92B30962B6FD5240759442D26486AB3E06F787B5C203569</t>
  </si>
  <si>
    <t>바퀴</t>
  </si>
  <si>
    <t>자재 14</t>
  </si>
  <si>
    <t>42D26486AB3E06F787B5C203BF0</t>
  </si>
  <si>
    <t>42D266B92B30962B6FD5240759442D26486AB3E06F787B5C203BF0</t>
  </si>
  <si>
    <t>쟈키</t>
  </si>
  <si>
    <t>자재 15</t>
  </si>
  <si>
    <t>42D26486AB3E06F787B5C21D837</t>
  </si>
  <si>
    <t>42D266B92B30962B6FD5240759442D26486AB3E06F787B5C21D837</t>
  </si>
  <si>
    <t>판재</t>
  </si>
  <si>
    <t>외송, 일반(㎥)</t>
  </si>
  <si>
    <t>M3</t>
  </si>
  <si>
    <t>자재 17</t>
  </si>
  <si>
    <t>42D265A8333B06989A65B97B69C</t>
  </si>
  <si>
    <t>42D266B92B30962B6FD5240759442D265A8333B06989A65B97B69C</t>
  </si>
  <si>
    <t>강관 조립말비계(이동식) - 노무비</t>
  </si>
  <si>
    <t>높이 2m, 설치, 해체비</t>
  </si>
  <si>
    <t>호표 24</t>
  </si>
  <si>
    <t>42D266B92B30962B6FD524220BC</t>
  </si>
  <si>
    <t>42D266B92B30962B6FD5240759442D266B92B30962B6FD524220BC</t>
  </si>
  <si>
    <t xml:space="preserve"> [ 합          계 ]</t>
  </si>
  <si>
    <t>건축물현장정리  마감  M2     ( 호표 2 )</t>
  </si>
  <si>
    <t>보통인부</t>
  </si>
  <si>
    <t>일반공사 직종</t>
  </si>
  <si>
    <t>인</t>
  </si>
  <si>
    <t>노임 4</t>
  </si>
  <si>
    <t>42D266B9283B46C415B5F5B2A5A</t>
  </si>
  <si>
    <t>42D266B92B30962B694584EDD2C42D266B9283B46C415B5F5B2A5A</t>
  </si>
  <si>
    <t>경량철골천정틀  M-BAR, H:1m미만. 인써트 유  M2  건축 14-5   ( 호표 3 )</t>
  </si>
  <si>
    <t>건축 14-5</t>
  </si>
  <si>
    <t>인서트</t>
  </si>
  <si>
    <t>주물, Φ6mm</t>
  </si>
  <si>
    <t>자재 45</t>
  </si>
  <si>
    <t>42D266B8013A864D6C456E460DB</t>
  </si>
  <si>
    <t>42D266B92B3086018C258F7658142D266B8013A864D6C456E460DB</t>
  </si>
  <si>
    <t>인서트설치</t>
  </si>
  <si>
    <t>거푸집용</t>
  </si>
  <si>
    <t>개당</t>
  </si>
  <si>
    <t>호표 25</t>
  </si>
  <si>
    <t>42D266B92B3086018C2599EEF49</t>
  </si>
  <si>
    <t>42D266B92B3086018C258F7658142D266B92B3086018C2599EEF49</t>
  </si>
  <si>
    <t>경량철골천장틀</t>
  </si>
  <si>
    <t>달대볼트, Φ6*1000mm</t>
  </si>
  <si>
    <t>자재 35</t>
  </si>
  <si>
    <t>42D266B8013A965728F533BD444</t>
  </si>
  <si>
    <t>42D266B92B3086018C258F7658142D266B8013A965728F533BD444</t>
  </si>
  <si>
    <t>캐링찬넬, 38*12*1.2mm</t>
  </si>
  <si>
    <t>자재 36</t>
  </si>
  <si>
    <t>42D266B8013A965728F533BD718</t>
  </si>
  <si>
    <t>42D266B92B3086018C258F7658142D266B8013A965728F533BD718</t>
  </si>
  <si>
    <t>마이너찬넬, 19*10*1.2mm</t>
  </si>
  <si>
    <t>자재 37</t>
  </si>
  <si>
    <t>42D266B8013A965728F533BD821</t>
  </si>
  <si>
    <t>42D266B92B3086018C258F7658142D266B8013A965728F533BD821</t>
  </si>
  <si>
    <t>행가및핀, 110*23*18*2.3mm</t>
  </si>
  <si>
    <t>자재 38</t>
  </si>
  <si>
    <t>42D266B8013A965728F533BD9C7</t>
  </si>
  <si>
    <t>42D266B92B3086018C258F7658142D266B8013A965728F533BD9C7</t>
  </si>
  <si>
    <t>찬넬크립, 34*34*1.2mm</t>
  </si>
  <si>
    <t>자재 39</t>
  </si>
  <si>
    <t>42D266B8013A965728F533CF7F2</t>
  </si>
  <si>
    <t>42D266B92B3086018C258F7658142D266B8013A965728F533CF7F2</t>
  </si>
  <si>
    <t>캐링조인트, 90*40*13*0.5mm</t>
  </si>
  <si>
    <t>자재 40</t>
  </si>
  <si>
    <t>42D266B8013A965728F533CF6ED</t>
  </si>
  <si>
    <t>42D266B92B3086018C258F7658142D266B8013A965728F533CF6ED</t>
  </si>
  <si>
    <t>M-BAR더블, 50*19*0.5mm</t>
  </si>
  <si>
    <t>자재 34</t>
  </si>
  <si>
    <t>42D266B8013A965728F53381C65</t>
  </si>
  <si>
    <t>42D266B92B3086018C258F7658142D266B8013A965728F53381C65</t>
  </si>
  <si>
    <t>BAR크립, 더블</t>
  </si>
  <si>
    <t>자재 41</t>
  </si>
  <si>
    <t>42D266B8013A965728F533CF5C7</t>
  </si>
  <si>
    <t>42D266B92B3086018C258F7658142D266B8013A965728F533CF5C7</t>
  </si>
  <si>
    <t>BAR조인트, 더블</t>
  </si>
  <si>
    <t>자재 42</t>
  </si>
  <si>
    <t>42D266B8013A965728F533CF319</t>
  </si>
  <si>
    <t>42D266B92B3086018C258F7658142D266B8013A965728F533CF319</t>
  </si>
  <si>
    <t>피스, 3*16mm</t>
  </si>
  <si>
    <t>자재 43</t>
  </si>
  <si>
    <t>42D266B8013A965728F533D9A83</t>
  </si>
  <si>
    <t>42D266B92B3086018C258F7658142D266B8013A965728F533D9A83</t>
  </si>
  <si>
    <t>특별인부</t>
  </si>
  <si>
    <t>노임 8</t>
  </si>
  <si>
    <t>42D266B9283B46C415B5F5A060E</t>
  </si>
  <si>
    <t>42D266B92B3086018C258F7658142D266B9283B46C415B5F5A060E</t>
  </si>
  <si>
    <t>42D266B92B3086018C258F7658142D266B9283B46C415B5F5B2A5A</t>
  </si>
  <si>
    <t>공구손료</t>
  </si>
  <si>
    <t>인력품의 3%</t>
  </si>
  <si>
    <t>식</t>
  </si>
  <si>
    <t>4483663C3732C6E1D7551A0BE0D1</t>
  </si>
  <si>
    <t>42D266B92B3086018C258F765814483663C3732C6E1D7551A0BE0D1</t>
  </si>
  <si>
    <t>AL몰딩설(W형)  칼라, 15*15*15*15*1.0mm  M  건축 14-8   ( 호표 4 )</t>
  </si>
  <si>
    <t>건축 14-8</t>
  </si>
  <si>
    <t>몰딩(AL), W형 15*15*15*15*1.0</t>
  </si>
  <si>
    <t>자재 44</t>
  </si>
  <si>
    <t>42D266B8013A965728F533EA677</t>
  </si>
  <si>
    <t>42D266B92B3086018C25AA43EB342D266B8013A965728F533EA677</t>
  </si>
  <si>
    <t>잡재료</t>
  </si>
  <si>
    <t>재료비의 5%</t>
  </si>
  <si>
    <t>42D266B92B3086018C25AA43EB34483663C3732C6E1D7551A0BE0D1</t>
  </si>
  <si>
    <t>천정몰딩설치</t>
  </si>
  <si>
    <t>재료비 별도</t>
  </si>
  <si>
    <t>호표 26</t>
  </si>
  <si>
    <t>42D266B92B3086018C25AA4382A</t>
  </si>
  <si>
    <t>42D266B92B3086018C25AA43EB342D266B92B3086018C25AA4382A</t>
  </si>
  <si>
    <t>wd-1(wood door)  900*2.100  개소     ( 호표 5 )</t>
  </si>
  <si>
    <t>목재문틀</t>
  </si>
  <si>
    <t>136*40</t>
  </si>
  <si>
    <t>m</t>
  </si>
  <si>
    <t>자재 18</t>
  </si>
  <si>
    <t>42D265AB8734E601F9D5A2F397B</t>
  </si>
  <si>
    <t>42D266B92B3086071675F95F04242D265AB8734E601F9D5A2F397B</t>
  </si>
  <si>
    <t>각재</t>
  </si>
  <si>
    <t>미송(재)</t>
  </si>
  <si>
    <t>재</t>
  </si>
  <si>
    <t>자재 16</t>
  </si>
  <si>
    <t>42D265A8333B06989B754B661B9</t>
  </si>
  <si>
    <t>42D266B92B3086071675F95F04242D265A8333B06989B754B661B9</t>
  </si>
  <si>
    <t>보통합판</t>
  </si>
  <si>
    <t>1급, 4.8*1220*2440mm(㎡)</t>
  </si>
  <si>
    <t>자재 19</t>
  </si>
  <si>
    <t>42D265AAE03C4618D765650C052</t>
  </si>
  <si>
    <t>42D266B92B3086071675F95F04242D265AAE03C4618D765650C052</t>
  </si>
  <si>
    <t>MDF(중밀도섬유판)</t>
  </si>
  <si>
    <t>9.0*1220*2440mm(㎡)</t>
  </si>
  <si>
    <t>자재 25</t>
  </si>
  <si>
    <t>42D266B4A637A66A09D59A36DA4</t>
  </si>
  <si>
    <t>42D266B92B3086071675F95F04242D266B4A637A66A09D59A36DA4</t>
  </si>
  <si>
    <t>창호공</t>
  </si>
  <si>
    <t>노임 6</t>
  </si>
  <si>
    <t>42D266B9283B46C415B5F5B278E</t>
  </si>
  <si>
    <t>42D266B92B3086071675F95F04242D266B9283B46C415B5F5B278E</t>
  </si>
  <si>
    <t>목재창호 설치  1.5~2.5m2 미만  개소  건축 16-1-1   ( 호표 6 )</t>
  </si>
  <si>
    <t>건축 16-1-1</t>
  </si>
  <si>
    <t>42D266B92B3086071445C1755AF42D266B9283B46C415B5F5B278E</t>
  </si>
  <si>
    <t>42D266B92B3086071445C1755AF42D266B9283B46C415B5F5B2A5A</t>
  </si>
  <si>
    <t>인력품의 2%</t>
  </si>
  <si>
    <t>42D266B92B3086071445C1755AF4483663C3732C6E1D7551A0BE0D1</t>
  </si>
  <si>
    <t>도아록설치  목재문, 재료비 별도  개소  건축 16-2   ( 호표 7 )</t>
  </si>
  <si>
    <t>건축 16-2</t>
  </si>
  <si>
    <t>42D266B92B30860716758651D9D42D266B9283B46C415B5F5B278E</t>
  </si>
  <si>
    <t>42D266B92B30860716758651D9D4483663C3732C6E1D7551A0BE0D1</t>
  </si>
  <si>
    <t>바탕만들기+수성페인트(벽)/pt01,2  PANTONE 445C/425C  M2     ( 호표 8 )</t>
  </si>
  <si>
    <t>바탕만들기</t>
  </si>
  <si>
    <t>석고보드면(줄퍼티)</t>
  </si>
  <si>
    <t>호표 27</t>
  </si>
  <si>
    <t>42D266B92B3086056895FF0DF16</t>
  </si>
  <si>
    <t>42D266B92B30E6AE0895A83AE5742D266B92B3086056895FF0DF16</t>
  </si>
  <si>
    <t>수성페인트(롤러칠) - 재료비</t>
  </si>
  <si>
    <t>내부, 2회, 1급, 영상용 특수페인트</t>
  </si>
  <si>
    <t>호표 28</t>
  </si>
  <si>
    <t>42D266B92B30860569A5160968A</t>
  </si>
  <si>
    <t>42D266B92B30E6AE0895A83AE5742D266B92B30860569A5160968A</t>
  </si>
  <si>
    <t>수성페인트(롤러칠) - 노무비</t>
  </si>
  <si>
    <t>2회 칠</t>
  </si>
  <si>
    <t>호표 29</t>
  </si>
  <si>
    <t>42D266B92B30860569A56EAE5EF</t>
  </si>
  <si>
    <t>42D266B92B30E6AE0895A83AE5742D266B92B30860569A56EAE5EF</t>
  </si>
  <si>
    <t>바탕만들기+수성페인트(벽)/pt03  PANTONE 281C  M2     ( 호표 9 )</t>
  </si>
  <si>
    <t>42D266B92B30E6AE0895A83AE5442D266B92B3086056895FF0DF16</t>
  </si>
  <si>
    <t>42D266B92B30E6AE0895A83AE5442D266B92B30860569A5160968A</t>
  </si>
  <si>
    <t>42D266B92B30E6AE0895A83AE5442D266B92B30860569A56EAE5EF</t>
  </si>
  <si>
    <t>바탕만들기+수성페인트(벽)/pt04  PANTONE 1545C  M2     ( 호표 10 )</t>
  </si>
  <si>
    <t>42D266B92B30E6AE0895A83AE5542D266B92B3086056895FF0DF16</t>
  </si>
  <si>
    <t>42D266B92B30E6AE0895A83AE5542D266B92B30860569A5160968A</t>
  </si>
  <si>
    <t>42D266B92B30E6AE0895A83AE5542D266B92B30860569A56EAE5EF</t>
  </si>
  <si>
    <t>바탕만들기+수성페인트(천정)/pt03  PANTONE 281C  M2     ( 호표 11 )</t>
  </si>
  <si>
    <t>42D266B92B30E6AE0895A83AE5242D266B92B3086056895FF0DF16</t>
  </si>
  <si>
    <t>42D266B92B30E6AE0895A83AE5242D266B92B30860569A5160968A</t>
  </si>
  <si>
    <t>천장, 2회 칠</t>
  </si>
  <si>
    <t>호표 30</t>
  </si>
  <si>
    <t>42D266B92B30860569A51651B9A</t>
  </si>
  <si>
    <t>42D266B92B30E6AE0895A83AE5242D266B92B30860569A51651B9A</t>
  </si>
  <si>
    <t>바탕만들기+유성페인트(붓칠)  목재면(wood door &amp; box)2회1급  M2     ( 호표 12 )</t>
  </si>
  <si>
    <t>바탕만들기 - 친환경</t>
  </si>
  <si>
    <t>목재면(올퍼티)</t>
  </si>
  <si>
    <t>호표 31</t>
  </si>
  <si>
    <t>42D266B92B30860569A55DD6CDB</t>
  </si>
  <si>
    <t>42D266B92B30E6AF10952AD7D3D42D266B92B30860569A55DD6CDB</t>
  </si>
  <si>
    <t>유성페인트(붓칠) - 재료비</t>
  </si>
  <si>
    <t>목재면, 2회 칠, 1급</t>
  </si>
  <si>
    <t>호표 32</t>
  </si>
  <si>
    <t>42D266B92B3086056B557106AAB</t>
  </si>
  <si>
    <t>42D266B92B30E6AF10952AD7D3D42D266B92B3086056B557106AAB</t>
  </si>
  <si>
    <t>유성페인트(붓칠) - 노무비</t>
  </si>
  <si>
    <t>목재면, 2회 칠</t>
  </si>
  <si>
    <t>호표 33</t>
  </si>
  <si>
    <t>42D266B92B3086056B557121A32</t>
  </si>
  <si>
    <t>42D266B92B30E6AF10952AD7D3D42D266B92B3086056B557121A32</t>
  </si>
  <si>
    <t>카페트 깔기/cp01  스완 빌더스 GRAY 500**500*6  M2     ( 호표 13 )</t>
  </si>
  <si>
    <t>타일카펫</t>
  </si>
  <si>
    <t>스완, gray, 6mm</t>
  </si>
  <si>
    <t>자재 27</t>
  </si>
  <si>
    <t>42D266B4A637B609B7252CC581B</t>
  </si>
  <si>
    <t>42D266B92B30860441F575EF2D742D266B4A637B609B7252CC581B</t>
  </si>
  <si>
    <t>카페트 깔기 - 시공비</t>
  </si>
  <si>
    <t>카패트 제외</t>
  </si>
  <si>
    <t>호표 34</t>
  </si>
  <si>
    <t>42D266B92B30860441F548137D3</t>
  </si>
  <si>
    <t>42D266B92B30860441F575EF2D742D266B92B30860441F548137D3</t>
  </si>
  <si>
    <t>석고판 나사 고정(바탕용) - 시공비  천장, 1겹 붙임  M2  건축 11-3-1.2   ( 호표 14 )</t>
  </si>
  <si>
    <t>건축 11-3-1.2</t>
  </si>
  <si>
    <t>석고보드</t>
  </si>
  <si>
    <t>자재 23</t>
  </si>
  <si>
    <t>42D266B4A637A663D395868F641</t>
  </si>
  <si>
    <t>42D266B92B3096231595E3CB1B242D266B4A637A663D395868F641</t>
  </si>
  <si>
    <t>내장공</t>
  </si>
  <si>
    <t>노임 2</t>
  </si>
  <si>
    <t>42D266B9283B46C415B5F5B2FDA</t>
  </si>
  <si>
    <t>42D266B92B3096231595E3CB1B242D266B9283B46C415B5F5B2FDA</t>
  </si>
  <si>
    <t>42D266B92B3096231595E3CB1B242D266B9283B46C415B5F5B2A5A</t>
  </si>
  <si>
    <t>노임할증</t>
  </si>
  <si>
    <t>인력품의 30%</t>
  </si>
  <si>
    <t>42D266B92B3096231595E3CB1B24483663C3732C6E1D7551A0BE0D1</t>
  </si>
  <si>
    <t>인력품의 1%</t>
  </si>
  <si>
    <t>4483663C3732C6E1D7551A0BE0E2</t>
  </si>
  <si>
    <t>dry wall(양면2겹)  stud100+g.b9.5*2*2  M2     ( 호표 15 )</t>
  </si>
  <si>
    <t>42D266B92B3096231595E3D560F42D266B4A637A663D395868F641</t>
  </si>
  <si>
    <t>C-RUNNER</t>
  </si>
  <si>
    <t>0.8T 102*40</t>
  </si>
  <si>
    <t>자재 29</t>
  </si>
  <si>
    <t>42D266B77A3D96A361D5D51FD99</t>
  </si>
  <si>
    <t>42D266B92B3096231595E3D560F42D266B77A3D96A361D5D51FD99</t>
  </si>
  <si>
    <t>C-STUD</t>
  </si>
  <si>
    <t>0.8T 100*45</t>
  </si>
  <si>
    <t>자재 30</t>
  </si>
  <si>
    <t>42D266B77A3D96A361D5D51FEBF</t>
  </si>
  <si>
    <t>42D266B92B3096231595E3D560F42D266B77A3D96A361D5D51FEBF</t>
  </si>
  <si>
    <t>STUD-SPACER</t>
  </si>
  <si>
    <t>SP-65,75,100</t>
  </si>
  <si>
    <t>자재 31</t>
  </si>
  <si>
    <t>42D266B77A3D96A361D5D51FF45</t>
  </si>
  <si>
    <t>42D266B92B3096231595E3D560F42D266B77A3D96A361D5D51FF45</t>
  </si>
  <si>
    <t>CORNER BEAD</t>
  </si>
  <si>
    <t>40*40*0.5t</t>
  </si>
  <si>
    <t>자재 32</t>
  </si>
  <si>
    <t>42D266B77A3D96A361D5D51F816</t>
  </si>
  <si>
    <t>42D266B92B3096231595E3D560F42D266B77A3D96A361D5D51F816</t>
  </si>
  <si>
    <t>힐티앙카</t>
  </si>
  <si>
    <t>NK-27</t>
  </si>
  <si>
    <t>자재 1</t>
  </si>
  <si>
    <t>42D263FB783896F257D58F30B0B</t>
  </si>
  <si>
    <t>42D266B92B3096231595E3D560F42D263FB783896F257D58F30B0B</t>
  </si>
  <si>
    <t>Metal Screw</t>
  </si>
  <si>
    <t>φ4.2*13mm</t>
  </si>
  <si>
    <t>자재 2</t>
  </si>
  <si>
    <t>42D263FB783896F257D58F30B0A</t>
  </si>
  <si>
    <t>42D266B92B3096231595E3D560F42D263FB783896F257D58F30B0A</t>
  </si>
  <si>
    <t>집성스크류</t>
  </si>
  <si>
    <t>φ4*31.8mm</t>
  </si>
  <si>
    <t>자재 3</t>
  </si>
  <si>
    <t>42D263FB783896F257D58F30B09</t>
  </si>
  <si>
    <t>42D266B92B3096231595E3D560F42D263FB783896F257D58F30B09</t>
  </si>
  <si>
    <t>φ4*44.5mm</t>
  </si>
  <si>
    <t>자재 4</t>
  </si>
  <si>
    <t>42D263FB783896F257D58F30B08</t>
  </si>
  <si>
    <t>42D266B92B3096231595E3D560F42D263FB783896F257D58F30B08</t>
  </si>
  <si>
    <t>조인트테이프</t>
  </si>
  <si>
    <t>7.5cm 일반</t>
  </si>
  <si>
    <t>자재 28</t>
  </si>
  <si>
    <t>42D266B54D3E467163B5239424E</t>
  </si>
  <si>
    <t>42D266B92B3096231595E3D560F42D266B54D3E467163B5239424E</t>
  </si>
  <si>
    <t>퍼티,PUTTY</t>
  </si>
  <si>
    <t>319퍼티, 회색</t>
  </si>
  <si>
    <t>자재 50</t>
  </si>
  <si>
    <t>4206682F933046966B759A29C0F</t>
  </si>
  <si>
    <t>42D266B92B3096231595E3D560F4206682F933046966B759A29C0F</t>
  </si>
  <si>
    <t>철공</t>
  </si>
  <si>
    <t>노임 7</t>
  </si>
  <si>
    <t>42D266B9283B46C415B5F5A072C</t>
  </si>
  <si>
    <t>42D266B92B3096231595E3D560F42D266B9283B46C415B5F5A072C</t>
  </si>
  <si>
    <t>42D266B92B3096231595E3D560F42D266B9283B46C415B5F5B2FDA</t>
  </si>
  <si>
    <t>인력품의3%</t>
  </si>
  <si>
    <t>42D266B92B3096231595E3D560F4483663C3732C6E1D7551A0BE0D1</t>
  </si>
  <si>
    <t>전시박스  400*400*1000h,mdf위도장  ea     ( 호표 16 )</t>
  </si>
  <si>
    <t>25*1220*2440mm(㎡)</t>
  </si>
  <si>
    <t>자재 26</t>
  </si>
  <si>
    <t>42D266B4A637A66A09D59A3671D</t>
  </si>
  <si>
    <t>42D266B92B30962314F57B472AB42D266B4A637A66A09D59A3671D</t>
  </si>
  <si>
    <t>벽, 합판붙임</t>
  </si>
  <si>
    <t>합판 별도</t>
  </si>
  <si>
    <t>호표 35</t>
  </si>
  <si>
    <t>42D266B92B3096231595FC58E21</t>
  </si>
  <si>
    <t>42D266B92B30962314F57B472AB42D266B92B3096231595FC58E21</t>
  </si>
  <si>
    <t>42D266B92B30962314F57B472AB42D266B92B30E6AF10952AD7D3D</t>
  </si>
  <si>
    <t>타일카페트 떼내기  바닥 및 수장 부분  M2     ( 호표 17 )</t>
  </si>
  <si>
    <t>42D266B92B30860AE9F53BDF0F942D266B9283B46C415B5F5B2A5A</t>
  </si>
  <si>
    <t>비닐타일 떼내기  바닥 및 수장 부분  M2     ( 호표 18 )</t>
  </si>
  <si>
    <t>42D266B92B30860AE9F53BDF0FA42D266B9283B46C415B5F5B2A5A</t>
  </si>
  <si>
    <t>텍스, 합판 철거(천장)  g.b9.5*2ply  M2     ( 호표 19 )</t>
  </si>
  <si>
    <t>건축목공</t>
  </si>
  <si>
    <t>노임 1</t>
  </si>
  <si>
    <t>42D266B9283B46C415B5F5B2E33</t>
  </si>
  <si>
    <t>42D266B92B30860AE9F50ED8C2042D266B9283B46C415B5F5B2E33</t>
  </si>
  <si>
    <t>42D266B92B30860AE9F50ED8C2042D266B9283B46C415B5F5B2A5A</t>
  </si>
  <si>
    <t>반자틀 철거,m-bar  해체재 재사용 안 함  M2     ( 호표 20 )</t>
  </si>
  <si>
    <t>42D266B92B30860AE9F50ECE76442D266B9283B46C415B5F5B2E33</t>
  </si>
  <si>
    <t>42D266B92B30860AE9F50ECE76442D266B9283B46C415B5F5B2A5A</t>
  </si>
  <si>
    <t>dry wall철거  stud+g.b9.5*4ply  M2     ( 호표 21 )</t>
  </si>
  <si>
    <t>42D266B92B30860AE9F50E80BCE42D266B9283B46C415B5F5B2E33</t>
  </si>
  <si>
    <t>42D266B92B30860AE9F50E80BCE42D266B9283B46C415B5F5B2A5A</t>
  </si>
  <si>
    <t>폐자재처리수수료  건축폐재류  TON     ( 호표 22 )</t>
  </si>
  <si>
    <t>폐기물처리수수료</t>
  </si>
  <si>
    <t>자재 20</t>
  </si>
  <si>
    <t>42D266B2F93A562EADC5BF874C8</t>
  </si>
  <si>
    <t>42D266B92B30860AEC456D8818042D266B2F93A562EADC5BF874C8</t>
  </si>
  <si>
    <t>건설폐기물상차·운반비-혼합  16톤압롤트럭, 20km이하  TON     ( 호표 23 )</t>
  </si>
  <si>
    <t>건설폐기물상차비 - 혼합</t>
  </si>
  <si>
    <t>16톤압롤트럭(20m3)</t>
  </si>
  <si>
    <t>자재 21</t>
  </si>
  <si>
    <t>42D266B2F93A562EADC5BFBCD48</t>
  </si>
  <si>
    <t>42D266B92B30860AEC457FB307942D266B2F93A562EADC5BFBCD48</t>
  </si>
  <si>
    <t>건설폐기물운반비 - 혼합</t>
  </si>
  <si>
    <t>16톤압롤트럭 - 20km이하</t>
  </si>
  <si>
    <t>자재 22</t>
  </si>
  <si>
    <t>42D266B2F93A562EADC54487D71</t>
  </si>
  <si>
    <t>42D266B92B30860AEC457FB307942D266B2F93A562EADC54487D71</t>
  </si>
  <si>
    <t>강관 조립말비계(이동식) - 노무비  높이 2m, 설치, 해체비  대  토목 2-6-4, 6   ( 호표 24 )</t>
  </si>
  <si>
    <t>비계공</t>
  </si>
  <si>
    <t>노임 5</t>
  </si>
  <si>
    <t>42D266B9283B46C415B5F5B2A59</t>
  </si>
  <si>
    <t>42D266B92B30962B6FD524220BC42D266B9283B46C415B5F5B2A59</t>
  </si>
  <si>
    <t>42D266B92B30962B6FD524220BC42D266B9283B46C415B5F5B2A5A</t>
  </si>
  <si>
    <t>인서트설치  거푸집용  개당  건축 14-7.1   ( 호표 25 )</t>
  </si>
  <si>
    <t>건축 14-7.1</t>
  </si>
  <si>
    <t>못</t>
  </si>
  <si>
    <t>일반못 N65</t>
  </si>
  <si>
    <t>자재 5</t>
  </si>
  <si>
    <t>42D263FA5238661CE1B5974BEBF</t>
  </si>
  <si>
    <t>42D266B92B3086018C2599EEF4942D263FA5238661CE1B5974BEBF</t>
  </si>
  <si>
    <t>형틀목공</t>
  </si>
  <si>
    <t>노임 9</t>
  </si>
  <si>
    <t>42D266B9283B46C415B5F5A045E</t>
  </si>
  <si>
    <t>42D266B92B3086018C2599EEF4942D266B9283B46C415B5F5A045E</t>
  </si>
  <si>
    <t>천정몰딩설치  재료비 별도  M  건축 14-8   ( 호표 26 )</t>
  </si>
  <si>
    <t>42D266B92B3086018C25AA4382A42D266B9283B46C415B5F5B2FDA</t>
  </si>
  <si>
    <t>42D266B92B3086018C25AA4382A4483663C3732C6E1D7551A0BE0D1</t>
  </si>
  <si>
    <t>바탕만들기  석고보드면(줄퍼티)  M2  건축 17-1-1.2   ( 호표 27 )</t>
  </si>
  <si>
    <t>건축 17-1-1.2</t>
  </si>
  <si>
    <t>F-Tape</t>
  </si>
  <si>
    <t>35~100mm</t>
  </si>
  <si>
    <t>자재 53</t>
  </si>
  <si>
    <t>4206682F933046966B759A2932A</t>
  </si>
  <si>
    <t>42D266B92B3086056895FF0DF164206682F933046966B759A2932A</t>
  </si>
  <si>
    <t>휠러</t>
  </si>
  <si>
    <t>자재 52</t>
  </si>
  <si>
    <t>4206682F933046966B759A2932E</t>
  </si>
  <si>
    <t>42D266B92B3086056895FF0DF164206682F933046966B759A2932E</t>
  </si>
  <si>
    <t>319퍼티, 백색</t>
  </si>
  <si>
    <t>자재 51</t>
  </si>
  <si>
    <t>4206682F933046966B759A29C09</t>
  </si>
  <si>
    <t>42D266B92B3086056895FF0DF164206682F933046966B759A29C09</t>
  </si>
  <si>
    <t>연마지</t>
  </si>
  <si>
    <t>연마지, #120~180, 230*280</t>
  </si>
  <si>
    <t>매</t>
  </si>
  <si>
    <t>자재 7</t>
  </si>
  <si>
    <t>42D263FE323D86E4C2E53D59515</t>
  </si>
  <si>
    <t>42D266B92B3086056895FF0DF1642D263FE323D86E4C2E53D59515</t>
  </si>
  <si>
    <t>도장공</t>
  </si>
  <si>
    <t>노임 3</t>
  </si>
  <si>
    <t>42D266B9283B46C415B5F5B2C08</t>
  </si>
  <si>
    <t>42D266B92B3086056895FF0DF1642D266B9283B46C415B5F5B2C08</t>
  </si>
  <si>
    <t>42D266B92B3086056895FF0DF1642D266B9283B46C415B5F5B2A5A</t>
  </si>
  <si>
    <t>42D266B92B3086056895FF0DF164483663C3732C6E1D7551A0BE0D1</t>
  </si>
  <si>
    <t>수성페인트(롤러칠) - 재료비  내부, 2회, 1급, 영상용 특수페인트  M2  건축 17-2-2   ( 호표 28 )</t>
  </si>
  <si>
    <t>건축 17-2-2</t>
  </si>
  <si>
    <t>수성 페인트</t>
  </si>
  <si>
    <t>영상용 특수페인트</t>
  </si>
  <si>
    <t>L</t>
  </si>
  <si>
    <t>자재 47</t>
  </si>
  <si>
    <t>4206682DE634F670DE45728C308</t>
  </si>
  <si>
    <t>42D266B92B30860569A5160968A4206682DE634F670DE45728C308</t>
  </si>
  <si>
    <t>주재료비의 6%</t>
  </si>
  <si>
    <t>42D266B92B30860569A5160968A4483663C3732C6E1D7551A0BE0D1</t>
  </si>
  <si>
    <t>수성페인트(롤러칠) - 노무비  2회 칠  M2  건축 17-2-2   ( 호표 29 )</t>
  </si>
  <si>
    <t>42D266B92B30860569A56EAE5EF42D266B9283B46C415B5F5B2C08</t>
  </si>
  <si>
    <t>42D266B92B30860569A56EAE5EF42D266B9283B46C415B5F5B2A5A</t>
  </si>
  <si>
    <t>수성페인트(롤러칠) - 노무비  천장, 2회 칠  M2  건축 17-2-2   ( 호표 30 )</t>
  </si>
  <si>
    <t>42D266B92B30860569A51651B9A42D266B9283B46C415B5F5B2C08</t>
  </si>
  <si>
    <t>42D266B92B30860569A51651B9A42D266B9283B46C415B5F5B2A5A</t>
  </si>
  <si>
    <t>인력품의 20%</t>
  </si>
  <si>
    <t>42D266B92B30860569A51651B9A4483663C3732C6E1D7551A0BE0D1</t>
  </si>
  <si>
    <t>바탕만들기 - 친환경  목재면(올퍼티)  M2  건축 17-1-1.2   ( 호표 31 )</t>
  </si>
  <si>
    <t>42D266B92B30860569A55DD6CDB4206682F933046966B759A2932A</t>
  </si>
  <si>
    <t>42D266B92B30860569A55DD6CDB4206682F933046966B759A2932E</t>
  </si>
  <si>
    <t>친환경, 내부</t>
  </si>
  <si>
    <t>자재 49</t>
  </si>
  <si>
    <t>4206682F933046966B759A29D62</t>
  </si>
  <si>
    <t>42D266B92B30860569A55DD6CDB4206682F933046966B759A29D62</t>
  </si>
  <si>
    <t>42D266B92B30860569A55DD6CDB42D263FE323D86E4C2E53D59515</t>
  </si>
  <si>
    <t>42D266B92B30860569A55DD6CDB42D266B9283B46C415B5F5B2C08</t>
  </si>
  <si>
    <t>42D266B92B30860569A55DD6CDB42D266B9283B46C415B5F5B2A5A</t>
  </si>
  <si>
    <t>42D266B92B30860569A55DD6CDB4483663C3732C6E1D7551A0BE0D1</t>
  </si>
  <si>
    <t>유성페인트(붓칠) - 재료비  목재면, 2회 칠, 1급  M2  건축 17-3-1   ( 호표 32 )</t>
  </si>
  <si>
    <t>건축 17-3-1</t>
  </si>
  <si>
    <t>조합 페인트</t>
  </si>
  <si>
    <t>KSM6020(1급), 백색</t>
  </si>
  <si>
    <t>자재 48</t>
  </si>
  <si>
    <t>4206682DE634F670D455AAFD868</t>
  </si>
  <si>
    <t>42D266B92B3086056B557106AAB4206682DE634F670D455AAFD868</t>
  </si>
  <si>
    <t>신너</t>
  </si>
  <si>
    <t>KSM6060, 1종</t>
  </si>
  <si>
    <t>자재 46</t>
  </si>
  <si>
    <t>4206682DE634F67811859C67447</t>
  </si>
  <si>
    <t>42D266B92B3086056B557106AAB4206682DE634F67811859C67447</t>
  </si>
  <si>
    <t>주재료비의 4%</t>
  </si>
  <si>
    <t>42D266B92B3086056B557106AAB4483663C3732C6E1D7551A0BE0D1</t>
  </si>
  <si>
    <t>유성페인트(붓칠) - 노무비  목재면, 2회 칠  M2  건축 17-3-1   ( 호표 33 )</t>
  </si>
  <si>
    <t>42D266B92B3086056B557121A3242D266B9283B46C415B5F5B2C08</t>
  </si>
  <si>
    <t>42D266B92B3086056B557121A3242D266B9283B46C415B5F5B2A5A</t>
  </si>
  <si>
    <t>카페트 깔기 - 시공비  카패트 제외  M2  건축 11-2-2   ( 호표 34 )</t>
  </si>
  <si>
    <t>건축 11-2-2</t>
  </si>
  <si>
    <t>초산비닐계접착제</t>
  </si>
  <si>
    <t>비닐타일용</t>
  </si>
  <si>
    <t>자재 54</t>
  </si>
  <si>
    <t>42066828643B566D8E75C8E1E6B</t>
  </si>
  <si>
    <t>42D266B92B30860441F548137D342066828643B566D8E75C8E1E6B</t>
  </si>
  <si>
    <t>42D266B92B30860441F548137D342D266B9283B46C415B5F5B2FDA</t>
  </si>
  <si>
    <t>42D266B92B30860441F548137D342D266B9283B46C415B5F5B2A5A</t>
  </si>
  <si>
    <t>42D266B92B30860441F548137D34483663C3732C6E1D7551A0BE0D1</t>
  </si>
  <si>
    <t>벽, 합판붙임  합판 별도  M2  건축 11-1-3.3   ( 호표 35 )</t>
  </si>
  <si>
    <t>건축 11-1-3.3</t>
  </si>
  <si>
    <t>42D266B92B3096231595FC58E2142D266B9283B46C415B5F5B2E33</t>
  </si>
  <si>
    <t>42D266B92B3096231595FC58E2142D266B9283B46C415B5F5B2A5A</t>
  </si>
  <si>
    <t>42D266B92B3096231595FC58E214483663C3732C6E1D7551A0BE0D1</t>
  </si>
  <si>
    <t>코드</t>
  </si>
  <si>
    <t>규격</t>
  </si>
  <si>
    <t>단 가 대 비 표</t>
  </si>
  <si>
    <t>가격정보</t>
  </si>
  <si>
    <t>PAGE</t>
  </si>
  <si>
    <t>거래가격</t>
  </si>
  <si>
    <t>유통물가</t>
  </si>
  <si>
    <t>조사가격1</t>
  </si>
  <si>
    <t>조사가격2</t>
  </si>
  <si>
    <t>적용단가</t>
  </si>
  <si>
    <t>품목구분</t>
  </si>
  <si>
    <t>노임구분</t>
  </si>
  <si>
    <t>물자526p</t>
  </si>
  <si>
    <t>86</t>
  </si>
  <si>
    <t>57</t>
  </si>
  <si>
    <t>75</t>
  </si>
  <si>
    <t>43</t>
  </si>
  <si>
    <t>596</t>
  </si>
  <si>
    <t>1289</t>
  </si>
  <si>
    <t>1216</t>
  </si>
  <si>
    <t>124</t>
  </si>
  <si>
    <t>82</t>
  </si>
  <si>
    <t>적자84p</t>
  </si>
  <si>
    <t>123</t>
  </si>
  <si>
    <t>114</t>
  </si>
  <si>
    <t>73</t>
  </si>
  <si>
    <t>115</t>
  </si>
  <si>
    <t>물자581p</t>
  </si>
  <si>
    <t>605</t>
  </si>
  <si>
    <t>408</t>
  </si>
  <si>
    <t>대한건설폐기물</t>
  </si>
  <si>
    <t>609</t>
  </si>
  <si>
    <t>409</t>
  </si>
  <si>
    <t>606</t>
  </si>
  <si>
    <t>410</t>
  </si>
  <si>
    <t>물바639p</t>
  </si>
  <si>
    <t>물자525p</t>
  </si>
  <si>
    <t>672</t>
  </si>
  <si>
    <t>419</t>
  </si>
  <si>
    <t>물자599p</t>
  </si>
  <si>
    <t>417</t>
  </si>
  <si>
    <t>물자95p</t>
  </si>
  <si>
    <t>B</t>
  </si>
  <si>
    <t>556</t>
  </si>
  <si>
    <t>477</t>
  </si>
  <si>
    <t>물자613p</t>
  </si>
  <si>
    <t>473</t>
  </si>
  <si>
    <t>561</t>
  </si>
  <si>
    <t>476</t>
  </si>
  <si>
    <t>1L=1.55kg</t>
  </si>
  <si>
    <t>1424p,151원</t>
  </si>
  <si>
    <t>이 Sheet는 수정하지 마십시요</t>
  </si>
  <si>
    <t>공사구분</t>
  </si>
  <si>
    <t>A</t>
  </si>
  <si>
    <t>확정내역</t>
  </si>
  <si>
    <t>원내역</t>
  </si>
  <si>
    <t>자재단가적용</t>
  </si>
  <si>
    <t>경비단가적용</t>
  </si>
  <si>
    <t>품목코드형식</t>
  </si>
  <si>
    <t>XXXX-XXX-XXXX</t>
  </si>
  <si>
    <t>내역금액소수점처리</t>
  </si>
  <si>
    <t>C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</si>
  <si>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</si>
  <si>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</si>
  <si>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</si>
  <si>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</si>
  <si>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</si>
  <si>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</si>
  <si>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</si>
  <si>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</si>
  <si>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</si>
  <si>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</si>
  <si>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</si>
  <si>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</si>
  <si>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</si>
  <si>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</si>
  <si>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공종구분명</t>
  </si>
  <si>
    <t>원가비목코드</t>
  </si>
  <si>
    <t>작 업 부 산 물</t>
  </si>
  <si>
    <t>A3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</si>
  <si>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</si>
  <si>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</si>
  <si>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</si>
  <si>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</si>
  <si>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</si>
  <si>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</si>
  <si>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</si>
  <si>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...</t>
  </si>
  <si>
    <r>
      <t>공사원가계산서</t>
    </r>
    <r>
      <rPr>
        <b/>
        <u/>
        <sz val="16"/>
        <color rgb="FF0070C0"/>
        <rFont val="맑은 고딕"/>
        <family val="3"/>
        <charset val="129"/>
      </rPr>
      <t>[건축공사]</t>
    </r>
    <phoneticPr fontId="9" type="noConversion"/>
  </si>
  <si>
    <t>비                   목</t>
    <phoneticPr fontId="9" type="noConversion"/>
  </si>
  <si>
    <t>금     액</t>
    <phoneticPr fontId="9" type="noConversion"/>
  </si>
  <si>
    <t>구    성    비 (%)</t>
    <phoneticPr fontId="9" type="noConversion"/>
  </si>
  <si>
    <t>비                고</t>
    <phoneticPr fontId="9" type="noConversion"/>
  </si>
  <si>
    <t>재</t>
    <phoneticPr fontId="9" type="noConversion"/>
  </si>
  <si>
    <t>직 접 재 료 비</t>
    <phoneticPr fontId="9" type="noConversion"/>
  </si>
  <si>
    <t>순</t>
    <phoneticPr fontId="17" type="noConversion"/>
  </si>
  <si>
    <t>료</t>
    <phoneticPr fontId="9" type="noConversion"/>
  </si>
  <si>
    <t>간 접 재 료 비</t>
    <phoneticPr fontId="9" type="noConversion"/>
  </si>
  <si>
    <t>비</t>
    <phoneticPr fontId="9" type="noConversion"/>
  </si>
  <si>
    <r>
      <t>작업설,부산물</t>
    </r>
    <r>
      <rPr>
        <b/>
        <sz val="8"/>
        <color rgb="FFFF0000"/>
        <rFont val="맑은 고딕"/>
        <family val="3"/>
        <charset val="129"/>
      </rPr>
      <t>(△)</t>
    </r>
    <phoneticPr fontId="9" type="noConversion"/>
  </si>
  <si>
    <t>[소        계]</t>
    <phoneticPr fontId="9" type="noConversion"/>
  </si>
  <si>
    <t>노</t>
    <phoneticPr fontId="9" type="noConversion"/>
  </si>
  <si>
    <t>직 접 노 무 비</t>
    <phoneticPr fontId="9" type="noConversion"/>
  </si>
  <si>
    <t>무</t>
    <phoneticPr fontId="9" type="noConversion"/>
  </si>
  <si>
    <t>간 접 노 무 비</t>
    <phoneticPr fontId="9" type="noConversion"/>
  </si>
  <si>
    <t>직접노무비 x</t>
    <phoneticPr fontId="9" type="noConversion"/>
  </si>
  <si>
    <t>%</t>
    <phoneticPr fontId="9" type="noConversion"/>
  </si>
  <si>
    <t xml:space="preserve"> </t>
    <phoneticPr fontId="9" type="noConversion"/>
  </si>
  <si>
    <t>공</t>
    <phoneticPr fontId="9" type="noConversion"/>
  </si>
  <si>
    <t>기  계  경  비</t>
    <phoneticPr fontId="9" type="noConversion"/>
  </si>
  <si>
    <t>운    반    비</t>
    <phoneticPr fontId="9" type="noConversion"/>
  </si>
  <si>
    <t>산 재 보 험 료</t>
    <phoneticPr fontId="9" type="noConversion"/>
  </si>
  <si>
    <t>노무비 x</t>
    <phoneticPr fontId="9" type="noConversion"/>
  </si>
  <si>
    <t>고 용 보 험 료</t>
    <phoneticPr fontId="9" type="noConversion"/>
  </si>
  <si>
    <t>국민건강보험료</t>
    <phoneticPr fontId="9" type="noConversion"/>
  </si>
  <si>
    <t>사</t>
    <phoneticPr fontId="9" type="noConversion"/>
  </si>
  <si>
    <t>경</t>
    <phoneticPr fontId="9" type="noConversion"/>
  </si>
  <si>
    <t>노인장기보험료</t>
    <phoneticPr fontId="9" type="noConversion"/>
  </si>
  <si>
    <t>국민건강보험료 x</t>
    <phoneticPr fontId="9" type="noConversion"/>
  </si>
  <si>
    <t>국민연금보험료</t>
    <phoneticPr fontId="9" type="noConversion"/>
  </si>
  <si>
    <t>퇴직공제부금비</t>
    <phoneticPr fontId="9" type="noConversion"/>
  </si>
  <si>
    <t>환 경 보 존 비</t>
    <phoneticPr fontId="9" type="noConversion"/>
  </si>
  <si>
    <t>(재료비+직노+경비) x</t>
    <phoneticPr fontId="9" type="noConversion"/>
  </si>
  <si>
    <t>산업안전보건관리비</t>
    <phoneticPr fontId="9" type="noConversion"/>
  </si>
  <si>
    <t>※도급자관급포함시:ⓑ와ⓒ비교후적은금액 적용(총괄기준)</t>
    <phoneticPr fontId="9" type="noConversion"/>
  </si>
  <si>
    <t>원</t>
    <phoneticPr fontId="9" type="noConversion"/>
  </si>
  <si>
    <t xml:space="preserve">             ⓐ: 일반경우</t>
    <phoneticPr fontId="9" type="noConversion"/>
  </si>
  <si>
    <t>(재료비+직접노무비) x</t>
    <phoneticPr fontId="9" type="noConversion"/>
  </si>
  <si>
    <t xml:space="preserve">             ⓑ: ⓐ의 1.2배</t>
    <phoneticPr fontId="9" type="noConversion"/>
  </si>
  <si>
    <t>ⓐ*1.2</t>
    <phoneticPr fontId="9" type="noConversion"/>
  </si>
  <si>
    <t xml:space="preserve">             ⓒ: [직재+직노+도급자관급]</t>
    <phoneticPr fontId="9" type="noConversion"/>
  </si>
  <si>
    <t>(재료비+직접노무비+도급자관급) x</t>
    <phoneticPr fontId="9" type="noConversion"/>
  </si>
  <si>
    <t>기  타  경  비</t>
    <phoneticPr fontId="9" type="noConversion"/>
  </si>
  <si>
    <t>(재료비+노무비) x</t>
    <phoneticPr fontId="9" type="noConversion"/>
  </si>
  <si>
    <t>건설 하도급 대금 지급</t>
    <phoneticPr fontId="9" type="noConversion"/>
  </si>
  <si>
    <t>(재+직노+산경) x</t>
    <phoneticPr fontId="9" type="noConversion"/>
  </si>
  <si>
    <t>보 증 서 발 급 수수료</t>
    <phoneticPr fontId="9" type="noConversion"/>
  </si>
  <si>
    <t>공사이행보증수수료</t>
    <phoneticPr fontId="9" type="noConversion"/>
  </si>
  <si>
    <t>가</t>
    <phoneticPr fontId="9" type="noConversion"/>
  </si>
  <si>
    <t>건설기계대여금지급보증수수료</t>
    <phoneticPr fontId="9" type="noConversion"/>
  </si>
  <si>
    <t>계</t>
    <phoneticPr fontId="9" type="noConversion"/>
  </si>
  <si>
    <t>일   반   관   리   비</t>
    <phoneticPr fontId="9" type="noConversion"/>
  </si>
  <si>
    <t>계 x</t>
    <phoneticPr fontId="9" type="noConversion"/>
  </si>
  <si>
    <t>이                     윤</t>
    <phoneticPr fontId="9" type="noConversion"/>
  </si>
  <si>
    <t>(노무비+경비+일반관리비) x</t>
    <phoneticPr fontId="9" type="noConversion"/>
  </si>
  <si>
    <t>폐  기 물  처  리  비</t>
    <phoneticPr fontId="9" type="noConversion"/>
  </si>
  <si>
    <t>공     급      가    액</t>
    <phoneticPr fontId="9" type="noConversion"/>
  </si>
  <si>
    <t xml:space="preserve"> </t>
    <phoneticPr fontId="9" type="noConversion"/>
  </si>
  <si>
    <t>부   가   가   치   세</t>
    <phoneticPr fontId="9" type="noConversion"/>
  </si>
  <si>
    <t>공급가액 x</t>
    <phoneticPr fontId="9" type="noConversion"/>
  </si>
  <si>
    <t>%</t>
    <phoneticPr fontId="9" type="noConversion"/>
  </si>
  <si>
    <t>도         급         액</t>
    <phoneticPr fontId="9" type="noConversion"/>
  </si>
  <si>
    <t>관급자재비  [도급자]</t>
    <phoneticPr fontId="9" type="noConversion"/>
  </si>
  <si>
    <t>관급자재비  [관급자]</t>
    <phoneticPr fontId="9" type="noConversion"/>
  </si>
  <si>
    <t>분         담         금</t>
    <phoneticPr fontId="9" type="noConversion"/>
  </si>
  <si>
    <t>[총 공 사 비]</t>
    <phoneticPr fontId="9" type="noConversion"/>
  </si>
  <si>
    <r>
      <rPr>
        <sz val="9"/>
        <color rgb="FFFF0000"/>
        <rFont val="맑은 고딕"/>
        <family val="3"/>
        <charset val="129"/>
      </rPr>
      <t>도급자관급</t>
    </r>
    <r>
      <rPr>
        <sz val="9"/>
        <color theme="9" tint="-0.249977111117893"/>
        <rFont val="맑은 고딕"/>
        <family val="3"/>
        <charset val="129"/>
      </rPr>
      <t>(조달수수료제외입력) →</t>
    </r>
    <phoneticPr fontId="9" type="noConversion"/>
  </si>
  <si>
    <r>
      <t>안전관리비계상용/</t>
    </r>
    <r>
      <rPr>
        <sz val="8"/>
        <color rgb="FFFF0000"/>
        <rFont val="맑은 고딕"/>
        <family val="3"/>
        <charset val="129"/>
      </rPr>
      <t>조달등록업체에서시공까지하는자재</t>
    </r>
    <phoneticPr fontId="9" type="noConversion"/>
  </si>
  <si>
    <r>
      <rPr>
        <sz val="9"/>
        <color rgb="FF0070C0"/>
        <rFont val="맑은 고딕"/>
        <family val="3"/>
        <charset val="129"/>
      </rPr>
      <t>관급자관급</t>
    </r>
    <r>
      <rPr>
        <sz val="9"/>
        <color theme="9" tint="-0.249977111117893"/>
        <rFont val="맑은 고딕"/>
        <family val="3"/>
        <charset val="129"/>
      </rPr>
      <t>(조달수수료제외입력) →</t>
    </r>
    <phoneticPr fontId="9" type="noConversion"/>
  </si>
  <si>
    <r>
      <t>안전관리비계상용</t>
    </r>
    <r>
      <rPr>
        <sz val="8"/>
        <color rgb="FFFF0000"/>
        <rFont val="맑은 고딕"/>
        <family val="3"/>
        <charset val="129"/>
      </rPr>
      <t>/관에서지급한자재</t>
    </r>
    <phoneticPr fontId="9" type="noConversion"/>
  </si>
  <si>
    <t>순공사비계 →</t>
    <phoneticPr fontId="9" type="noConversion"/>
  </si>
  <si>
    <t>평당공사비 →</t>
    <phoneticPr fontId="9" type="noConversion"/>
  </si>
  <si>
    <t>py</t>
    <phoneticPr fontId="9" type="noConversion"/>
  </si>
  <si>
    <t>Total(전기포함)</t>
    <phoneticPr fontId="9" type="noConversion"/>
  </si>
  <si>
    <t>공사명: [ 백남준아트센터전시벽철거후재조성공사 ]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</si>
</sst>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_-;\-* #,##0_-;_-* &quot;-&quot;_-;_-@_-"/>
    <numFmt numFmtId="43" formatCode="_-* #,##0.00_-;\-* #,##0.00_-;_-* &quot;-&quot;??_-;_-@_-"/>
    <numFmt numFmtId="24" formatCode="\$#,##0_);[Red]\(\$#,##0\)"/>
    <numFmt numFmtId="176" formatCode="#,###"/>
    <numFmt numFmtId="177" formatCode="#,##0.0"/>
    <numFmt numFmtId="178" formatCode="#,##0.00;\-#,##0.00;#"/>
    <numFmt numFmtId="179" formatCode="yyyy&quot;년&quot;\ m&quot;월&quot;"/>
    <numFmt numFmtId="180" formatCode="0.0_ "/>
    <numFmt numFmtId="181" formatCode="0.0000_ "/>
    <numFmt numFmtId="182" formatCode="0.00_ "/>
    <numFmt numFmtId="183" formatCode="0.000"/>
    <numFmt numFmtId="184" formatCode="0.&quot;평&quot;"/>
    <numFmt numFmtId="185" formatCode="_-* #,##0_-;\-* #,##0_-;_-* &quot;-&quot;??_-;_-@_-"/>
    <numFmt numFmtId="186" formatCode="&quot;총&quot;&quot;합&quot;&quot;계&quot;#,##0"/>
    <numFmt numFmtId="187" formatCode="_(* #,##0_);_(* \(#,##0\);_(* &quot;-&quot;_);_(@_)"/>
    <numFmt numFmtId="188" formatCode="&quot;₩&quot;\ \ #,##0\ &quot;원정&quot;;\-&quot;₩&quot;#,##0"/>
    <numFmt numFmtId="189" formatCode="0.000000"/>
    <numFmt numFmtId="190" formatCode="&quot;$&quot;#,##0.00;\-&quot;$&quot;#,##0.00"/>
    <numFmt numFmtId="191" formatCode="#."/>
    <numFmt numFmtId="192" formatCode="_(&quot;$&quot;* #,##0.00_);_(&quot;$&quot;* &quot;₩&quot;&quot;₩&quot;&quot;₩&quot;&quot;₩&quot;&quot;₩&quot;\(#,##0.00&quot;₩&quot;&quot;₩&quot;&quot;₩&quot;&quot;₩&quot;&quot;₩&quot;\);_(&quot;$&quot;* &quot;-&quot;??_);_(@_)"/>
    <numFmt numFmtId="193" formatCode="_-&quot;?* #,##0.00_-;&quot;\&quot;&quot;₩&quot;&quot;₩&quot;&quot;₩&quot;\-&quot;?* #,##0.00_-;_-&quot;&quot;?&quot;* &quot;-&quot;??_-;_-@_-"/>
    <numFmt numFmtId="194" formatCode="_ * #,##0_ ;_ * \-#,##0_ ;_ * &quot;-&quot;_ ;_ @_ "/>
    <numFmt numFmtId="195" formatCode="_ * #,##0.00_ ;_ * \-#,##0.00_ ;_ * &quot;-&quot;??_ ;_ @_ "/>
    <numFmt numFmtId="196" formatCode="0,###,000"/>
    <numFmt numFmtId="197" formatCode="#.00"/>
    <numFmt numFmtId="198" formatCode="\(&quot;₩&quot;#,##0\);[Red]\(\-&quot;₩&quot;#,##0\)"/>
    <numFmt numFmtId="199" formatCode="\(&quot;₩&quot;#,##0\);[Red]\(&quot;△&quot;&quot;₩&quot;#,##0\)"/>
    <numFmt numFmtId="200" formatCode="@\ &quot;주임&quot;"/>
    <numFmt numFmtId="201" formatCode="#,##0;[Red]&quot;-&quot;#,##0"/>
    <numFmt numFmtId="202" formatCode="#,##0;&quot;-&quot;#,##0"/>
    <numFmt numFmtId="203" formatCode="000.000"/>
    <numFmt numFmtId="204" formatCode="#,##0."/>
    <numFmt numFmtId="205" formatCode="#,##0.00_ "/>
    <numFmt numFmtId="206" formatCode="#,##0.00_);[Red]\(#,##0.00\)"/>
    <numFmt numFmtId="207" formatCode="%#.00"/>
    <numFmt numFmtId="208" formatCode="\$#.00"/>
    <numFmt numFmtId="209" formatCode="\$#."/>
    <numFmt numFmtId="210" formatCode="0.0"/>
  </numFmts>
  <fonts count="9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b/>
      <u/>
      <sz val="20"/>
      <color indexed="8"/>
      <name val="맑은 고딕"/>
      <family val="3"/>
      <charset val="129"/>
    </font>
    <font>
      <b/>
      <u/>
      <sz val="16"/>
      <color rgb="FF0070C0"/>
      <name val="맑은 고딕"/>
      <family val="3"/>
      <charset val="129"/>
    </font>
    <font>
      <sz val="8"/>
      <name val="돋움"/>
      <family val="3"/>
      <charset val="129"/>
    </font>
    <font>
      <sz val="20"/>
      <name val="맑은 고딕"/>
      <family val="3"/>
      <charset val="129"/>
    </font>
    <font>
      <b/>
      <u/>
      <sz val="6"/>
      <name val="맑은 고딕"/>
      <family val="3"/>
      <charset val="129"/>
    </font>
    <font>
      <b/>
      <sz val="10"/>
      <color rgb="FF0070C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2060"/>
      <name val="굴림체"/>
      <family val="3"/>
      <charset val="129"/>
    </font>
    <font>
      <sz val="9"/>
      <name val="맑은 고딕"/>
      <family val="3"/>
      <charset val="129"/>
    </font>
    <font>
      <b/>
      <sz val="9"/>
      <color rgb="FF0070C0"/>
      <name val="맑은 고딕"/>
      <family val="3"/>
      <charset val="129"/>
    </font>
    <font>
      <b/>
      <u/>
      <sz val="14"/>
      <name val="돋움"/>
      <family val="3"/>
      <charset val="129"/>
    </font>
    <font>
      <sz val="9"/>
      <color indexed="8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8"/>
      <color indexed="22"/>
      <name val="맑은 고딕"/>
      <family val="3"/>
      <charset val="129"/>
    </font>
    <font>
      <sz val="9"/>
      <color indexed="23"/>
      <name val="맑은 고딕"/>
      <family val="3"/>
      <charset val="129"/>
    </font>
    <font>
      <sz val="8"/>
      <name val="맑은 고딕"/>
      <family val="3"/>
      <charset val="129"/>
    </font>
    <font>
      <sz val="8"/>
      <color rgb="FF0070C0"/>
      <name val="맑은 고딕"/>
      <family val="3"/>
      <charset val="129"/>
    </font>
    <font>
      <sz val="8"/>
      <color theme="0" tint="-0.34998626667073579"/>
      <name val="맑은 고딕"/>
      <family val="3"/>
      <charset val="129"/>
    </font>
    <font>
      <sz val="8"/>
      <color theme="0" tint="-0.499984740745262"/>
      <name val="맑은 고딕"/>
      <family val="3"/>
      <charset val="129"/>
    </font>
    <font>
      <sz val="6"/>
      <name val="맑은 고딕"/>
      <family val="3"/>
      <charset val="129"/>
    </font>
    <font>
      <sz val="7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u/>
      <sz val="10"/>
      <color indexed="12"/>
      <name val="돋움체"/>
      <family val="3"/>
      <charset val="129"/>
    </font>
    <font>
      <u/>
      <sz val="10"/>
      <color indexed="12"/>
      <name val="맑은 고딕"/>
      <family val="3"/>
      <charset val="129"/>
    </font>
    <font>
      <b/>
      <sz val="9"/>
      <name val="맑은 고딕"/>
      <family val="3"/>
      <charset val="129"/>
    </font>
    <font>
      <sz val="11"/>
      <color theme="9" tint="-0.249977111117893"/>
      <name val="맑은 고딕"/>
      <family val="3"/>
      <charset val="129"/>
    </font>
    <font>
      <sz val="9"/>
      <color theme="9" tint="-0.249977111117893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0"/>
      <color theme="9" tint="-0.249977111117893"/>
      <name val="맑은 고딕"/>
      <family val="3"/>
      <charset val="129"/>
    </font>
    <font>
      <sz val="8"/>
      <color theme="9" tint="-0.249977111117893"/>
      <name val="맑은 고딕"/>
      <family val="3"/>
      <charset val="129"/>
    </font>
    <font>
      <sz val="8"/>
      <color rgb="FFFF0000"/>
      <name val="맑은 고딕"/>
      <family val="3"/>
      <charset val="129"/>
    </font>
    <font>
      <u/>
      <sz val="10"/>
      <color theme="9" tint="-0.249977111117893"/>
      <name val="맑은 고딕"/>
      <family val="3"/>
      <charset val="129"/>
    </font>
    <font>
      <sz val="9"/>
      <color rgb="FF0070C0"/>
      <name val="맑은 고딕"/>
      <family val="3"/>
      <charset val="129"/>
    </font>
    <font>
      <sz val="11"/>
      <color rgb="FF00B0F0"/>
      <name val="맑은 고딕"/>
      <family val="3"/>
      <charset val="129"/>
    </font>
    <font>
      <sz val="9"/>
      <color rgb="FF00B0F0"/>
      <name val="맑은 고딕"/>
      <family val="3"/>
      <charset val="129"/>
    </font>
    <font>
      <sz val="10"/>
      <color rgb="FF00B0F0"/>
      <name val="맑은 고딕"/>
      <family val="3"/>
      <charset val="129"/>
    </font>
    <font>
      <sz val="11"/>
      <color rgb="FF00B050"/>
      <name val="맑은 고딕"/>
      <family val="3"/>
      <charset val="129"/>
    </font>
    <font>
      <sz val="9"/>
      <color rgb="FF00B050"/>
      <name val="맑은 고딕"/>
      <family val="3"/>
      <charset val="129"/>
    </font>
    <font>
      <sz val="10"/>
      <color rgb="FF00B05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0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Arial"/>
      <family val="2"/>
    </font>
    <font>
      <sz val="12"/>
      <name val="Times New Roman"/>
      <family val="1"/>
    </font>
    <font>
      <sz val="12"/>
      <name val="굴림체"/>
      <family val="3"/>
      <charset val="129"/>
    </font>
    <font>
      <sz val="10"/>
      <name val="Courier New"/>
      <family val="3"/>
    </font>
    <font>
      <sz val="11"/>
      <name val="굴림체"/>
      <family val="3"/>
      <charset val="129"/>
    </font>
    <font>
      <sz val="12"/>
      <name val="견명조"/>
      <family val="1"/>
      <charset val="129"/>
    </font>
    <font>
      <sz val="12"/>
      <name val="Arial"/>
      <family val="2"/>
    </font>
    <font>
      <sz val="9"/>
      <name val="굴림체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¹UAAA¼"/>
      <family val="1"/>
      <charset val="129"/>
    </font>
    <font>
      <b/>
      <sz val="10"/>
      <name val="Helv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Times New Roman"/>
      <family val="1"/>
    </font>
    <font>
      <sz val="10"/>
      <color indexed="16"/>
      <name val="MS Serif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16"/>
      <name val="Courier"/>
      <family val="3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name val="뼻뮝"/>
      <family val="3"/>
      <charset val="129"/>
    </font>
    <font>
      <sz val="11"/>
      <name val="바탕체"/>
      <family val="1"/>
      <charset val="129"/>
    </font>
    <font>
      <sz val="12"/>
      <name val="궁서체"/>
      <family val="1"/>
      <charset val="129"/>
    </font>
    <font>
      <sz val="18"/>
      <name val="궁서체"/>
      <family val="1"/>
      <charset val="129"/>
    </font>
    <font>
      <b/>
      <sz val="12"/>
      <color indexed="16"/>
      <name val="굴림체"/>
      <family val="3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2"/>
      <name val="명조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Dashed">
        <color theme="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theme="3"/>
      </bottom>
      <diagonal/>
    </border>
    <border>
      <left style="hair">
        <color indexed="64"/>
      </left>
      <right/>
      <top style="hair">
        <color indexed="64"/>
      </top>
      <bottom style="mediumDashed">
        <color theme="3"/>
      </bottom>
      <diagonal/>
    </border>
    <border>
      <left/>
      <right/>
      <top style="hair">
        <color indexed="64"/>
      </top>
      <bottom style="mediumDashed">
        <color theme="3"/>
      </bottom>
      <diagonal/>
    </border>
    <border>
      <left/>
      <right style="hair">
        <color indexed="64"/>
      </right>
      <top style="hair">
        <color indexed="64"/>
      </top>
      <bottom style="mediumDashed">
        <color theme="3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Dashed">
        <color theme="3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5">
    <xf numFmtId="0" fontId="0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9" fillId="0" borderId="0"/>
    <xf numFmtId="3" fontId="50" fillId="0" borderId="1"/>
    <xf numFmtId="24" fontId="51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2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 applyFont="0" applyFill="0" applyBorder="0" applyAlignment="0" applyProtection="0"/>
    <xf numFmtId="0" fontId="5" fillId="0" borderId="0"/>
    <xf numFmtId="0" fontId="53" fillId="0" borderId="0" applyFont="0" applyFill="0" applyBorder="0" applyAlignment="0" applyProtection="0"/>
    <xf numFmtId="0" fontId="54" fillId="0" borderId="0"/>
    <xf numFmtId="0" fontId="54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5" fillId="0" borderId="0"/>
    <xf numFmtId="3" fontId="50" fillId="0" borderId="1"/>
    <xf numFmtId="3" fontId="50" fillId="0" borderId="1"/>
    <xf numFmtId="0" fontId="56" fillId="0" borderId="0"/>
    <xf numFmtId="3" fontId="57" fillId="0" borderId="12">
      <alignment horizontal="right" vertical="center"/>
    </xf>
    <xf numFmtId="0" fontId="58" fillId="0" borderId="0">
      <alignment horizontal="center" vertical="center"/>
    </xf>
    <xf numFmtId="3" fontId="57" fillId="0" borderId="12">
      <alignment horizontal="right" vertical="center"/>
    </xf>
    <xf numFmtId="3" fontId="57" fillId="0" borderId="12">
      <alignment horizontal="right" vertical="center"/>
    </xf>
    <xf numFmtId="0" fontId="58" fillId="0" borderId="0">
      <alignment horizontal="center" vertical="center"/>
    </xf>
    <xf numFmtId="0" fontId="58" fillId="0" borderId="0">
      <alignment horizontal="center" vertical="center"/>
    </xf>
    <xf numFmtId="0" fontId="56" fillId="0" borderId="0"/>
    <xf numFmtId="0" fontId="58" fillId="0" borderId="0">
      <alignment horizontal="center" vertical="center"/>
    </xf>
    <xf numFmtId="0" fontId="58" fillId="0" borderId="0">
      <alignment horizontal="center" vertical="center"/>
    </xf>
    <xf numFmtId="41" fontId="52" fillId="0" borderId="0">
      <alignment horizontal="center" vertical="center"/>
    </xf>
    <xf numFmtId="187" fontId="52" fillId="0" borderId="0">
      <alignment horizontal="center" vertical="center"/>
    </xf>
    <xf numFmtId="41" fontId="52" fillId="0" borderId="0">
      <alignment horizontal="center" vertical="center"/>
    </xf>
    <xf numFmtId="41" fontId="52" fillId="0" borderId="0">
      <alignment horizontal="center" vertical="center"/>
    </xf>
    <xf numFmtId="183" fontId="59" fillId="0" borderId="0">
      <alignment horizontal="center" vertical="center"/>
    </xf>
    <xf numFmtId="187" fontId="52" fillId="0" borderId="0">
      <alignment horizontal="center" vertical="center"/>
    </xf>
    <xf numFmtId="41" fontId="52" fillId="0" borderId="0">
      <alignment horizontal="center" vertical="center"/>
    </xf>
    <xf numFmtId="0" fontId="56" fillId="0" borderId="0"/>
    <xf numFmtId="0" fontId="58" fillId="0" borderId="0">
      <alignment horizontal="center" vertical="center"/>
    </xf>
    <xf numFmtId="0" fontId="58" fillId="0" borderId="0">
      <alignment horizontal="center" vertical="center"/>
    </xf>
    <xf numFmtId="0" fontId="56" fillId="0" borderId="0"/>
    <xf numFmtId="0" fontId="54" fillId="0" borderId="0" applyNumberFormat="0" applyFill="0" applyBorder="0" applyAlignment="0" applyProtection="0"/>
    <xf numFmtId="188" fontId="5" fillId="0" borderId="0">
      <protection locked="0"/>
    </xf>
    <xf numFmtId="2" fontId="57" fillId="0" borderId="12">
      <alignment horizontal="right" vertical="center"/>
    </xf>
    <xf numFmtId="2" fontId="57" fillId="0" borderId="12">
      <alignment horizontal="right" vertical="center"/>
    </xf>
    <xf numFmtId="9" fontId="52" fillId="0" borderId="0">
      <protection locked="0"/>
    </xf>
    <xf numFmtId="188" fontId="5" fillId="0" borderId="0">
      <protection locked="0"/>
    </xf>
    <xf numFmtId="0" fontId="60" fillId="0" borderId="0"/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188" fontId="5" fillId="0" borderId="0">
      <protection locked="0"/>
    </xf>
    <xf numFmtId="188" fontId="5" fillId="0" borderId="0">
      <protection locked="0"/>
    </xf>
    <xf numFmtId="0" fontId="5" fillId="0" borderId="0">
      <protection locked="0"/>
    </xf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37" fontId="62" fillId="0" borderId="0" applyFont="0" applyFill="0" applyBorder="0" applyAlignment="0" applyProtection="0"/>
    <xf numFmtId="188" fontId="5" fillId="0" borderId="0">
      <protection locked="0"/>
    </xf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37" fontId="62" fillId="0" borderId="0" applyFont="0" applyFill="0" applyBorder="0" applyAlignment="0" applyProtection="0"/>
    <xf numFmtId="188" fontId="5" fillId="0" borderId="0">
      <protection locked="0"/>
    </xf>
    <xf numFmtId="0" fontId="51" fillId="0" borderId="0"/>
    <xf numFmtId="188" fontId="5" fillId="0" borderId="0">
      <protection locked="0"/>
    </xf>
    <xf numFmtId="0" fontId="52" fillId="0" borderId="0" applyFont="0" applyFill="0" applyBorder="0" applyAlignment="0" applyProtection="0"/>
    <xf numFmtId="0" fontId="63" fillId="0" borderId="0" applyFont="0" applyFill="0" applyBorder="0" applyAlignment="0" applyProtection="0"/>
    <xf numFmtId="37" fontId="6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3" fillId="0" borderId="0" applyFont="0" applyFill="0" applyBorder="0" applyAlignment="0" applyProtection="0"/>
    <xf numFmtId="37" fontId="62" fillId="0" borderId="0" applyFont="0" applyFill="0" applyBorder="0" applyAlignment="0" applyProtection="0"/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0" fontId="64" fillId="0" borderId="0"/>
    <xf numFmtId="190" fontId="5" fillId="0" borderId="0" applyFill="0" applyBorder="0" applyAlignment="0"/>
    <xf numFmtId="0" fontId="65" fillId="0" borderId="0"/>
    <xf numFmtId="188" fontId="5" fillId="0" borderId="0">
      <protection locked="0"/>
    </xf>
    <xf numFmtId="191" fontId="66" fillId="0" borderId="0">
      <protection locked="0"/>
    </xf>
    <xf numFmtId="187" fontId="60" fillId="0" borderId="0" applyFont="0" applyFill="0" applyBorder="0" applyAlignment="0" applyProtection="0"/>
    <xf numFmtId="192" fontId="52" fillId="0" borderId="0"/>
    <xf numFmtId="0" fontId="54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7" fillId="0" borderId="0" applyNumberFormat="0" applyAlignment="0">
      <alignment horizontal="left"/>
    </xf>
    <xf numFmtId="0" fontId="53" fillId="0" borderId="0" applyFont="0" applyFill="0" applyBorder="0" applyAlignment="0" applyProtection="0"/>
    <xf numFmtId="191" fontId="66" fillId="0" borderId="0">
      <protection locked="0"/>
    </xf>
    <xf numFmtId="0" fontId="6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8" fillId="0" borderId="0"/>
    <xf numFmtId="191" fontId="66" fillId="0" borderId="0">
      <protection locked="0"/>
    </xf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93" fontId="52" fillId="0" borderId="0"/>
    <xf numFmtId="0" fontId="69" fillId="0" borderId="0" applyNumberFormat="0" applyAlignment="0">
      <alignment horizontal="left"/>
    </xf>
    <xf numFmtId="0" fontId="70" fillId="0" borderId="0">
      <protection locked="0"/>
    </xf>
    <xf numFmtId="0" fontId="70" fillId="0" borderId="0">
      <protection locked="0"/>
    </xf>
    <xf numFmtId="0" fontId="71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71" fillId="0" borderId="0">
      <protection locked="0"/>
    </xf>
    <xf numFmtId="191" fontId="66" fillId="0" borderId="0">
      <protection locked="0"/>
    </xf>
    <xf numFmtId="38" fontId="72" fillId="4" borderId="0" applyNumberFormat="0" applyBorder="0" applyAlignment="0" applyProtection="0"/>
    <xf numFmtId="3" fontId="49" fillId="0" borderId="42">
      <alignment horizontal="right" vertical="center"/>
    </xf>
    <xf numFmtId="4" fontId="49" fillId="0" borderId="42">
      <alignment horizontal="right" vertical="center"/>
    </xf>
    <xf numFmtId="0" fontId="73" fillId="0" borderId="0">
      <alignment horizontal="left"/>
    </xf>
    <xf numFmtId="0" fontId="74" fillId="0" borderId="7" applyNumberFormat="0" applyAlignment="0" applyProtection="0">
      <alignment horizontal="left" vertical="center"/>
    </xf>
    <xf numFmtId="0" fontId="74" fillId="0" borderId="43">
      <alignment horizontal="left" vertical="center"/>
    </xf>
    <xf numFmtId="191" fontId="75" fillId="0" borderId="0">
      <protection locked="0"/>
    </xf>
    <xf numFmtId="191" fontId="75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0" fontId="72" fillId="7" borderId="1" applyNumberFormat="0" applyBorder="0" applyAlignment="0" applyProtection="0"/>
    <xf numFmtId="194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77" fillId="0" borderId="3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37" fontId="78" fillId="0" borderId="0"/>
    <xf numFmtId="0" fontId="5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4" fillId="0" borderId="0"/>
    <xf numFmtId="0" fontId="54" fillId="0" borderId="0"/>
    <xf numFmtId="191" fontId="66" fillId="0" borderId="0">
      <protection locked="0"/>
    </xf>
    <xf numFmtId="10" fontId="54" fillId="0" borderId="0" applyFont="0" applyFill="0" applyBorder="0" applyAlignment="0" applyProtection="0"/>
    <xf numFmtId="196" fontId="52" fillId="0" borderId="0">
      <protection locked="0"/>
    </xf>
    <xf numFmtId="30" fontId="80" fillId="0" borderId="0" applyNumberFormat="0" applyFill="0" applyBorder="0" applyAlignment="0" applyProtection="0">
      <alignment horizontal="left"/>
    </xf>
    <xf numFmtId="0" fontId="54" fillId="8" borderId="0"/>
    <xf numFmtId="0" fontId="77" fillId="0" borderId="0"/>
    <xf numFmtId="40" fontId="81" fillId="0" borderId="0" applyBorder="0">
      <alignment horizontal="right"/>
    </xf>
    <xf numFmtId="0" fontId="82" fillId="0" borderId="0" applyFill="0" applyBorder="0" applyProtection="0">
      <alignment horizontal="centerContinuous" vertical="center"/>
    </xf>
    <xf numFmtId="0" fontId="56" fillId="3" borderId="0" applyFill="0" applyBorder="0" applyProtection="0">
      <alignment horizontal="center" vertical="center"/>
    </xf>
    <xf numFmtId="191" fontId="66" fillId="0" borderId="44">
      <protection locked="0"/>
    </xf>
    <xf numFmtId="0" fontId="83" fillId="0" borderId="45">
      <alignment horizontal="lef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84" fillId="0" borderId="0">
      <protection locked="0"/>
    </xf>
    <xf numFmtId="197" fontId="70" fillId="0" borderId="0">
      <protection locked="0"/>
    </xf>
    <xf numFmtId="0" fontId="70" fillId="0" borderId="0">
      <protection locked="0"/>
    </xf>
    <xf numFmtId="0" fontId="70" fillId="0" borderId="0">
      <protection locked="0"/>
    </xf>
    <xf numFmtId="0" fontId="5" fillId="0" borderId="0">
      <protection locked="0"/>
    </xf>
    <xf numFmtId="0" fontId="70" fillId="0" borderId="0">
      <protection locked="0"/>
    </xf>
    <xf numFmtId="3" fontId="51" fillId="0" borderId="46">
      <alignment horizontal="center"/>
    </xf>
    <xf numFmtId="0" fontId="70" fillId="0" borderId="0"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1" fontId="86" fillId="0" borderId="1" applyNumberFormat="0" applyFont="0" applyFill="0" applyBorder="0" applyProtection="0">
      <alignment horizontal="distributed" vertical="center"/>
    </xf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9" fontId="58" fillId="3" borderId="0" applyFill="0" applyBorder="0" applyProtection="0">
      <alignment horizontal="right"/>
    </xf>
    <xf numFmtId="10" fontId="58" fillId="0" borderId="0" applyFill="0" applyBorder="0" applyProtection="0">
      <alignment horizontal="right"/>
    </xf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87" fillId="0" borderId="0"/>
    <xf numFmtId="0" fontId="87" fillId="0" borderId="0"/>
    <xf numFmtId="200" fontId="5" fillId="0" borderId="2" applyBorder="0"/>
    <xf numFmtId="198" fontId="5" fillId="0" borderId="0" applyNumberFormat="0" applyFont="0" applyFill="0" applyBorder="0" applyProtection="0">
      <alignment horizontal="centerContinuous" vertical="center"/>
    </xf>
    <xf numFmtId="38" fontId="88" fillId="0" borderId="0">
      <alignment vertical="center" wrapText="1"/>
    </xf>
    <xf numFmtId="3" fontId="89" fillId="0" borderId="0">
      <alignment vertical="center" wrapText="1"/>
    </xf>
    <xf numFmtId="3" fontId="90" fillId="0" borderId="0">
      <alignment vertical="center" wrapText="1"/>
    </xf>
    <xf numFmtId="201" fontId="91" fillId="0" borderId="0">
      <alignment vertical="center"/>
    </xf>
    <xf numFmtId="0" fontId="54" fillId="0" borderId="0"/>
    <xf numFmtId="202" fontId="92" fillId="0" borderId="0" applyFont="0" applyFill="0" applyBorder="0" applyAlignment="0" applyProtection="0"/>
    <xf numFmtId="203" fontId="5" fillId="0" borderId="0" applyFont="0" applyFill="0" applyBorder="0" applyAlignment="0" applyProtection="0"/>
    <xf numFmtId="202" fontId="92" fillId="0" borderId="0" applyFont="0" applyFill="0" applyBorder="0" applyAlignment="0" applyProtection="0"/>
    <xf numFmtId="202" fontId="92" fillId="0" borderId="0" applyFont="0" applyFill="0" applyBorder="0" applyAlignment="0" applyProtection="0"/>
    <xf numFmtId="0" fontId="93" fillId="0" borderId="0">
      <alignment vertical="center"/>
    </xf>
    <xf numFmtId="4" fontId="70" fillId="0" borderId="0">
      <protection locked="0"/>
    </xf>
    <xf numFmtId="0" fontId="94" fillId="0" borderId="0"/>
    <xf numFmtId="4" fontId="70" fillId="0" borderId="0">
      <protection locked="0"/>
    </xf>
    <xf numFmtId="204" fontId="70" fillId="0" borderId="0">
      <protection locked="0"/>
    </xf>
    <xf numFmtId="0" fontId="52" fillId="0" borderId="0"/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188" fontId="5" fillId="0" borderId="0">
      <protection locked="0"/>
    </xf>
    <xf numFmtId="41" fontId="5" fillId="0" borderId="0" applyFont="0" applyFill="0" applyBorder="0" applyAlignment="0" applyProtection="0"/>
    <xf numFmtId="205" fontId="58" fillId="3" borderId="0" applyFill="0" applyBorder="0" applyProtection="0">
      <alignment horizontal="right"/>
    </xf>
    <xf numFmtId="38" fontId="86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206" fontId="5" fillId="0" borderId="0" applyFont="0" applyFill="0" applyBorder="0" applyAlignment="0" applyProtection="0">
      <alignment vertical="center"/>
    </xf>
    <xf numFmtId="0" fontId="52" fillId="0" borderId="0" applyFont="0" applyFill="0" applyBorder="0" applyAlignment="0" applyProtection="0"/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188" fontId="5" fillId="0" borderId="0">
      <protection locked="0"/>
    </xf>
    <xf numFmtId="207" fontId="70" fillId="0" borderId="0">
      <protection locked="0"/>
    </xf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188" fontId="5" fillId="0" borderId="0">
      <protection locked="0"/>
    </xf>
    <xf numFmtId="189" fontId="61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1" fillId="0" borderId="0">
      <protection locked="0"/>
    </xf>
    <xf numFmtId="0" fontId="5" fillId="0" borderId="0">
      <protection locked="0"/>
    </xf>
    <xf numFmtId="0" fontId="5" fillId="0" borderId="0"/>
    <xf numFmtId="0" fontId="70" fillId="0" borderId="47">
      <protection locked="0"/>
    </xf>
    <xf numFmtId="208" fontId="70" fillId="0" borderId="0">
      <protection locked="0"/>
    </xf>
    <xf numFmtId="209" fontId="70" fillId="0" borderId="0">
      <protection locked="0"/>
    </xf>
    <xf numFmtId="194" fontId="52" fillId="0" borderId="48"/>
  </cellStyleXfs>
  <cellXfs count="1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1" xfId="0" quotePrefix="1" applyFont="1" applyBorder="1" applyAlignment="1">
      <alignment vertical="center" wrapText="1"/>
    </xf>
    <xf numFmtId="178" fontId="4" fillId="0" borderId="1" xfId="0" quotePrefix="1" applyNumberFormat="1" applyFont="1" applyBorder="1" applyAlignment="1">
      <alignment vertical="center" wrapText="1"/>
    </xf>
    <xf numFmtId="178" fontId="4" fillId="0" borderId="1" xfId="0" applyNumberFormat="1" applyFont="1" applyBorder="1" applyAlignment="1">
      <alignment vertical="center" wrapText="1"/>
    </xf>
    <xf numFmtId="0" fontId="4" fillId="0" borderId="0" xfId="0" quotePrefix="1" applyFont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>
      <alignment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/>
    </xf>
    <xf numFmtId="41" fontId="6" fillId="3" borderId="0" xfId="2" applyFont="1" applyFill="1"/>
    <xf numFmtId="0" fontId="6" fillId="3" borderId="0" xfId="1" applyFont="1" applyFill="1"/>
    <xf numFmtId="0" fontId="6" fillId="4" borderId="0" xfId="1" applyFont="1" applyFill="1"/>
    <xf numFmtId="0" fontId="10" fillId="4" borderId="0" xfId="1" applyFont="1" applyFill="1"/>
    <xf numFmtId="0" fontId="13" fillId="4" borderId="0" xfId="1" applyFont="1" applyFill="1" applyAlignment="1">
      <alignment vertical="center"/>
    </xf>
    <xf numFmtId="41" fontId="14" fillId="2" borderId="5" xfId="2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0" fontId="15" fillId="3" borderId="10" xfId="1" applyFont="1" applyFill="1" applyBorder="1" applyAlignment="1">
      <alignment horizontal="center" vertical="center"/>
    </xf>
    <xf numFmtId="0" fontId="15" fillId="3" borderId="11" xfId="1" applyFont="1" applyFill="1" applyBorder="1" applyAlignment="1">
      <alignment horizontal="center"/>
    </xf>
    <xf numFmtId="0" fontId="15" fillId="3" borderId="12" xfId="1" applyFont="1" applyFill="1" applyBorder="1" applyAlignment="1">
      <alignment horizontal="center" vertical="center"/>
    </xf>
    <xf numFmtId="41" fontId="16" fillId="3" borderId="11" xfId="2" applyFont="1" applyFill="1" applyBorder="1" applyAlignment="1">
      <alignment vertical="center"/>
    </xf>
    <xf numFmtId="0" fontId="15" fillId="3" borderId="13" xfId="1" applyFont="1" applyFill="1" applyBorder="1" applyAlignment="1">
      <alignment vertical="center"/>
    </xf>
    <xf numFmtId="0" fontId="15" fillId="3" borderId="0" xfId="1" applyFont="1" applyFill="1" applyBorder="1" applyAlignment="1">
      <alignment horizontal="right" vertical="center"/>
    </xf>
    <xf numFmtId="0" fontId="15" fillId="3" borderId="0" xfId="1" applyFont="1" applyFill="1" applyBorder="1" applyAlignment="1">
      <alignment horizontal="center" vertical="center"/>
    </xf>
    <xf numFmtId="0" fontId="15" fillId="3" borderId="14" xfId="1" applyFont="1" applyFill="1" applyBorder="1" applyAlignment="1">
      <alignment vertical="center"/>
    </xf>
    <xf numFmtId="0" fontId="15" fillId="4" borderId="0" xfId="1" applyFont="1" applyFill="1" applyAlignment="1">
      <alignment vertical="center"/>
    </xf>
    <xf numFmtId="0" fontId="15" fillId="3" borderId="15" xfId="1" applyFont="1" applyFill="1" applyBorder="1" applyAlignment="1">
      <alignment horizontal="center" vertical="center"/>
    </xf>
    <xf numFmtId="41" fontId="15" fillId="3" borderId="11" xfId="2" applyFont="1" applyFill="1" applyBorder="1" applyAlignment="1">
      <alignment vertical="center"/>
    </xf>
    <xf numFmtId="0" fontId="18" fillId="3" borderId="15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/>
    </xf>
    <xf numFmtId="41" fontId="15" fillId="3" borderId="12" xfId="2" applyFont="1" applyFill="1" applyBorder="1" applyAlignment="1">
      <alignment vertical="center"/>
    </xf>
    <xf numFmtId="0" fontId="15" fillId="3" borderId="16" xfId="1" applyFont="1" applyFill="1" applyBorder="1" applyAlignment="1">
      <alignment vertical="center"/>
    </xf>
    <xf numFmtId="0" fontId="15" fillId="3" borderId="17" xfId="1" applyFont="1" applyFill="1" applyBorder="1" applyAlignment="1">
      <alignment horizontal="right" vertical="center"/>
    </xf>
    <xf numFmtId="0" fontId="15" fillId="3" borderId="17" xfId="1" applyFont="1" applyFill="1" applyBorder="1" applyAlignment="1">
      <alignment horizontal="center" vertical="center"/>
    </xf>
    <xf numFmtId="0" fontId="15" fillId="3" borderId="18" xfId="1" applyFont="1" applyFill="1" applyBorder="1" applyAlignment="1">
      <alignment vertical="center"/>
    </xf>
    <xf numFmtId="0" fontId="15" fillId="3" borderId="19" xfId="1" applyFont="1" applyFill="1" applyBorder="1" applyAlignment="1">
      <alignment horizontal="center" vertical="center"/>
    </xf>
    <xf numFmtId="41" fontId="16" fillId="3" borderId="19" xfId="2" applyFont="1" applyFill="1" applyBorder="1" applyAlignment="1">
      <alignment vertical="center"/>
    </xf>
    <xf numFmtId="0" fontId="15" fillId="3" borderId="20" xfId="1" applyFont="1" applyFill="1" applyBorder="1" applyAlignment="1">
      <alignment vertical="center"/>
    </xf>
    <xf numFmtId="0" fontId="15" fillId="3" borderId="21" xfId="1" applyFont="1" applyFill="1" applyBorder="1" applyAlignment="1">
      <alignment horizontal="right" vertical="center"/>
    </xf>
    <xf numFmtId="0" fontId="15" fillId="3" borderId="21" xfId="1" applyFont="1" applyFill="1" applyBorder="1" applyAlignment="1">
      <alignment horizontal="center" vertical="center"/>
    </xf>
    <xf numFmtId="0" fontId="15" fillId="3" borderId="22" xfId="1" applyFont="1" applyFill="1" applyBorder="1" applyAlignment="1">
      <alignment vertical="center"/>
    </xf>
    <xf numFmtId="0" fontId="15" fillId="3" borderId="11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right" vertical="center"/>
    </xf>
    <xf numFmtId="0" fontId="15" fillId="3" borderId="0" xfId="1" applyFont="1" applyFill="1" applyBorder="1" applyAlignment="1">
      <alignment horizontal="left" vertical="center"/>
    </xf>
    <xf numFmtId="0" fontId="15" fillId="3" borderId="16" xfId="1" applyFont="1" applyFill="1" applyBorder="1" applyAlignment="1">
      <alignment horizontal="right" vertical="center"/>
    </xf>
    <xf numFmtId="0" fontId="15" fillId="3" borderId="17" xfId="1" applyFont="1" applyFill="1" applyBorder="1" applyAlignment="1">
      <alignment horizontal="left" vertical="center"/>
    </xf>
    <xf numFmtId="0" fontId="15" fillId="3" borderId="20" xfId="1" applyFont="1" applyFill="1" applyBorder="1" applyAlignment="1">
      <alignment horizontal="right" vertical="center"/>
    </xf>
    <xf numFmtId="0" fontId="15" fillId="3" borderId="21" xfId="1" applyFont="1" applyFill="1" applyBorder="1" applyAlignment="1">
      <alignment horizontal="left" vertical="center"/>
    </xf>
    <xf numFmtId="0" fontId="20" fillId="3" borderId="22" xfId="1" applyFont="1" applyFill="1" applyBorder="1" applyAlignment="1">
      <alignment vertical="center"/>
    </xf>
    <xf numFmtId="41" fontId="20" fillId="3" borderId="14" xfId="2" applyFont="1" applyFill="1" applyBorder="1" applyAlignment="1">
      <alignment horizontal="left" vertical="center"/>
    </xf>
    <xf numFmtId="41" fontId="21" fillId="3" borderId="14" xfId="2" applyFont="1" applyFill="1" applyBorder="1" applyAlignment="1">
      <alignment horizontal="left" vertical="center"/>
    </xf>
    <xf numFmtId="0" fontId="22" fillId="4" borderId="0" xfId="1" applyFont="1" applyFill="1" applyAlignment="1">
      <alignment vertical="center"/>
    </xf>
    <xf numFmtId="0" fontId="23" fillId="3" borderId="15" xfId="1" applyFont="1" applyFill="1" applyBorder="1" applyAlignment="1">
      <alignment horizontal="center" vertical="center"/>
    </xf>
    <xf numFmtId="0" fontId="25" fillId="3" borderId="14" xfId="2" applyNumberFormat="1" applyFont="1" applyFill="1" applyBorder="1" applyAlignment="1">
      <alignment horizontal="left" vertical="center"/>
    </xf>
    <xf numFmtId="0" fontId="26" fillId="4" borderId="0" xfId="1" applyFont="1" applyFill="1" applyAlignment="1">
      <alignment vertical="center"/>
    </xf>
    <xf numFmtId="0" fontId="22" fillId="4" borderId="0" xfId="1" quotePrefix="1" applyFont="1" applyFill="1" applyAlignment="1">
      <alignment vertical="center"/>
    </xf>
    <xf numFmtId="0" fontId="23" fillId="3" borderId="15" xfId="1" applyFont="1" applyFill="1" applyBorder="1" applyAlignment="1">
      <alignment horizontal="left" vertical="center"/>
    </xf>
    <xf numFmtId="0" fontId="25" fillId="3" borderId="14" xfId="2" quotePrefix="1" applyNumberFormat="1" applyFont="1" applyFill="1" applyBorder="1" applyAlignment="1">
      <alignment horizontal="left" vertical="center"/>
    </xf>
    <xf numFmtId="0" fontId="21" fillId="3" borderId="14" xfId="2" quotePrefix="1" applyNumberFormat="1" applyFont="1" applyFill="1" applyBorder="1" applyAlignment="1">
      <alignment horizontal="left" vertical="center"/>
    </xf>
    <xf numFmtId="180" fontId="15" fillId="3" borderId="0" xfId="1" applyNumberFormat="1" applyFont="1" applyFill="1" applyBorder="1" applyAlignment="1">
      <alignment horizontal="right" vertical="center"/>
    </xf>
    <xf numFmtId="0" fontId="27" fillId="3" borderId="20" xfId="1" applyFont="1" applyFill="1" applyBorder="1" applyAlignment="1">
      <alignment horizontal="center" vertical="center"/>
    </xf>
    <xf numFmtId="0" fontId="27" fillId="3" borderId="16" xfId="1" applyFont="1" applyFill="1" applyBorder="1" applyAlignment="1">
      <alignment horizontal="center" vertical="center"/>
    </xf>
    <xf numFmtId="181" fontId="28" fillId="3" borderId="0" xfId="1" applyNumberFormat="1" applyFont="1" applyFill="1" applyBorder="1" applyAlignment="1">
      <alignment horizontal="right" vertical="center"/>
    </xf>
    <xf numFmtId="41" fontId="21" fillId="3" borderId="14" xfId="2" quotePrefix="1" applyFont="1" applyFill="1" applyBorder="1" applyAlignment="1">
      <alignment horizontal="left" vertical="center"/>
    </xf>
    <xf numFmtId="0" fontId="27" fillId="3" borderId="15" xfId="1" applyFont="1" applyFill="1" applyBorder="1" applyAlignment="1">
      <alignment horizontal="center" vertical="center"/>
    </xf>
    <xf numFmtId="182" fontId="23" fillId="3" borderId="0" xfId="1" applyNumberFormat="1" applyFont="1" applyFill="1" applyBorder="1" applyAlignment="1">
      <alignment horizontal="right" vertical="center"/>
    </xf>
    <xf numFmtId="0" fontId="15" fillId="3" borderId="24" xfId="1" applyFont="1" applyFill="1" applyBorder="1" applyAlignment="1">
      <alignment horizontal="center" vertical="center"/>
    </xf>
    <xf numFmtId="41" fontId="20" fillId="3" borderId="18" xfId="2" applyFont="1" applyFill="1" applyBorder="1" applyAlignment="1">
      <alignment horizontal="left" vertical="center"/>
    </xf>
    <xf numFmtId="41" fontId="15" fillId="3" borderId="15" xfId="2" applyFont="1" applyFill="1" applyBorder="1" applyAlignment="1">
      <alignment vertical="center"/>
    </xf>
    <xf numFmtId="0" fontId="15" fillId="3" borderId="26" xfId="1" applyFont="1" applyFill="1" applyBorder="1" applyAlignment="1">
      <alignment horizontal="right" vertical="center"/>
    </xf>
    <xf numFmtId="0" fontId="15" fillId="3" borderId="27" xfId="1" applyFont="1" applyFill="1" applyBorder="1" applyAlignment="1">
      <alignment horizontal="right" vertical="center"/>
    </xf>
    <xf numFmtId="0" fontId="15" fillId="3" borderId="28" xfId="1" applyFont="1" applyFill="1" applyBorder="1" applyAlignment="1">
      <alignment horizontal="left" vertical="center"/>
    </xf>
    <xf numFmtId="0" fontId="15" fillId="3" borderId="29" xfId="1" applyFont="1" applyFill="1" applyBorder="1" applyAlignment="1">
      <alignment vertical="center"/>
    </xf>
    <xf numFmtId="180" fontId="15" fillId="3" borderId="27" xfId="1" applyNumberFormat="1" applyFont="1" applyFill="1" applyBorder="1" applyAlignment="1">
      <alignment horizontal="right" vertical="center"/>
    </xf>
    <xf numFmtId="183" fontId="23" fillId="3" borderId="27" xfId="1" applyNumberFormat="1" applyFont="1" applyFill="1" applyBorder="1" applyAlignment="1">
      <alignment horizontal="right" vertical="center"/>
    </xf>
    <xf numFmtId="0" fontId="15" fillId="3" borderId="29" xfId="1" quotePrefix="1" applyFont="1" applyFill="1" applyBorder="1" applyAlignment="1">
      <alignment vertical="center"/>
    </xf>
    <xf numFmtId="41" fontId="16" fillId="3" borderId="15" xfId="2" applyFont="1" applyFill="1" applyBorder="1" applyAlignment="1">
      <alignment vertical="center"/>
    </xf>
    <xf numFmtId="0" fontId="15" fillId="3" borderId="26" xfId="1" applyFont="1" applyFill="1" applyBorder="1" applyAlignment="1">
      <alignment vertical="center"/>
    </xf>
    <xf numFmtId="0" fontId="15" fillId="3" borderId="27" xfId="1" applyFont="1" applyFill="1" applyBorder="1" applyAlignment="1">
      <alignment horizontal="center" vertical="center"/>
    </xf>
    <xf numFmtId="41" fontId="15" fillId="3" borderId="19" xfId="2" applyFont="1" applyFill="1" applyBorder="1" applyAlignment="1">
      <alignment vertical="center"/>
    </xf>
    <xf numFmtId="0" fontId="15" fillId="3" borderId="31" xfId="1" applyFont="1" applyFill="1" applyBorder="1" applyAlignment="1">
      <alignment horizontal="left" vertical="center"/>
    </xf>
    <xf numFmtId="41" fontId="15" fillId="3" borderId="33" xfId="2" applyFont="1" applyFill="1" applyBorder="1" applyAlignment="1">
      <alignment vertical="center"/>
    </xf>
    <xf numFmtId="0" fontId="15" fillId="3" borderId="34" xfId="1" applyFont="1" applyFill="1" applyBorder="1" applyAlignment="1">
      <alignment vertical="center"/>
    </xf>
    <xf numFmtId="0" fontId="15" fillId="3" borderId="35" xfId="1" applyFont="1" applyFill="1" applyBorder="1" applyAlignment="1">
      <alignment horizontal="center" vertical="center"/>
    </xf>
    <xf numFmtId="0" fontId="15" fillId="3" borderId="36" xfId="1" applyFont="1" applyFill="1" applyBorder="1" applyAlignment="1">
      <alignment horizontal="center" vertical="center"/>
    </xf>
    <xf numFmtId="0" fontId="15" fillId="3" borderId="37" xfId="1" applyFont="1" applyFill="1" applyBorder="1" applyAlignment="1">
      <alignment vertical="center"/>
    </xf>
    <xf numFmtId="41" fontId="30" fillId="3" borderId="39" xfId="2" applyFont="1" applyFill="1" applyBorder="1" applyAlignment="1">
      <alignment vertical="center"/>
    </xf>
    <xf numFmtId="184" fontId="29" fillId="3" borderId="40" xfId="1" applyNumberFormat="1" applyFont="1" applyFill="1" applyBorder="1" applyAlignment="1">
      <alignment vertical="center"/>
    </xf>
    <xf numFmtId="184" fontId="29" fillId="3" borderId="3" xfId="1" applyNumberFormat="1" applyFont="1" applyFill="1" applyBorder="1" applyAlignment="1">
      <alignment horizontal="center" vertical="center"/>
    </xf>
    <xf numFmtId="185" fontId="32" fillId="3" borderId="41" xfId="3" applyNumberFormat="1" applyFont="1" applyFill="1" applyBorder="1" applyAlignment="1" applyProtection="1">
      <alignment horizontal="right" vertical="center"/>
    </xf>
    <xf numFmtId="0" fontId="29" fillId="4" borderId="0" xfId="1" applyFont="1" applyFill="1" applyAlignment="1">
      <alignment vertical="center"/>
    </xf>
    <xf numFmtId="0" fontId="33" fillId="5" borderId="0" xfId="1" applyFont="1" applyFill="1" applyBorder="1" applyAlignment="1">
      <alignment horizontal="center" vertical="center"/>
    </xf>
    <xf numFmtId="41" fontId="33" fillId="5" borderId="0" xfId="2" applyFont="1" applyFill="1" applyBorder="1" applyAlignment="1">
      <alignment vertical="center"/>
    </xf>
    <xf numFmtId="184" fontId="33" fillId="5" borderId="0" xfId="1" applyNumberFormat="1" applyFont="1" applyFill="1" applyBorder="1" applyAlignment="1">
      <alignment vertical="center"/>
    </xf>
    <xf numFmtId="184" fontId="33" fillId="5" borderId="0" xfId="1" applyNumberFormat="1" applyFont="1" applyFill="1" applyBorder="1" applyAlignment="1">
      <alignment horizontal="center" vertical="center"/>
    </xf>
    <xf numFmtId="185" fontId="32" fillId="5" borderId="0" xfId="3" applyNumberFormat="1" applyFont="1" applyFill="1" applyBorder="1" applyAlignment="1" applyProtection="1">
      <alignment horizontal="right" vertical="center"/>
    </xf>
    <xf numFmtId="0" fontId="33" fillId="4" borderId="0" xfId="1" applyFont="1" applyFill="1" applyAlignment="1">
      <alignment vertical="center"/>
    </xf>
    <xf numFmtId="0" fontId="34" fillId="6" borderId="0" xfId="1" applyFont="1" applyFill="1" applyAlignment="1">
      <alignment horizontal="center"/>
    </xf>
    <xf numFmtId="0" fontId="35" fillId="6" borderId="0" xfId="4" applyFont="1" applyFill="1" applyAlignment="1">
      <alignment horizontal="right" vertical="center"/>
    </xf>
    <xf numFmtId="41" fontId="37" fillId="6" borderId="0" xfId="2" applyFont="1" applyFill="1" applyAlignment="1">
      <alignment horizontal="left" vertical="center"/>
    </xf>
    <xf numFmtId="185" fontId="40" fillId="6" borderId="0" xfId="3" applyNumberFormat="1" applyFont="1" applyFill="1" applyBorder="1" applyAlignment="1" applyProtection="1">
      <alignment horizontal="right" vertical="center"/>
    </xf>
    <xf numFmtId="0" fontId="34" fillId="4" borderId="0" xfId="1" applyFont="1" applyFill="1"/>
    <xf numFmtId="0" fontId="38" fillId="6" borderId="0" xfId="4" applyFont="1" applyFill="1" applyAlignment="1">
      <alignment vertical="center" shrinkToFit="1"/>
    </xf>
    <xf numFmtId="10" fontId="37" fillId="6" borderId="0" xfId="4" applyNumberFormat="1" applyFont="1" applyFill="1" applyAlignment="1">
      <alignment horizontal="center" vertical="center"/>
    </xf>
    <xf numFmtId="0" fontId="42" fillId="6" borderId="0" xfId="1" applyFont="1" applyFill="1" applyAlignment="1">
      <alignment horizontal="center"/>
    </xf>
    <xf numFmtId="0" fontId="43" fillId="6" borderId="0" xfId="4" applyFont="1" applyFill="1" applyAlignment="1">
      <alignment horizontal="right" vertical="center"/>
    </xf>
    <xf numFmtId="41" fontId="43" fillId="6" borderId="0" xfId="2" applyFont="1" applyFill="1" applyAlignment="1">
      <alignment horizontal="left" vertical="center"/>
    </xf>
    <xf numFmtId="41" fontId="42" fillId="6" borderId="0" xfId="2" applyFont="1" applyFill="1" applyAlignment="1">
      <alignment vertical="center" shrinkToFit="1"/>
    </xf>
    <xf numFmtId="10" fontId="44" fillId="6" borderId="0" xfId="4" applyNumberFormat="1" applyFont="1" applyFill="1" applyAlignment="1">
      <alignment horizontal="center" vertical="center"/>
    </xf>
    <xf numFmtId="0" fontId="42" fillId="6" borderId="0" xfId="1" applyFont="1" applyFill="1"/>
    <xf numFmtId="0" fontId="42" fillId="4" borderId="0" xfId="1" applyFont="1" applyFill="1"/>
    <xf numFmtId="0" fontId="45" fillId="6" borderId="0" xfId="1" applyFont="1" applyFill="1" applyAlignment="1">
      <alignment horizontal="center"/>
    </xf>
    <xf numFmtId="0" fontId="46" fillId="6" borderId="0" xfId="4" applyFont="1" applyFill="1" applyAlignment="1">
      <alignment horizontal="right" vertical="center"/>
    </xf>
    <xf numFmtId="41" fontId="46" fillId="6" borderId="0" xfId="2" applyFont="1" applyFill="1" applyAlignment="1">
      <alignment horizontal="left" vertical="center"/>
    </xf>
    <xf numFmtId="41" fontId="46" fillId="6" borderId="0" xfId="2" applyFont="1" applyFill="1" applyAlignment="1">
      <alignment horizontal="right" vertical="center" shrinkToFit="1"/>
    </xf>
    <xf numFmtId="10" fontId="47" fillId="6" borderId="0" xfId="4" applyNumberFormat="1" applyFont="1" applyFill="1" applyAlignment="1">
      <alignment horizontal="left" vertical="center"/>
    </xf>
    <xf numFmtId="0" fontId="45" fillId="6" borderId="0" xfId="1" applyFont="1" applyFill="1"/>
    <xf numFmtId="0" fontId="45" fillId="4" borderId="0" xfId="1" applyFont="1" applyFill="1"/>
    <xf numFmtId="0" fontId="15" fillId="6" borderId="0" xfId="1" applyFont="1" applyFill="1" applyAlignment="1">
      <alignment horizontal="center"/>
    </xf>
    <xf numFmtId="0" fontId="41" fillId="6" borderId="0" xfId="4" applyFont="1" applyFill="1" applyAlignment="1">
      <alignment horizontal="right" vertical="center"/>
    </xf>
    <xf numFmtId="41" fontId="41" fillId="6" borderId="0" xfId="2" applyFont="1" applyFill="1" applyAlignment="1">
      <alignment vertical="center"/>
    </xf>
    <xf numFmtId="186" fontId="48" fillId="6" borderId="0" xfId="2" applyNumberFormat="1" applyFont="1" applyFill="1" applyAlignment="1">
      <alignment horizontal="left" vertical="center" shrinkToFit="1"/>
    </xf>
    <xf numFmtId="10" fontId="15" fillId="6" borderId="0" xfId="4" applyNumberFormat="1" applyFont="1" applyFill="1" applyAlignment="1">
      <alignment horizontal="center" vertical="center"/>
    </xf>
    <xf numFmtId="0" fontId="15" fillId="6" borderId="0" xfId="1" applyFont="1" applyFill="1"/>
    <xf numFmtId="0" fontId="15" fillId="4" borderId="0" xfId="1" applyFont="1" applyFill="1"/>
    <xf numFmtId="0" fontId="6" fillId="6" borderId="0" xfId="1" applyFont="1" applyFill="1" applyAlignment="1">
      <alignment horizontal="center"/>
    </xf>
    <xf numFmtId="41" fontId="6" fillId="6" borderId="0" xfId="2" applyFont="1" applyFill="1"/>
    <xf numFmtId="0" fontId="6" fillId="6" borderId="0" xfId="1" applyFont="1" applyFill="1"/>
    <xf numFmtId="0" fontId="6" fillId="4" borderId="0" xfId="1" applyFont="1" applyFill="1" applyAlignment="1">
      <alignment horizontal="center"/>
    </xf>
    <xf numFmtId="41" fontId="6" fillId="4" borderId="0" xfId="2" applyFont="1" applyFill="1"/>
    <xf numFmtId="0" fontId="38" fillId="6" borderId="0" xfId="4" applyFont="1" applyFill="1" applyAlignment="1">
      <alignment horizontal="left" vertical="center" shrinkToFit="1"/>
    </xf>
    <xf numFmtId="0" fontId="15" fillId="3" borderId="25" xfId="1" applyFont="1" applyFill="1" applyBorder="1" applyAlignment="1">
      <alignment horizontal="center" vertical="center"/>
    </xf>
    <xf numFmtId="0" fontId="15" fillId="3" borderId="15" xfId="1" applyFont="1" applyFill="1" applyBorder="1" applyAlignment="1">
      <alignment horizontal="center" vertical="center"/>
    </xf>
    <xf numFmtId="0" fontId="15" fillId="3" borderId="32" xfId="1" applyFont="1" applyFill="1" applyBorder="1" applyAlignment="1">
      <alignment horizontal="center" vertical="center"/>
    </xf>
    <xf numFmtId="0" fontId="15" fillId="3" borderId="33" xfId="1" applyFont="1" applyFill="1" applyBorder="1" applyAlignment="1">
      <alignment horizontal="center" vertical="center"/>
    </xf>
    <xf numFmtId="0" fontId="29" fillId="3" borderId="38" xfId="1" applyFont="1" applyFill="1" applyBorder="1" applyAlignment="1">
      <alignment horizontal="center" vertical="center"/>
    </xf>
    <xf numFmtId="0" fontId="29" fillId="3" borderId="39" xfId="1" applyFont="1" applyFill="1" applyBorder="1" applyAlignment="1">
      <alignment horizontal="center" vertical="center"/>
    </xf>
    <xf numFmtId="41" fontId="21" fillId="3" borderId="14" xfId="2" applyFont="1" applyFill="1" applyBorder="1" applyAlignment="1">
      <alignment horizontal="left" vertical="center"/>
    </xf>
    <xf numFmtId="0" fontId="15" fillId="3" borderId="30" xfId="1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/>
    </xf>
    <xf numFmtId="0" fontId="15" fillId="3" borderId="28" xfId="1" applyFont="1" applyFill="1" applyBorder="1" applyAlignment="1">
      <alignment horizontal="center" vertical="center"/>
    </xf>
    <xf numFmtId="0" fontId="24" fillId="2" borderId="13" xfId="1" applyFont="1" applyFill="1" applyBorder="1" applyAlignment="1">
      <alignment horizontal="right" vertical="center"/>
    </xf>
    <xf numFmtId="0" fontId="24" fillId="2" borderId="0" xfId="1" applyFont="1" applyFill="1" applyBorder="1" applyAlignment="1">
      <alignment horizontal="right" vertical="center"/>
    </xf>
    <xf numFmtId="0" fontId="24" fillId="2" borderId="23" xfId="1" applyFont="1" applyFill="1" applyBorder="1" applyAlignment="1">
      <alignment horizontal="right" vertical="center"/>
    </xf>
    <xf numFmtId="0" fontId="15" fillId="3" borderId="0" xfId="1" applyFont="1" applyFill="1" applyBorder="1" applyAlignment="1">
      <alignment horizontal="center" vertical="center"/>
    </xf>
    <xf numFmtId="0" fontId="15" fillId="3" borderId="23" xfId="1" applyFont="1" applyFill="1" applyBorder="1" applyAlignment="1">
      <alignment horizontal="center" vertical="center"/>
    </xf>
    <xf numFmtId="41" fontId="15" fillId="3" borderId="11" xfId="2" applyFont="1" applyFill="1" applyBorder="1" applyAlignment="1">
      <alignment horizontal="right" vertical="center"/>
    </xf>
    <xf numFmtId="0" fontId="15" fillId="3" borderId="13" xfId="1" applyFont="1" applyFill="1" applyBorder="1" applyAlignment="1">
      <alignment horizontal="right" vertical="center"/>
    </xf>
    <xf numFmtId="0" fontId="15" fillId="3" borderId="0" xfId="1" applyFont="1" applyFill="1" applyBorder="1" applyAlignment="1">
      <alignment horizontal="right" vertical="center"/>
    </xf>
    <xf numFmtId="0" fontId="15" fillId="3" borderId="23" xfId="1" applyFont="1" applyFill="1" applyBorder="1" applyAlignment="1">
      <alignment horizontal="left" vertical="center"/>
    </xf>
    <xf numFmtId="0" fontId="7" fillId="3" borderId="0" xfId="1" applyFont="1" applyFill="1" applyAlignment="1">
      <alignment horizontal="center" vertical="top"/>
    </xf>
    <xf numFmtId="14" fontId="11" fillId="3" borderId="0" xfId="1" applyNumberFormat="1" applyFont="1" applyFill="1" applyAlignment="1">
      <alignment horizontal="right"/>
    </xf>
    <xf numFmtId="0" fontId="11" fillId="3" borderId="0" xfId="1" applyFont="1" applyFill="1" applyAlignment="1">
      <alignment horizontal="right"/>
    </xf>
    <xf numFmtId="0" fontId="12" fillId="3" borderId="3" xfId="1" applyFont="1" applyFill="1" applyBorder="1" applyAlignment="1">
      <alignment horizontal="left" vertical="center"/>
    </xf>
    <xf numFmtId="179" fontId="13" fillId="3" borderId="3" xfId="1" applyNumberFormat="1" applyFont="1" applyFill="1" applyBorder="1" applyAlignment="1">
      <alignment horizontal="left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4" fillId="0" borderId="0" xfId="0" quotePrefix="1" applyFont="1">
      <alignment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vertical="center" wrapText="1"/>
    </xf>
    <xf numFmtId="210" fontId="15" fillId="3" borderId="0" xfId="1" applyNumberFormat="1" applyFont="1" applyFill="1" applyBorder="1" applyAlignment="1">
      <alignment horizontal="right" vertical="center"/>
    </xf>
  </cellXfs>
  <cellStyles count="325">
    <cellStyle name="          _x000d__x000a_386grabber=vga.3gr_x000d__x000a_" xfId="5"/>
    <cellStyle name="#,##0" xfId="6"/>
    <cellStyle name="$" xfId="7"/>
    <cellStyle name="$_db진흥" xfId="8"/>
    <cellStyle name="$_SE40" xfId="9"/>
    <cellStyle name="$_견적2" xfId="10"/>
    <cellStyle name="$_기아" xfId="11"/>
    <cellStyle name="??&amp;O?&amp;H?_x0008__x000f__x0007_?_x0007__x0001__x0001_" xfId="12"/>
    <cellStyle name="??&amp;O?&amp;H?_x0008_??_x0007__x0001__x0001_" xfId="13"/>
    <cellStyle name="_9월" xfId="14"/>
    <cellStyle name="_광주평동투찰" xfId="15"/>
    <cellStyle name="_광주평동투찰3" xfId="16"/>
    <cellStyle name="_광주평동품의1" xfId="17"/>
    <cellStyle name="_국도23호선영암연소지구내역서" xfId="18"/>
    <cellStyle name="_국도38호선통리지구내역서" xfId="19"/>
    <cellStyle name="_국도42호선여량지구오르막차로" xfId="20"/>
    <cellStyle name="_금천청소년수련관(토목林)" xfId="21"/>
    <cellStyle name="_도고천품의안11" xfId="22"/>
    <cellStyle name="_도고천품의안11_1" xfId="23"/>
    <cellStyle name="_도고천품의안11_광주평동투찰" xfId="24"/>
    <cellStyle name="_도고천품의안11_광주평동품의1" xfId="25"/>
    <cellStyle name="_도고천품의안11_송학하수품의(설계넣고)" xfId="26"/>
    <cellStyle name="_두계변전소하도급" xfId="27"/>
    <cellStyle name="_매정견적보고" xfId="28"/>
    <cellStyle name="_명암지도로투찰2" xfId="29"/>
    <cellStyle name="_부대입찰확약서" xfId="30"/>
    <cellStyle name="_사동초중" xfId="31"/>
    <cellStyle name="_설계추정2(토목)대림" xfId="32"/>
    <cellStyle name="_송학하수품의(설계넣고)" xfId="33"/>
    <cellStyle name="_양양상수도공내역서" xfId="34"/>
    <cellStyle name="_우" xfId="35"/>
    <cellStyle name="_우_광주평동투찰" xfId="36"/>
    <cellStyle name="_우_광주평동품의1" xfId="37"/>
    <cellStyle name="_우_송학하수품의(설계넣고)" xfId="38"/>
    <cellStyle name="_우_우주센터투찰" xfId="39"/>
    <cellStyle name="_우_우주센터투찰_광주평동투찰" xfId="40"/>
    <cellStyle name="_우_우주센터투찰_광주평동품의1" xfId="41"/>
    <cellStyle name="_우_우주센터투찰_송학하수품의(설계넣고)" xfId="42"/>
    <cellStyle name="_우주센" xfId="43"/>
    <cellStyle name="_우주센_광주평동투찰" xfId="44"/>
    <cellStyle name="_우주센_광주평동품의1" xfId="45"/>
    <cellStyle name="_우주센_송학하수품의(설계넣고)" xfId="46"/>
    <cellStyle name="_우주센_우주센터투찰" xfId="47"/>
    <cellStyle name="_우주센_우주센터투찰_광주평동투찰" xfId="48"/>
    <cellStyle name="_우주센_우주센터투찰_광주평동품의1" xfId="49"/>
    <cellStyle name="_우주센_우주센터투찰_송학하수품의(설계넣고)" xfId="50"/>
    <cellStyle name="_이양능주(2공구)bid전기" xfId="51"/>
    <cellStyle name="_인원계획표 " xfId="52"/>
    <cellStyle name="_인원계획표 _광주평동투찰" xfId="53"/>
    <cellStyle name="_인원계획표 _광주평동품의1" xfId="54"/>
    <cellStyle name="_인원계획표 _송학하수품의(설계넣고)" xfId="55"/>
    <cellStyle name="_인원계획표 _적격 " xfId="56"/>
    <cellStyle name="_인원계획표 _적격 _광주평동투찰" xfId="57"/>
    <cellStyle name="_인원계획표 _적격 _광주평동품의1" xfId="58"/>
    <cellStyle name="_인원계획표 _적격 _송학하수품의(설계넣고)" xfId="59"/>
    <cellStyle name="_입찰표지 " xfId="60"/>
    <cellStyle name="_입찰표지 _광주평동투찰" xfId="61"/>
    <cellStyle name="_입찰표지 _광주평동품의1" xfId="62"/>
    <cellStyle name="_입찰표지 _송학하수품의(설계넣고)" xfId="63"/>
    <cellStyle name="_적격 " xfId="64"/>
    <cellStyle name="_적격 _광주평동투찰" xfId="65"/>
    <cellStyle name="_적격 _광주평동품의1" xfId="66"/>
    <cellStyle name="_적격 _송학하수품의(설계넣고)" xfId="67"/>
    <cellStyle name="_적격 _집행갑지 " xfId="68"/>
    <cellStyle name="_적격 _집행갑지 _광주평동투찰" xfId="69"/>
    <cellStyle name="_적격 _집행갑지 _광주평동품의1" xfId="70"/>
    <cellStyle name="_적격 _집행갑지 _송학하수품의(설계넣고)" xfId="71"/>
    <cellStyle name="_적격(화산) " xfId="72"/>
    <cellStyle name="_적격(화산) _광주평동투찰" xfId="73"/>
    <cellStyle name="_적격(화산) _광주평동품의1" xfId="74"/>
    <cellStyle name="_적격(화산) _송학하수품의(설계넣고)" xfId="75"/>
    <cellStyle name="_제출용병천하수(지역관로1)" xfId="76"/>
    <cellStyle name="_제출용병천하수(지역관로1)_광주평동투찰" xfId="77"/>
    <cellStyle name="_제출용병천하수(지역관로1)_광주평동품의1" xfId="78"/>
    <cellStyle name="_제출용병천하수(지역관로1)_송학하수품의(설계넣고)" xfId="79"/>
    <cellStyle name="_집행갑지 " xfId="80"/>
    <cellStyle name="_집행갑지 _광주평동투찰" xfId="81"/>
    <cellStyle name="_집행갑지 _광주평동품의1" xfId="82"/>
    <cellStyle name="_집행갑지 _송학하수품의(설계넣고)" xfId="83"/>
    <cellStyle name="_호남선두계역외2개소연결통로" xfId="84"/>
    <cellStyle name="_호남선전철화송정리역사111" xfId="85"/>
    <cellStyle name="¤@?e_TEST-1 " xfId="86"/>
    <cellStyle name="0.0" xfId="87"/>
    <cellStyle name="0.00" xfId="88"/>
    <cellStyle name="1" xfId="89"/>
    <cellStyle name="1_book1" xfId="90"/>
    <cellStyle name="1_가월리배수펌프(04.23)" xfId="91"/>
    <cellStyle name="1_계수대로" xfId="92"/>
    <cellStyle name="1_단가조사표" xfId="93"/>
    <cellStyle name="1_도암강진(흥산건설)" xfId="94"/>
    <cellStyle name="1_백제큰길내역서" xfId="95"/>
    <cellStyle name="1_부안-태인1산출" xfId="96"/>
    <cellStyle name="1_삼융건설(백제큰길)" xfId="97"/>
    <cellStyle name="1_송정리역사(토목완료林)" xfId="98"/>
    <cellStyle name="1_시민계략공사" xfId="99"/>
    <cellStyle name="1_시민계략공사_도암강진(흥산건설)" xfId="100"/>
    <cellStyle name="1_시민계략공사_도암강진(흥산건설)_해남내역서" xfId="101"/>
    <cellStyle name="1_시민계략공사_부안-태인1산출" xfId="102"/>
    <cellStyle name="1_시민계략공사_전기-한남" xfId="103"/>
    <cellStyle name="1_시민계략공사_주문진신리교(동일건설)" xfId="104"/>
    <cellStyle name="1_시민계략공사_흥한건설(이양능주2공구)" xfId="105"/>
    <cellStyle name="1_입찰내역서갑지양식" xfId="106"/>
    <cellStyle name="1_전자입찰원가양식" xfId="107"/>
    <cellStyle name="1_주문진신리교(동일건설)" xfId="108"/>
    <cellStyle name="1_흥한건설(주)_두창산업폐기물(하도급)" xfId="109"/>
    <cellStyle name="19990216" xfId="110"/>
    <cellStyle name="¹e" xfId="111"/>
    <cellStyle name="2" xfId="112"/>
    <cellStyle name="2_단가조사표" xfId="113"/>
    <cellStyle name="60" xfId="114"/>
    <cellStyle name="A" xfId="115"/>
    <cellStyle name="Ā _x0010_က랐_xdc01_땯_x0001_" xfId="116"/>
    <cellStyle name="A_도로" xfId="117"/>
    <cellStyle name="A_부대초안" xfId="118"/>
    <cellStyle name="A_부대초안_견적의뢰" xfId="119"/>
    <cellStyle name="A_부대초안_김포투찰" xfId="120"/>
    <cellStyle name="A_부대초안_김포투찰_견적의뢰" xfId="121"/>
    <cellStyle name="A_토목내역서" xfId="122"/>
    <cellStyle name="A_토목내역서_도로" xfId="123"/>
    <cellStyle name="A_토목내역서_부대초안" xfId="124"/>
    <cellStyle name="A_토목내역서_부대초안_견적의뢰" xfId="125"/>
    <cellStyle name="A_토목내역서_부대초안_김포투찰" xfId="126"/>
    <cellStyle name="A_토목내역서_부대초안_김포투찰_견적의뢰" xfId="127"/>
    <cellStyle name="Aⓒ­" xfId="128"/>
    <cellStyle name="Ae" xfId="129"/>
    <cellStyle name="Aee­ " xfId="130"/>
    <cellStyle name="AeE­ [0]_¼oAI¼º " xfId="131"/>
    <cellStyle name="ÅëÈ­ [0]_º»¼± ±æ¾î±úºÎ ¼ö·® Áý°èÇ¥ " xfId="132"/>
    <cellStyle name="AeE­ [0]_º≫¼± ±æ¾i±uºI ¼o·R Ay°eC￥ " xfId="133"/>
    <cellStyle name="Aee­ _계수대로" xfId="134"/>
    <cellStyle name="AeE­_¼oAI¼º " xfId="135"/>
    <cellStyle name="ÅëÈ­_º»¼± ±æ¾î±úºÎ ¼ö·® Áý°èÇ¥ " xfId="136"/>
    <cellStyle name="AeE­_º≫¼± ±æ¾i±uºI ¼o·R Ay°eC￥ " xfId="137"/>
    <cellStyle name="Aee¡" xfId="138"/>
    <cellStyle name="ALIGNMENT" xfId="139"/>
    <cellStyle name="Aþ¸" xfId="140"/>
    <cellStyle name="AÞ¸¶ [0]_¼oAI¼º " xfId="141"/>
    <cellStyle name="ÄÞ¸¶ [0]_º»¼± ±æ¾î±úºÎ ¼ö·® Áý°èÇ¥ " xfId="142"/>
    <cellStyle name="AÞ¸¶ [0]_º≫¼± ±æ¾i±uºI ¼o·R Ay°eC￥ " xfId="143"/>
    <cellStyle name="AÞ¸¶_¼oAI¼º " xfId="144"/>
    <cellStyle name="ÄÞ¸¶_º»¼± ±æ¾î±úºÎ ¼ö·® Áý°èÇ¥ " xfId="145"/>
    <cellStyle name="AÞ¸¶_º≫¼± ±æ¾i±uºI ¼o·R Ay°eC￥ " xfId="146"/>
    <cellStyle name="C" xfId="147"/>
    <cellStyle name="C_도로" xfId="148"/>
    <cellStyle name="C_부대초안" xfId="149"/>
    <cellStyle name="C_부대초안_견적의뢰" xfId="150"/>
    <cellStyle name="C_부대초안_김포투찰" xfId="151"/>
    <cellStyle name="C_부대초안_김포투찰_견적의뢰" xfId="152"/>
    <cellStyle name="C_토목내역서" xfId="153"/>
    <cellStyle name="C_토목내역서_도로" xfId="154"/>
    <cellStyle name="C_토목내역서_부대초안" xfId="155"/>
    <cellStyle name="C_토목내역서_부대초안_견적의뢰" xfId="156"/>
    <cellStyle name="C_토목내역서_부대초안_김포투찰" xfId="157"/>
    <cellStyle name="C_토목내역서_부대초안_김포투찰_견적의뢰" xfId="158"/>
    <cellStyle name="C￥AØ_  FAB AIA¤  " xfId="159"/>
    <cellStyle name="Calc Currency (0)" xfId="160"/>
    <cellStyle name="category" xfId="161"/>
    <cellStyle name="ⓒo" xfId="162"/>
    <cellStyle name="Comma" xfId="163"/>
    <cellStyle name="Comma [0]" xfId="164"/>
    <cellStyle name="comma zerodec" xfId="165"/>
    <cellStyle name="Comma_ SG&amp;A Bridge " xfId="166"/>
    <cellStyle name="Comm뼬_E&amp;ONW2" xfId="167"/>
    <cellStyle name="Copied" xfId="168"/>
    <cellStyle name="Curren?_x0012_퐀_x0017_?" xfId="169"/>
    <cellStyle name="Currency" xfId="170"/>
    <cellStyle name="Currency [0]" xfId="171"/>
    <cellStyle name="Currency_ SG&amp;A Bridge " xfId="172"/>
    <cellStyle name="Currency1" xfId="173"/>
    <cellStyle name="Date" xfId="174"/>
    <cellStyle name="Dezimal [0]_Compiling Utility Macros" xfId="175"/>
    <cellStyle name="Dezimal_Compiling Utility Macros" xfId="176"/>
    <cellStyle name="Dollar (zero dec)" xfId="177"/>
    <cellStyle name="Entered" xfId="178"/>
    <cellStyle name="F2" xfId="179"/>
    <cellStyle name="F3" xfId="180"/>
    <cellStyle name="F4" xfId="181"/>
    <cellStyle name="F5" xfId="182"/>
    <cellStyle name="F6" xfId="183"/>
    <cellStyle name="F7" xfId="184"/>
    <cellStyle name="F8" xfId="185"/>
    <cellStyle name="Fixed" xfId="186"/>
    <cellStyle name="Grey" xfId="187"/>
    <cellStyle name="H1" xfId="188"/>
    <cellStyle name="H2" xfId="189"/>
    <cellStyle name="HEADER" xfId="190"/>
    <cellStyle name="Header1" xfId="191"/>
    <cellStyle name="Header2" xfId="192"/>
    <cellStyle name="Heading1" xfId="193"/>
    <cellStyle name="Heading2" xfId="194"/>
    <cellStyle name="Hyperlink" xfId="195"/>
    <cellStyle name="Input [yellow]" xfId="196"/>
    <cellStyle name="Milliers [0]_Arabian Spec" xfId="197"/>
    <cellStyle name="Milliers_Arabian Spec" xfId="198"/>
    <cellStyle name="Model" xfId="199"/>
    <cellStyle name="Mon?aire [0]_Arabian Spec" xfId="200"/>
    <cellStyle name="Mon?aire_Arabian Spec" xfId="201"/>
    <cellStyle name="no dec" xfId="202"/>
    <cellStyle name="Normal - Style1" xfId="203"/>
    <cellStyle name="Normal - Style2" xfId="204"/>
    <cellStyle name="Normal - Style3" xfId="205"/>
    <cellStyle name="Normal - Style4" xfId="206"/>
    <cellStyle name="Normal - Style5" xfId="207"/>
    <cellStyle name="Normal - Style6" xfId="208"/>
    <cellStyle name="Normal - Style7" xfId="209"/>
    <cellStyle name="Normal - Style8" xfId="210"/>
    <cellStyle name="Normal_ SG&amp;A Bridge " xfId="211"/>
    <cellStyle name="oft Excel]_x000d__x000a_Comment=The open=/f lines load custom functions into the Paste Function list._x000d__x000a_Maximized=3_x000d__x000a_AutoFormat=" xfId="212"/>
    <cellStyle name="Percent" xfId="213"/>
    <cellStyle name="Percent [2]" xfId="214"/>
    <cellStyle name="Percent_계수대로" xfId="215"/>
    <cellStyle name="RevList" xfId="216"/>
    <cellStyle name="Standard_Anpassen der Amortisation" xfId="217"/>
    <cellStyle name="subhead" xfId="218"/>
    <cellStyle name="Subtotal" xfId="219"/>
    <cellStyle name="title [1]" xfId="220"/>
    <cellStyle name="title [2]" xfId="221"/>
    <cellStyle name="Total" xfId="222"/>
    <cellStyle name="UM" xfId="223"/>
    <cellStyle name="W?rung [0]_Compiling Utility Macros" xfId="224"/>
    <cellStyle name="W?rung_Compiling Utility Macros" xfId="225"/>
    <cellStyle name="|?ドE" xfId="226"/>
    <cellStyle name="고정소숫점" xfId="227"/>
    <cellStyle name="고정출력1" xfId="228"/>
    <cellStyle name="고정출력2" xfId="229"/>
    <cellStyle name="끼_x0001_?" xfId="230"/>
    <cellStyle name="날짜" xfId="231"/>
    <cellStyle name="내역서" xfId="232"/>
    <cellStyle name="달러" xfId="233"/>
    <cellStyle name="뒤에 오는 하이퍼링크_각종원가" xfId="234"/>
    <cellStyle name="똿뗦먛귟 [0.00]_laroux" xfId="235"/>
    <cellStyle name="똿뗦먛귟_laroux" xfId="236"/>
    <cellStyle name="믅됞 [0.00]_laroux" xfId="237"/>
    <cellStyle name="믅됞_laroux" xfId="238"/>
    <cellStyle name="배분" xfId="239"/>
    <cellStyle name="백" xfId="240"/>
    <cellStyle name="백_도로" xfId="241"/>
    <cellStyle name="백_부대초안" xfId="242"/>
    <cellStyle name="백_부대초안_견적의뢰" xfId="243"/>
    <cellStyle name="백_부대초안_김포투찰" xfId="244"/>
    <cellStyle name="백_부대초안_김포투찰_견적의뢰" xfId="245"/>
    <cellStyle name="백_토목내역서" xfId="246"/>
    <cellStyle name="백_토목내역서_도로" xfId="247"/>
    <cellStyle name="백_토목내역서_부대초안" xfId="248"/>
    <cellStyle name="백_토목내역서_부대초안_견적의뢰" xfId="249"/>
    <cellStyle name="백_토목내역서_부대초안_김포투찰" xfId="250"/>
    <cellStyle name="백_토목내역서_부대초안_김포투찰_견적의뢰" xfId="251"/>
    <cellStyle name="백분율 [0]" xfId="252"/>
    <cellStyle name="백분율 [2]" xfId="253"/>
    <cellStyle name="백분율［△1］" xfId="254"/>
    <cellStyle name="백분율［△2］" xfId="255"/>
    <cellStyle name="벭?_Q1 PRODUCT ACTUAL_4월 (2)" xfId="256"/>
    <cellStyle name="뷭?_?긚??_1" xfId="257"/>
    <cellStyle name="빨강" xfId="258"/>
    <cellStyle name="선택영역의 가운데로" xfId="259"/>
    <cellStyle name="설계서" xfId="260"/>
    <cellStyle name="수당" xfId="261"/>
    <cellStyle name="수당2" xfId="262"/>
    <cellStyle name="숫자(R)" xfId="263"/>
    <cellStyle name="쉼표 [0] 2" xfId="2"/>
    <cellStyle name="스타일 1" xfId="264"/>
    <cellStyle name="원" xfId="265"/>
    <cellStyle name="원_가월리배수펌프(04.23)" xfId="266"/>
    <cellStyle name="원_입찰내역서갑지양식" xfId="267"/>
    <cellStyle name="원_흥한건설(주)_두창산업폐기물(하도급)" xfId="268"/>
    <cellStyle name="유1" xfId="269"/>
    <cellStyle name="자리수" xfId="270"/>
    <cellStyle name="자리수 - 유형1" xfId="271"/>
    <cellStyle name="자리수_CHONG" xfId="272"/>
    <cellStyle name="자리수0" xfId="273"/>
    <cellStyle name="지정되지 않음" xfId="274"/>
    <cellStyle name="콤" xfId="275"/>
    <cellStyle name="콤_도로" xfId="276"/>
    <cellStyle name="콤_부대초안" xfId="277"/>
    <cellStyle name="콤_부대초안_견적의뢰" xfId="278"/>
    <cellStyle name="콤_부대초안_김포투찰" xfId="279"/>
    <cellStyle name="콤_부대초안_김포투찰_견적의뢰" xfId="280"/>
    <cellStyle name="콤_토목내역서" xfId="281"/>
    <cellStyle name="콤_토목내역서_도로" xfId="282"/>
    <cellStyle name="콤_토목내역서_부대초안" xfId="283"/>
    <cellStyle name="콤_토목내역서_부대초안_견적의뢰" xfId="284"/>
    <cellStyle name="콤_토목내역서_부대초안_김포투찰" xfId="285"/>
    <cellStyle name="콤_토목내역서_부대초안_김포투찰_견적의뢰" xfId="286"/>
    <cellStyle name="콤마 [" xfId="287"/>
    <cellStyle name="콤마 [0]" xfId="288"/>
    <cellStyle name="콤마 [2]" xfId="289"/>
    <cellStyle name="콤마 [금액]" xfId="290"/>
    <cellStyle name="콤마 [소수]" xfId="291"/>
    <cellStyle name="콤마 [수량]" xfId="292"/>
    <cellStyle name="콤마_  종  합  " xfId="293"/>
    <cellStyle name="통" xfId="294"/>
    <cellStyle name="통_도로" xfId="295"/>
    <cellStyle name="통_부대초안" xfId="296"/>
    <cellStyle name="통_부대초안_견적의뢰" xfId="297"/>
    <cellStyle name="통_부대초안_김포투찰" xfId="298"/>
    <cellStyle name="통_부대초안_김포투찰_견적의뢰" xfId="299"/>
    <cellStyle name="통_토목내역서" xfId="300"/>
    <cellStyle name="통_토목내역서_도로" xfId="301"/>
    <cellStyle name="통_토목내역서_부대초안" xfId="302"/>
    <cellStyle name="통_토목내역서_부대초안_견적의뢰" xfId="303"/>
    <cellStyle name="통_토목내역서_부대초안_김포투찰" xfId="304"/>
    <cellStyle name="통_토목내역서_부대초안_김포투찰_견적의뢰" xfId="305"/>
    <cellStyle name="통화 [" xfId="306"/>
    <cellStyle name="퍼센트" xfId="307"/>
    <cellStyle name="표" xfId="308"/>
    <cellStyle name="표_도로" xfId="309"/>
    <cellStyle name="표_부대초안" xfId="310"/>
    <cellStyle name="표_부대초안_견적의뢰" xfId="311"/>
    <cellStyle name="표_부대초안_김포투찰" xfId="312"/>
    <cellStyle name="표_부대초안_김포투찰_견적의뢰" xfId="313"/>
    <cellStyle name="표_토목내역서" xfId="314"/>
    <cellStyle name="표_토목내역서_도로" xfId="315"/>
    <cellStyle name="표_토목내역서_부대초안" xfId="316"/>
    <cellStyle name="표_토목내역서_부대초안_견적의뢰" xfId="317"/>
    <cellStyle name="표_토목내역서_부대초안_김포투찰" xfId="318"/>
    <cellStyle name="표_토목내역서_부대초안_김포투찰_견적의뢰" xfId="319"/>
    <cellStyle name="표준" xfId="0" builtinId="0"/>
    <cellStyle name="표준 2" xfId="1"/>
    <cellStyle name="표준_(총괄) 인천예술고등학교  학습동 및 급식실 증축공사" xfId="4"/>
    <cellStyle name="標準_Akia(F）-8" xfId="320"/>
    <cellStyle name="하이퍼링크" xfId="3" builtinId="8"/>
    <cellStyle name="합산" xfId="321"/>
    <cellStyle name="화폐기호" xfId="322"/>
    <cellStyle name="화폐기호0" xfId="323"/>
    <cellStyle name="ㅣ" xfId="3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76" Type="http://schemas.openxmlformats.org/officeDocument/2006/relationships/externalLink" Target="externalLinks/externalLink69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externalLink" Target="externalLinks/externalLink80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externalLink" Target="externalLinks/externalLink83.xml"/><Relationship Id="rId95" Type="http://schemas.openxmlformats.org/officeDocument/2006/relationships/externalLink" Target="externalLinks/externalLink88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93" Type="http://schemas.openxmlformats.org/officeDocument/2006/relationships/externalLink" Target="externalLinks/externalLink86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externalLink" Target="externalLinks/externalLink8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externalLink" Target="externalLinks/externalLink87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POSAL\ELEC\345KV\EULJOO\EU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6a.........&#44033;&#51333;&#44277;&#49324;/(0000).&#50896;&#44032;&#44228;&#49328;/LOTUS/9605P/BB_C-BD/OUT/Y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h\d\My%20Documents\&#52280;&#44256;&#50857;&#48512;&#54364;&#45824;&#44032;\4GONG\2&#44277;&#44396;(&#50504;&#50689;)&#45800;&#44032;&#49328;&#52636;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51089;&#50629;2003\02&#53664;&#47785;\0116&#50577;&#50577;&#49345;&#49688;&#46020;-&#50577;&#50577;&#44400;\2001&#51089;&#50629;\2001&#51077;&#52272;\2001&#51312;&#45804;&#52397;\10-29&#44397;&#46020;38&#54840;&#49440;&#53685;&#47532;&#51648;&#44396;&#50724;&#47476;&#47561;&#52264;&#47196;&#49444;&#52824;&#44277;&#49324;\&#45236;&#50669;&#49436;\&#54620;&#44397;&#50528;&#45768;\&#51089;&#50629;\&#49436;&#4792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51076;&#54788;&#50725;\2003&#45380;&#46020;\2&#50900;&#45804;\&#48337;&#47785;&#50504;&#48176;&#49688;&#51648;\&#49324;&#50629;&#47749;\&#54620;&#51333;\&#44032;&#52285;&#51221;&#49688;&#51109;\&#51204;&#44592;\&#50696;&#49328;&#49436;\4&#52264;&#50696;&#49328;\Y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0896;&#44600;\&#49548;&#49688;&#47141;\&#45824;&#44257;&#45840;&#49548;&#49688;&#47141;(2002.8.20)\2002.10(&#44228;&#51109;&#49444;&#48708;&#48736;&#51664;-&#52572;&#51333;)\DMPRO\DOWN\999\&#51068;&#50948;&#45824;&#44032;\YES-I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99-05-10-&#49436;&#50872;&#45824;&#44288;&#47144;(&#45236;&#50669;&#49436;-1&#49688;&#51221;&#5147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44608;&#51221;&#44592;\excel\&#46041;&#54644;&#49688;&#47049;&#49328;&#52636;\&#51221;&#54840;&#51089;&#54408;\&#44368;&#44033;\&#53664;%20&#44277;\ENG\SAMAN\DOHWA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689;&#55148;\&#50504;&#46041;&#45840;&#49548;&#49688;&#47141;\&#50504;&#46041;&#45840;-&#48156;&#51204;&#49444;&#4870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221;\C\My%20Documents\dacom\&#50896;&#51452;~&#51228;&#52380;\&#50896;&#51452;&#52572;&#51333;\&#50696;&#49328;&#45236;~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51089;&#50629;2003\02&#53664;&#47785;\0116&#50577;&#50577;&#49345;&#49688;&#46020;-&#50577;&#50577;&#44400;\&#49888;&#54788;&#55148;\DATABANK\2000\&#52509;&#49888;&#45824;\&#44277;&#45236;&#50669;\MSOffice\Excel\9706F\IL-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6;&#50689;&#54840;\F\00S_DATA\CALC\UNIT-Q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54788;&#55148;\&#51077;&#52272;\&#49888;&#54788;&#55148;\DATABANK\2000\&#52509;&#49888;&#45824;\&#44277;&#45236;&#50669;\MSOffice\Excel\9706F\IL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51652;&#51452;&#50864;&#54924;\&#53664;&#52384;&#51032;&#472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ATA/&#50872;&#49328;/DATA/&#54861;&#49688;&#50696;&#44221;&#48372;/YONGF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51089;&#50629;2003\02&#53664;&#47785;\0116&#50577;&#50577;&#49345;&#49688;&#46020;-&#50577;&#50577;&#44400;\My%20Documents\2002&#45236;&#50669;&#49436;\&#48177;&#49437;&#52488;&#51473;\&#48177;&#49437;&#52488;&#46321;&#54617;&#44368;&#51312;&#44221;&#45236;&#50669;&#4943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49436;&#50872;\&#44053;&#48320;&#48513;&#47196;\My%20Documents\KHDATA\&#44288;&#47532;&#52397;\&#51652;&#51452;&#50864;&#54924;\&#53664;&#52384;&#51032;&#472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TEMP\&#51312;&#51221;3&#50900;13&#51068;&#47308;&#51068;&#49352;&#4831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688;&#47785;&#51068;&#5094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068;&#50948;&#45824;&#44032;&#47784;&#5102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FB/GJL/SIL_B_4/ITE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51089;&#50629;2003\02&#53664;&#47785;\0116&#50577;&#50577;&#49345;&#49688;&#46020;-&#50577;&#50577;&#44400;\&#51076;&#54788;&#50725;\2001&#45380;\&#44049;&#51648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emisun\&#47196;&#52972;%20&#46356;&#49828;&#53356;%20(C)\&#48156;&#49569;&#51068;&#51648;\2002\2002.5\&#51109;&#54788;&#51473;\&#53468;&#52285;-&#51109;&#54788;&#5147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452;&#55148;\DATA\&#45236;&#50669;&#51089;&#50629;\&#51221;&#51088;&#51648;&#44396;\&#45236;&#50669;&#49436;\&#51221;&#51088;&#51648;&#44396;\&#45236;&#50669;(~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&#49324;&#50629;2000excell\E&#44397;&#51648;&#46020;\&#47928;&#44305;&#52397;&#52380;\2000year\&#52397;&#52380;&#44396;&#44036;\&#51648;&#52492;&#45909;&#54217;\2000&#51648;&#52492;-&#45909;&#54217;&#48156;&#5145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51089;&#50629;2003\02&#53664;&#47785;\0116&#50577;&#50577;&#49345;&#49688;&#46020;-&#50577;&#50577;&#44400;\2001&#51089;&#50629;\2001&#51077;&#52272;\2001&#51312;&#45804;&#52397;\11-23&#44397;&#46020;23&#54840;&#49440;&#50689;&#50516;&#50672;&#49548;&#51648;&#44396;&#50724;&#47476;&#47561;&#52264;&#47196;&#49444;&#52824;&#44277;&#49324;\&#49368;&#54540;\&#44397;&#46020;23&#54840;&#49440;&#50689;&#50516;&#50672;&#49548;&#51648;&#44396;&#45236;&#50669;&#4943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77;&#50976;/&#45236;&#50669;&#49436;&#48143;&#45800;&#44032;&#49328;&#52636;&#49436;/001_&#50984;&#51648;&#51648;&#44396;&#45236;&#50669;&#49436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221;\C\My%20Documents\dacom\&#50896;&#51452;~&#51228;&#52380;\&#50896;&#51452;&#52572;&#51333;\&#53685;&#51068;&#51068;&#50948;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/1999/EXCEL/&#44305;&#51452;&#51204;&#52264;&#49440;/TYA-Y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WG\ILOT-MI\YUNCH\PLOT\S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16;&#53468;&#54840;\C\ex-data\&#44592;&#53440;&#51088;&#47308;\&#44221;&#50689;&#49345;&#53468;\00&#44221;&#50689;&#51201;&#44201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0896;&#44600;\&#49548;&#49688;&#47141;\DATA-DATA-DATA\&#51204;&#44592;\&#51204;&#44592;&#45236;&#50669;&#49436;\&#54616;&#49688;&#46020;\&#48337;&#52380;&#54616;&#49688;\&#44608;&#5425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0896;&#44600;\&#49548;&#49688;&#47141;\&#45824;&#44257;&#45840;&#49548;&#49688;&#47141;(2002.8.20)\2002.10(&#44228;&#51109;&#49444;&#48708;&#48736;&#51664;-&#52572;&#51333;)\&#45824;&#44257;&#49548;&#49688;&#47141;(2002.8.20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-DATA-DATA/&#51204;&#44592;/&#51204;&#44592;&#45236;&#50669;&#49436;/&#44592;&#53440;/&#50577;&#50577;&#54224;&#44592;&#47932;(&#44608;&#50896;&#44600;)/&#50577;&#50577;&#54224;&#44592;&#47932;(&#51204;&#44592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77;&#52272;&#45236;&#50669;/2004.04/&#49692;&#49688;&#53664;&#47785;/&#44032;&#50900;&#47532;&#48176;&#49688;&#54156;&#54532;(4&#46321;&#44553;)/&#44277;&#45236;&#50669;&#49436;/&#51204;&#44592;/DATA-DATA-DATA/&#51204;&#44592;/&#51204;&#44592;&#45236;&#50669;&#49436;/&#44592;&#53440;/&#52380;&#49345;&#51221;&#49688;&#51109;&#44228;&#53685;/&#44053;&#46041;&#44032;&#50517;&#51109;(&#51204;&#44592;-&#48372;&#47448;)/DATA-DATA-DATA/&#51204;&#44592;/&#51204;&#44592;&#45236;&#50669;&#49436;/&#44592;&#53440;/&#51204;&#44592;&#51652;&#54616;&#45224;&#52285;(&#50872;&#49328;&#50724;&#49688;&#44288;&#44144;&#48156;&#51452;)/&#44608;&#50896;&#44600;(&#48156;&#51452;&#45236;&#50669;&#49436;&#52572;&#51333;2001.9.18)/&#44608;&#5425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77;&#52272;&#45236;&#50669;/2004.04/&#49692;&#49688;&#53664;&#47785;/&#44032;&#50900;&#47532;&#48176;&#49688;&#54156;&#54532;(4&#46321;&#44553;)/&#44277;&#45236;&#50669;&#49436;/&#51204;&#44592;/DATA-DATA-DATA/&#51204;&#44592;/&#51204;&#44592;&#45236;&#50669;&#49436;/&#44592;&#53440;/&#52380;&#49345;&#51221;&#49688;&#51109;&#44228;&#53685;/&#44053;&#46041;&#44032;&#50517;&#51109;(&#51204;&#44592;-&#48372;&#47448;)/DATA-DATA-DATA/&#51204;&#44592;/&#51204;&#44592;&#45236;&#50669;&#49436;/&#44592;&#53440;/&#50577;&#50577;&#54224;&#44592;&#47932;(&#44608;&#50896;&#44600;)/&#50577;&#50577;&#54224;&#44592;&#47932;(&#51204;&#44592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77;&#52272;&#45236;&#50669;/2004.04/&#49692;&#49688;&#53664;&#47785;/&#44032;&#50900;&#47532;&#48176;&#49688;&#54156;&#54532;(4&#46321;&#44553;)/&#44277;&#45236;&#50669;&#49436;/&#51204;&#44592;/DATA-DATA-DATA/&#51204;&#44592;/&#51204;&#44592;&#45236;&#50669;&#49436;/&#44592;&#53440;/&#52380;&#49345;&#51221;&#49688;&#51109;&#44228;&#53685;/&#44053;&#46041;&#44032;&#50517;&#51109;(&#51204;&#44592;-&#48372;&#47448;)/DATA-DATA-DATA/&#51204;&#44592;/&#51204;&#44592;&#45236;&#50669;&#49436;/&#54616;&#49688;&#46020;/&#48337;&#52380;&#54616;&#49688;/&#44608;&#54252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9;&#51221;&#49688;/&#48128;&#50577;/&#48156;&#51452;&#49444;&#44228;/&#44228;&#52769;&#51228;&#50612;/&#51068;&#49345;&#44048;&#49324;&#54980;/&#48128;&#50577;&#45236;&#50669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-DATA-DATA/&#51204;&#44592;/&#51204;&#44592;&#45236;&#50669;&#49436;/&#44592;&#53440;/&#51204;&#44592;&#51652;&#54616;&#45224;&#52285;(&#50872;&#49328;&#50724;&#49688;&#44288;&#44144;&#48156;&#51452;)/&#44608;&#50896;&#44600;(&#48156;&#51452;&#45236;&#50669;&#49436;&#52572;&#51333;2001.9.18)/&#44608;&#5425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-DATA-DATA/&#44228;&#51109;/&#52572;&#51333;&#45236;&#50669;&#49436;(&#44592;&#51088;&#51116;)/&#44592;&#53440;/&#49436;&#50872;&#49884;(&#44397;&#49324;&#48393;,&#49345;&#46020;,&#49888;&#47548;&#48176;&#49688;&#51648;)/&#45209;&#49457;&#45824;(&#52572;&#51333;)/&#45209;&#49457;&#45824;/&#44608;&#5425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DW\&#45817;&#51064;&#44368;\LOW-BID\&#44277;&#47928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jk\c\7-17.SUB\&#44032;&#47196;&#46321;\&#44228;&#49328;&#49436;\KWAK.DWG\6-3.SUB\MP-SUB\GSS\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5824;&#51204;&#49888;&#45824;&#46041;&#47588;&#47549;&#51109;\&#49688;&#54217;&#44404;&#52265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JW3\&#51648;&#54616;&#52384;&#44277;&#49324;\&#51648;&#54616;&#52384;&#44277;&#49324;\&#51228;1&#48516;&#49548;\&#44053;&#45224;\doc\COS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4532;&#47196;&#51229;&#53944;\&#45824;&#51204;&#44552;&#44256;&#46041;&#47588;&#47549;&#51109;\&#44592;&#48152;%20&#45225;&#54408;%20&#51312;&#51221;\1Kumgo&#44592;&#4815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wj\data\ip2002\06\&#44305;&#51452;&#50669;&#49324;\&#44305;&#51452;&#50669;&#49324;-&#52572;&#51333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LIM/&#51068;&#50948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221;\C\WINDOWS\&#48148;&#53461;%20&#54868;&#47732;\dacom\&#51652;&#52380;~&#51613;&#54217;\&#51652;&#52380;,&#51613;&#54217;(9.3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148;&#52629;&#54016;\&#48149;&#44221;&#50528;\&#48149;&#44221;&#50528;\&#50896;&#44032;&#44228;&#49328;(7&#50900;)\&#44396;&#50724;&#52488;&#46321;\&#49888;&#54788;&#55148;\DATABANK\2000\&#52509;&#49888;&#45824;\&#44277;&#45236;&#50669;\MSOffice\Excel\9706F\OUT\Y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51089;&#50629;2003\02&#53664;&#47785;\0116&#50577;&#50577;&#49345;&#49688;&#46020;-&#50577;&#50577;&#44400;\MOMEY\&#45824;&#52397;-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44592;&#54620;1\c\MAYBE\&#51088;&#51116;&#47932;&#4704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45824;&#51204;&#49888;&#45824;&#46041;&#47588;&#47549;&#51109;\&#51076;&#49884;\x&#51204;&#4459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4;&#49444;2\C\My%20Documents\&#47928;&#47561;&#51473;(&#44368;&#50977;&#52397;&#51089;&#49457;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2000&#45380;\2000&#50641;&#49472;\2000&#49324;&#50629;\&#49345;&#48373;&#47532;&#45453;&#47196;&#54252;&#51109;&#45236;&#50669;&#49436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ook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emisun\&#47196;&#52972;%20&#46356;&#49828;&#53356;%20(C)\&#48156;&#49569;&#51068;&#51648;\2002\2002.7\&#48512;&#49328;&#44397;&#51228;\&#54620;&#46041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689;&#55148;\&#50504;&#46041;&#45840;&#49548;&#49688;&#47141;\DMPRO\DOWN\999\&#51068;&#50948;&#45824;&#44032;\ILWI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221;\C\My%20Documents\&#54620;&#49556;&#44397;&#49324;\&#45800;&#44032;&#49328;&#5263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\&#44288;&#47532;&#52397;\&#51652;&#51452;&#50864;&#54924;\&#53664;&#52384;&#51032;&#4728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49884;&#49444;&#44277;&#49324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51089;&#50629;2003\02&#53664;&#47785;\0116&#50577;&#50577;&#49345;&#49688;&#46020;-&#50577;&#50577;&#44400;\2001&#51089;&#50629;\2001&#51077;&#52272;\2001&#51312;&#45804;&#52397;\10-29&#44397;&#46020;38&#54840;&#49440;&#53685;&#47532;&#51648;&#44396;&#50724;&#47476;&#47561;&#52264;&#47196;&#49444;&#52824;&#44277;&#49324;\&#45236;&#50669;&#49436;\My%20Documents\&#50689;&#51452;&#49884;&#44288;&#45236;%20&#50864;&#54924;&#46020;&#47196;\&#50689;&#51452;&#50864;&#54924;&#46020;&#47196;\&#50689;&#51452;&#46020;&#47196;10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689;&#55148;\&#50504;&#46041;&#45840;&#49548;&#49688;&#47141;\DMPRO\DOWN\999\&#51068;&#50948;&#45824;&#44032;\YES-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4620;&#51648;&#49457;\&#49888;&#47749;&#52488;&#46321;\chy\2000&#45380;\Xls\&#44396;&#54617;&#52488;&#45236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-DATA-DATA/&#51204;&#44592;/&#51204;&#44592;&#45236;&#50669;&#49436;/&#54616;&#49688;&#46020;/&#51109;&#49849;&#54252;&#54616;&#49688;(2001.11.16)/&#51204;&#44592;&#44277;&#49324;/&#44608;&#54252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48149;&#50980;&#49885;\xls\&#44277;&#49324;&#48324;\&#44053;&#51652;&#50868;&#50516;\&#48512;&#45824;&#49692;&#4943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&#54532;&#47004;(PLAN)\&#52397;&#52380;\200&#48156;&#51452;\2000&#52397;&#52380;-&#45909;&#54217;&#48156;&#51452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3/&#51652;&#54665;&#51473;/&#50872;&#49328;-&#53468;&#54868;&#47196;/&#44032;&#47196;&#46321;&#49457;&#44284;&#47932;/&#45236;&#50669;&#49436;/&#44552;&#54924;&#45236;&#50669;&#49436;-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4221;&#48513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RADISE\&#51201;&#44201;\&#54620;&#44397;&#50528;&#45768;\&#51089;&#50629;\&#49436;&#47928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51089;&#50629;2003\02&#53664;&#47785;\0116&#50577;&#50577;&#49345;&#49688;&#46020;-&#50577;&#50577;&#44400;\&#51089;&#50629;2002\&#51077;&#52272;\0806&#51109;&#49457;&#48373;&#54633;&#44277;&#45236;&#50669;(&#53664;&#51204;&#44592;)\20020722161814_&#51109;&#49457;&#48373;&#54633;0722\&#51109;&#49457;&#48373;&#54633;\&#49444;&#44228;&#49436;\&#51204;&#44592;&#44277;\&#51221;&#54788;&#44148;&#49444;\&#44288;&#44277;&#49436;\&#54868;&#49457;&#44400;&#52397;\&#54868;&#49457;&#54364;&#51648;&#54032;(&#52280;&#44256;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3552;06\C\My%20Documents\11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C\&#54616;&#44592;&#45768;&#48169;\&#49688;&#46020;&#48512;\&#49457;&#48513;&#44396;&#52397;\&#50696;&#49328;&#49436;\&#49457;&#45224;&#51008;&#54665;1&#44032;&#50517;&#5110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wj\c\1997\&#51201;&#44201;&#49900;&#49324;\&#51201;&#44201;&#49900;&#49324;(&#51452;&#44277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920166\&#44204;%20%20&#51201;\&#47784;&#46304;&#50641;&#49472;&#45936;&#51060;&#53552;\&#44204;%20%20&#51201;\&#44256;&#49549;&#46020;&#47196;\&#51473;&#48512;&#45236;&#47449;\&#51473;&#48512;&#45236;&#47449;&#44256;&#49549;%20&#51228;9&#44277;&#44396;\DATA\PLANT\&#50696;&#49328;\&#50668;&#52380;&#54840;&#50976;\216&#49892;&#5069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3580;&#45768;&#49828;&#51109;&#51312;&#47749;&#44277;&#49324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788;&#48337;&#52384;\&#52572;&#44540;\&#49324;&#50629;2000excell\E&#44397;&#51648;&#46020;\&#47928;&#44305;&#52397;&#52380;\2000year\&#52397;&#52380;&#44396;&#44036;\&#52397;&#52380;&#45909;&#54217;&#44036;\2000&#52397;&#52380;-&#45909;&#54217;&#48156;&#51452;&#54252;&#51109;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SOffice\Excel\&#49444;&#44228;&#49436;\&#49688;&#47785;&#51068;&#50948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ndy\&#51077;&#52272;&#45236;&#50669;\&#51089;&#50629;2003\02&#53664;&#47785;\0116&#50577;&#50577;&#49345;&#49688;&#46020;-&#50577;&#50577;&#44400;\2001&#51089;&#50629;\2001&#51077;&#52272;\2001&#51312;&#45804;&#52397;\10-29&#44397;&#46020;38&#54840;&#49440;&#53685;&#47532;&#51648;&#44396;&#50724;&#47476;&#47561;&#52264;&#47196;&#49444;&#52824;&#44277;&#49324;\&#45236;&#50669;&#49436;\&#50900;&#49457;&#54861;&#48372;&#44288;\&#51088;&#47308;\&#45208;&#49328;&#51312;&#44221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J-00(&#44053;&#48124;&#50896;)\D\NETWORK00\&#49345;&#47924;&#45784;\CCTV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77;&#52272;&#45236;&#50669;/2004.04/&#49692;&#49688;&#53664;&#47785;/&#44032;&#50900;&#47532;&#48176;&#49688;&#54156;&#54532;(4&#46321;&#44553;)/&#44277;&#45236;&#50669;&#49436;/&#51204;&#44592;/DATA-DATA-DATA/&#51204;&#44592;/&#51204;&#44592;&#45236;&#50669;&#49436;/&#44592;&#53440;/&#52380;&#49345;&#51221;&#49688;&#51109;&#44228;&#53685;/&#44053;&#46041;&#44032;&#50517;&#51109;(&#51204;&#44592;-&#48372;&#47448;)/DATA-DATA-DATA/&#44228;&#51109;/&#52572;&#51333;&#45236;&#50669;&#49436;(&#44592;&#51088;&#51116;)/&#44592;&#53440;/&#49436;&#50872;&#49884;(&#44397;&#49324;&#48393;,&#49345;&#46020;,&#49888;&#47548;&#48176;&#49688;&#51648;)/&#45209;&#49457;&#45824;(&#52572;&#51333;)/&#45209;&#49457;&#45824;/&#44608;&#54252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48149;&#49457;&#54984;/1.&#53664;&#44148;&#49324;&#50629;&#48512;/&#53664;&#44148;&#49324;&#50629;&#48512;(&#44277;&#49324;)/003.&#51077;&#52272;&#50629;&#47924;/003.&#54532;&#47196;&#51229;&#53944;&#51333;&#47308;/4&#52264;&#49692;&#54872;&#46020;&#47196;(&#44396;&#47560;&#44256;&#49549;&#46020;&#47196;~&#49457;&#49436;&#44277;&#45800;&#44036;)%20&#44148;&#49444;&#44277;&#49324;/&#53804;&#52272;&#45236;&#50669;&#49436;/&#49933;&#50857;&#50644;&#51648;&#45768;&#50612;&#47553;(&#51452;)_4&#52264;&#49692;&#54872;&#46020;&#47196;(&#44396;&#47560;~&#49457;&#49436;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49436;&#50872;\&#44053;&#48320;&#48513;&#47196;\My%20Documents\KHDATA\&#54620;&#44397;&#51204;&#47141;\&#49888;&#49457;&#45224;-&#44552;&#44257;\&#49888;&#49457;&#45224;&#53804;&#52272;&#45236;&#50669;(1&#48264;&#45236;&#50669;)(2)\KHDATA\&#44288;&#47532;&#52397;\&#50896;&#45224;-&#50872;&#51652;\&#50896;&#45224;&#50872;&#51652;&#45209;&#52272;&#45236;&#50669;(99.4.13%20&#48512;&#49328;&#52397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51077;&#52272;&#45236;&#50669;\&#44592;&#50500;&#45824;&#44368;\&#44592;&#50500;&#45824;&#443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공사개요"/>
      <sheetName val="#REF"/>
      <sheetName val="설계내역서"/>
      <sheetName val="현장경비"/>
      <sheetName val="단가"/>
      <sheetName val="교대(A1-A2)"/>
      <sheetName val="내역서"/>
      <sheetName val="대비"/>
      <sheetName val="Dae_Jiju"/>
      <sheetName val="Sikje_ingun"/>
      <sheetName val="TREE_D"/>
      <sheetName val="건축내역"/>
      <sheetName val="사용성검토"/>
      <sheetName val="일위대가"/>
      <sheetName val="실행내역"/>
      <sheetName val="교대(A1)"/>
      <sheetName val="견적의뢰서"/>
      <sheetName val="배수공"/>
      <sheetName val="집계표"/>
      <sheetName val="재료비"/>
      <sheetName val="총괄내역서"/>
      <sheetName val="시공여유율"/>
      <sheetName val="Sheet1 (2)"/>
      <sheetName val="가격조사서"/>
      <sheetName val="청천내"/>
      <sheetName val="부하(성남)"/>
      <sheetName val="인건비"/>
      <sheetName val="노임"/>
      <sheetName val="BID"/>
      <sheetName val="실행철강하도"/>
      <sheetName val="공통가설"/>
      <sheetName val="공사비총괄표"/>
      <sheetName val="Sheet1"/>
      <sheetName val="기초1"/>
      <sheetName val="EUL"/>
      <sheetName val="대림경상68억"/>
      <sheetName val="별표총괄"/>
      <sheetName val="도시가스현황"/>
      <sheetName val="내역"/>
      <sheetName val="간접"/>
      <sheetName val="단위단가"/>
      <sheetName val="중기사용료"/>
      <sheetName val="방배동내역(리라)"/>
      <sheetName val="부대공사총괄"/>
      <sheetName val="건축공사집계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간선계산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일위대가1"/>
      <sheetName val="일위대가2"/>
      <sheetName val="감독차량비"/>
      <sheetName val="단가조사서"/>
      <sheetName val="노무단가 (할증제외)"/>
      <sheetName val="노무단가(15%할증) "/>
      <sheetName val="안영(지명표지판일위대가)"/>
      <sheetName val="공종별집계표"/>
      <sheetName val="외부산출서"/>
      <sheetName val="단가대비표"/>
      <sheetName val="노무비(참고)"/>
      <sheetName val="2공구(안영)단가산출-1"/>
    </sheetNames>
    <definedNames>
      <definedName name="Macro10"/>
      <definedName name="Macro13"/>
      <definedName name="Macro14"/>
      <definedName name="Macro5"/>
      <definedName name="Macro7"/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비 (2)"/>
      <sheetName val="토목 (2)"/>
      <sheetName val="건축 (2)"/>
      <sheetName val="퍼스트"/>
      <sheetName val="요율맨"/>
      <sheetName val="산출내역서집계표"/>
      <sheetName val="건축"/>
      <sheetName val="토목"/>
      <sheetName val="설비"/>
      <sheetName val="직공비"/>
      <sheetName val="전기단가조사서"/>
    </sheetNames>
    <sheetDataSet>
      <sheetData sheetId="0"/>
      <sheetData sheetId="1"/>
      <sheetData sheetId="2"/>
      <sheetData sheetId="3"/>
      <sheetData sheetId="4"/>
      <sheetData sheetId="5">
        <row r="2">
          <cell r="AB2" t="str">
            <v>공사명 : 한국애니메이션고등학교 신축공사</v>
          </cell>
        </row>
      </sheetData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"/>
      <sheetName val="Y-WORK"/>
      <sheetName val="ITEM"/>
      <sheetName val="- INFORMATION -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정부노임단가"/>
    </sheetNames>
    <sheetDataSet>
      <sheetData sheetId="0"/>
      <sheetData sheetId="1">
        <row r="22">
          <cell r="F22">
            <v>148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Y-WORK"/>
      <sheetName val="ilch"/>
      <sheetName val="차액보증"/>
    </sheetNames>
    <sheetDataSet>
      <sheetData sheetId="0">
        <row r="22">
          <cell r="A22">
            <v>1</v>
          </cell>
          <cell r="B22" t="str">
            <v>전선</v>
          </cell>
          <cell r="C22" t="str">
            <v>GV 2㎟</v>
          </cell>
          <cell r="D22">
            <v>1.05</v>
          </cell>
          <cell r="E22" t="str">
            <v>m</v>
          </cell>
          <cell r="F22">
            <v>50</v>
          </cell>
          <cell r="G22">
            <v>642</v>
          </cell>
          <cell r="I22">
            <v>480</v>
          </cell>
          <cell r="J22">
            <v>141</v>
          </cell>
          <cell r="K22">
            <v>148</v>
          </cell>
          <cell r="M22">
            <v>14</v>
          </cell>
          <cell r="AM22">
            <v>1</v>
          </cell>
          <cell r="AN22">
            <v>0.01</v>
          </cell>
          <cell r="AO22">
            <v>1</v>
          </cell>
          <cell r="AP22" t="str">
            <v>내선전공</v>
          </cell>
          <cell r="AQ22">
            <v>0.01</v>
          </cell>
          <cell r="BB22" t="str">
            <v>전 7-8</v>
          </cell>
        </row>
        <row r="23">
          <cell r="A23">
            <v>2</v>
          </cell>
          <cell r="B23" t="str">
            <v>전선</v>
          </cell>
          <cell r="C23" t="str">
            <v>GV 3.5㎟</v>
          </cell>
          <cell r="D23">
            <v>1.05</v>
          </cell>
          <cell r="E23" t="str">
            <v>m</v>
          </cell>
          <cell r="F23">
            <v>50</v>
          </cell>
          <cell r="G23">
            <v>694</v>
          </cell>
          <cell r="I23">
            <v>480</v>
          </cell>
          <cell r="J23">
            <v>191</v>
          </cell>
          <cell r="K23">
            <v>200</v>
          </cell>
          <cell r="M23">
            <v>14</v>
          </cell>
          <cell r="AM23">
            <v>1</v>
          </cell>
          <cell r="AN23">
            <v>0.01</v>
          </cell>
          <cell r="AO23">
            <v>1</v>
          </cell>
          <cell r="AP23" t="str">
            <v>내선전공</v>
          </cell>
          <cell r="AQ23">
            <v>0.01</v>
          </cell>
          <cell r="BB23" t="str">
            <v>전 7-8</v>
          </cell>
        </row>
        <row r="24">
          <cell r="A24">
            <v>3</v>
          </cell>
          <cell r="B24" t="str">
            <v>전선</v>
          </cell>
          <cell r="C24" t="str">
            <v>GV 5.5㎟</v>
          </cell>
          <cell r="D24">
            <v>1.05</v>
          </cell>
          <cell r="E24" t="str">
            <v>m</v>
          </cell>
          <cell r="F24">
            <v>50</v>
          </cell>
          <cell r="G24">
            <v>765</v>
          </cell>
          <cell r="I24">
            <v>480</v>
          </cell>
          <cell r="J24">
            <v>259</v>
          </cell>
          <cell r="K24">
            <v>271</v>
          </cell>
          <cell r="M24">
            <v>14</v>
          </cell>
          <cell r="AM24">
            <v>1</v>
          </cell>
          <cell r="AN24">
            <v>0.01</v>
          </cell>
          <cell r="AO24">
            <v>1</v>
          </cell>
          <cell r="AP24" t="str">
            <v>내선전공</v>
          </cell>
          <cell r="AQ24">
            <v>0.01</v>
          </cell>
          <cell r="BB24" t="str">
            <v>전 7-8</v>
          </cell>
        </row>
        <row r="25">
          <cell r="A25">
            <v>4</v>
          </cell>
          <cell r="B25" t="str">
            <v>전선</v>
          </cell>
          <cell r="C25" t="str">
            <v>GV 8㎟</v>
          </cell>
          <cell r="D25">
            <v>1.05</v>
          </cell>
          <cell r="E25" t="str">
            <v>m</v>
          </cell>
          <cell r="F25">
            <v>50</v>
          </cell>
          <cell r="G25">
            <v>1403</v>
          </cell>
          <cell r="I25">
            <v>960</v>
          </cell>
          <cell r="J25">
            <v>396</v>
          </cell>
          <cell r="K25">
            <v>415</v>
          </cell>
          <cell r="M25">
            <v>28</v>
          </cell>
          <cell r="AM25">
            <v>1</v>
          </cell>
          <cell r="AN25">
            <v>0.02</v>
          </cell>
          <cell r="AO25">
            <v>1</v>
          </cell>
          <cell r="AP25" t="str">
            <v>내선전공</v>
          </cell>
          <cell r="AQ25">
            <v>0.02</v>
          </cell>
          <cell r="BB25" t="str">
            <v>전 7-8</v>
          </cell>
        </row>
        <row r="26">
          <cell r="A26">
            <v>5</v>
          </cell>
          <cell r="B26" t="str">
            <v>전선</v>
          </cell>
          <cell r="C26" t="str">
            <v>GV 14㎟</v>
          </cell>
          <cell r="D26">
            <v>1.05</v>
          </cell>
          <cell r="E26" t="str">
            <v>m</v>
          </cell>
          <cell r="F26">
            <v>50</v>
          </cell>
          <cell r="G26">
            <v>1689</v>
          </cell>
          <cell r="I26">
            <v>960</v>
          </cell>
          <cell r="J26">
            <v>668</v>
          </cell>
          <cell r="K26">
            <v>701</v>
          </cell>
          <cell r="M26">
            <v>28</v>
          </cell>
          <cell r="AM26">
            <v>1</v>
          </cell>
          <cell r="AN26">
            <v>0.02</v>
          </cell>
          <cell r="AO26">
            <v>1</v>
          </cell>
          <cell r="AP26" t="str">
            <v>내선전공</v>
          </cell>
          <cell r="AQ26">
            <v>0.02</v>
          </cell>
          <cell r="BB26" t="str">
            <v>전 7-8</v>
          </cell>
        </row>
        <row r="27">
          <cell r="A27">
            <v>6</v>
          </cell>
          <cell r="B27" t="str">
            <v>전선</v>
          </cell>
          <cell r="C27" t="str">
            <v>GV 22㎟</v>
          </cell>
          <cell r="D27">
            <v>1.05</v>
          </cell>
          <cell r="E27" t="str">
            <v>m</v>
          </cell>
          <cell r="F27">
            <v>50</v>
          </cell>
          <cell r="G27">
            <v>2505</v>
          </cell>
          <cell r="I27">
            <v>1488</v>
          </cell>
          <cell r="J27">
            <v>927</v>
          </cell>
          <cell r="K27">
            <v>973</v>
          </cell>
          <cell r="M27">
            <v>44</v>
          </cell>
          <cell r="AM27">
            <v>1</v>
          </cell>
          <cell r="AN27">
            <v>3.1E-2</v>
          </cell>
          <cell r="AO27">
            <v>1</v>
          </cell>
          <cell r="AP27" t="str">
            <v>내선전공</v>
          </cell>
          <cell r="AQ27">
            <v>3.1E-2</v>
          </cell>
          <cell r="BB27" t="str">
            <v>전 7-8</v>
          </cell>
        </row>
        <row r="28">
          <cell r="A28">
            <v>7</v>
          </cell>
          <cell r="B28" t="str">
            <v>전선</v>
          </cell>
          <cell r="C28" t="str">
            <v>GV 38㎟</v>
          </cell>
          <cell r="D28">
            <v>1.05</v>
          </cell>
          <cell r="E28" t="str">
            <v>m</v>
          </cell>
          <cell r="F28">
            <v>50</v>
          </cell>
          <cell r="G28">
            <v>2997</v>
          </cell>
          <cell r="I28">
            <v>1488</v>
          </cell>
          <cell r="J28">
            <v>1396</v>
          </cell>
          <cell r="K28">
            <v>1465</v>
          </cell>
          <cell r="M28">
            <v>44</v>
          </cell>
          <cell r="AM28">
            <v>1</v>
          </cell>
          <cell r="AN28">
            <v>3.1E-2</v>
          </cell>
          <cell r="AO28">
            <v>1</v>
          </cell>
          <cell r="AP28" t="str">
            <v>내선전공</v>
          </cell>
          <cell r="AQ28">
            <v>3.1E-2</v>
          </cell>
          <cell r="BB28" t="str">
            <v>전 7-8</v>
          </cell>
        </row>
        <row r="29">
          <cell r="A29">
            <v>8</v>
          </cell>
          <cell r="B29" t="str">
            <v>전선</v>
          </cell>
          <cell r="C29" t="str">
            <v>GV 50㎟</v>
          </cell>
          <cell r="D29">
            <v>1.05</v>
          </cell>
          <cell r="E29" t="str">
            <v>m</v>
          </cell>
          <cell r="F29">
            <v>50</v>
          </cell>
          <cell r="G29">
            <v>4540</v>
          </cell>
          <cell r="I29">
            <v>2497</v>
          </cell>
          <cell r="J29">
            <v>1876</v>
          </cell>
          <cell r="K29">
            <v>1969</v>
          </cell>
          <cell r="M29">
            <v>74</v>
          </cell>
          <cell r="AM29">
            <v>1</v>
          </cell>
          <cell r="AN29">
            <v>5.1999999999999998E-2</v>
          </cell>
          <cell r="AO29">
            <v>1</v>
          </cell>
          <cell r="AP29" t="str">
            <v>내선전공</v>
          </cell>
          <cell r="AQ29">
            <v>5.1999999999999998E-2</v>
          </cell>
          <cell r="BB29" t="str">
            <v>전 7-8</v>
          </cell>
        </row>
        <row r="30">
          <cell r="A30">
            <v>9</v>
          </cell>
          <cell r="B30" t="str">
            <v>전선</v>
          </cell>
          <cell r="C30" t="str">
            <v>GV 60㎟</v>
          </cell>
          <cell r="D30">
            <v>1.05</v>
          </cell>
          <cell r="E30" t="str">
            <v>m</v>
          </cell>
          <cell r="F30">
            <v>50</v>
          </cell>
          <cell r="G30">
            <v>4889</v>
          </cell>
          <cell r="I30">
            <v>2497</v>
          </cell>
          <cell r="J30">
            <v>2208</v>
          </cell>
          <cell r="K30">
            <v>2318</v>
          </cell>
          <cell r="M30">
            <v>74</v>
          </cell>
          <cell r="AM30">
            <v>1</v>
          </cell>
          <cell r="AN30">
            <v>5.1999999999999998E-2</v>
          </cell>
          <cell r="AO30">
            <v>1</v>
          </cell>
          <cell r="AP30" t="str">
            <v>내선전공</v>
          </cell>
          <cell r="AQ30">
            <v>5.1999999999999998E-2</v>
          </cell>
          <cell r="BB30" t="str">
            <v>전 7-8</v>
          </cell>
        </row>
        <row r="31">
          <cell r="A31">
            <v>10</v>
          </cell>
          <cell r="B31" t="str">
            <v>전선</v>
          </cell>
          <cell r="C31" t="str">
            <v>GV 80㎟</v>
          </cell>
          <cell r="D31">
            <v>1.05</v>
          </cell>
          <cell r="E31" t="str">
            <v>m</v>
          </cell>
          <cell r="F31">
            <v>50</v>
          </cell>
          <cell r="G31">
            <v>6122</v>
          </cell>
          <cell r="I31">
            <v>3073</v>
          </cell>
          <cell r="J31">
            <v>2817</v>
          </cell>
          <cell r="K31">
            <v>2957</v>
          </cell>
          <cell r="M31">
            <v>92</v>
          </cell>
          <cell r="AM31">
            <v>1</v>
          </cell>
          <cell r="AN31">
            <v>6.4000000000000001E-2</v>
          </cell>
          <cell r="AO31">
            <v>1</v>
          </cell>
          <cell r="AP31" t="str">
            <v>내선전공</v>
          </cell>
          <cell r="AQ31">
            <v>6.4000000000000001E-2</v>
          </cell>
          <cell r="BB31" t="str">
            <v>전 7-8</v>
          </cell>
        </row>
        <row r="32">
          <cell r="A32">
            <v>11</v>
          </cell>
          <cell r="B32" t="str">
            <v>전선</v>
          </cell>
          <cell r="C32" t="str">
            <v>GV 100㎟</v>
          </cell>
          <cell r="D32">
            <v>1.05</v>
          </cell>
          <cell r="E32" t="str">
            <v>m</v>
          </cell>
          <cell r="F32">
            <v>50</v>
          </cell>
          <cell r="G32">
            <v>6618</v>
          </cell>
          <cell r="I32">
            <v>3073</v>
          </cell>
          <cell r="J32">
            <v>3289</v>
          </cell>
          <cell r="K32">
            <v>3453</v>
          </cell>
          <cell r="M32">
            <v>92</v>
          </cell>
          <cell r="AM32">
            <v>1</v>
          </cell>
          <cell r="AN32">
            <v>6.4000000000000001E-2</v>
          </cell>
          <cell r="AO32">
            <v>1</v>
          </cell>
          <cell r="AP32" t="str">
            <v>내선전공</v>
          </cell>
          <cell r="AQ32">
            <v>6.4000000000000001E-2</v>
          </cell>
          <cell r="BB32" t="str">
            <v>전 7-8</v>
          </cell>
        </row>
        <row r="33">
          <cell r="A33">
            <v>12</v>
          </cell>
          <cell r="B33" t="str">
            <v>전선</v>
          </cell>
          <cell r="C33" t="str">
            <v>GV 150㎟</v>
          </cell>
          <cell r="D33">
            <v>1.05</v>
          </cell>
          <cell r="E33" t="str">
            <v>m</v>
          </cell>
          <cell r="F33">
            <v>50</v>
          </cell>
          <cell r="G33">
            <v>9880</v>
          </cell>
          <cell r="I33">
            <v>4226</v>
          </cell>
          <cell r="J33">
            <v>5265</v>
          </cell>
          <cell r="K33">
            <v>5528</v>
          </cell>
          <cell r="M33">
            <v>126</v>
          </cell>
          <cell r="AM33">
            <v>1</v>
          </cell>
          <cell r="AN33">
            <v>8.7999999999999995E-2</v>
          </cell>
          <cell r="AO33">
            <v>1</v>
          </cell>
          <cell r="AP33" t="str">
            <v>내선전공</v>
          </cell>
          <cell r="AQ33">
            <v>8.7999999999999995E-2</v>
          </cell>
          <cell r="BB33" t="str">
            <v>전 7-8</v>
          </cell>
        </row>
        <row r="34">
          <cell r="A34">
            <v>13</v>
          </cell>
          <cell r="B34" t="str">
            <v>전선</v>
          </cell>
          <cell r="C34" t="str">
            <v>GV 200㎟</v>
          </cell>
          <cell r="D34">
            <v>1.05</v>
          </cell>
          <cell r="E34" t="str">
            <v>m</v>
          </cell>
          <cell r="F34">
            <v>50</v>
          </cell>
          <cell r="G34">
            <v>12155</v>
          </cell>
          <cell r="I34">
            <v>5138</v>
          </cell>
          <cell r="J34">
            <v>6537</v>
          </cell>
          <cell r="K34">
            <v>6863</v>
          </cell>
          <cell r="M34">
            <v>154</v>
          </cell>
          <cell r="AM34">
            <v>1</v>
          </cell>
          <cell r="AN34">
            <v>0.107</v>
          </cell>
          <cell r="AO34">
            <v>1</v>
          </cell>
          <cell r="AP34" t="str">
            <v>내선전공</v>
          </cell>
          <cell r="AQ34">
            <v>0.107</v>
          </cell>
          <cell r="BB34" t="str">
            <v>전 7-8</v>
          </cell>
        </row>
        <row r="35">
          <cell r="A35">
            <v>14</v>
          </cell>
          <cell r="B35" t="str">
            <v>전선</v>
          </cell>
          <cell r="C35" t="str">
            <v>GV 325㎟</v>
          </cell>
          <cell r="D35">
            <v>1.05</v>
          </cell>
          <cell r="E35" t="str">
            <v>m</v>
          </cell>
          <cell r="F35">
            <v>50</v>
          </cell>
          <cell r="G35">
            <v>19004</v>
          </cell>
          <cell r="I35">
            <v>7684</v>
          </cell>
          <cell r="J35">
            <v>10562</v>
          </cell>
          <cell r="K35">
            <v>11090</v>
          </cell>
          <cell r="M35">
            <v>230</v>
          </cell>
          <cell r="AM35">
            <v>1</v>
          </cell>
          <cell r="AN35">
            <v>0.16</v>
          </cell>
          <cell r="AO35">
            <v>1</v>
          </cell>
          <cell r="AP35" t="str">
            <v>내선전공</v>
          </cell>
          <cell r="AQ35">
            <v>0.16</v>
          </cell>
          <cell r="BB35" t="str">
            <v>전 7-8</v>
          </cell>
        </row>
        <row r="36">
          <cell r="A36">
            <v>15</v>
          </cell>
          <cell r="B36" t="str">
            <v>전선</v>
          </cell>
          <cell r="C36" t="str">
            <v>BC 22㎟</v>
          </cell>
          <cell r="D36">
            <v>1.05</v>
          </cell>
          <cell r="E36" t="str">
            <v>m</v>
          </cell>
          <cell r="F36">
            <v>50</v>
          </cell>
          <cell r="G36">
            <v>2160</v>
          </cell>
          <cell r="I36">
            <v>1488</v>
          </cell>
          <cell r="J36">
            <v>599</v>
          </cell>
          <cell r="K36">
            <v>628</v>
          </cell>
          <cell r="M36">
            <v>44</v>
          </cell>
          <cell r="AM36">
            <v>1</v>
          </cell>
          <cell r="AN36">
            <v>3.1E-2</v>
          </cell>
          <cell r="AO36">
            <v>1</v>
          </cell>
          <cell r="AP36" t="str">
            <v>내선전공</v>
          </cell>
          <cell r="AQ36">
            <v>3.1E-2</v>
          </cell>
          <cell r="BB36" t="str">
            <v>전 7-8</v>
          </cell>
        </row>
        <row r="37">
          <cell r="A37">
            <v>16</v>
          </cell>
          <cell r="B37" t="str">
            <v>전선</v>
          </cell>
          <cell r="C37" t="str">
            <v>BC 38㎟</v>
          </cell>
          <cell r="D37">
            <v>1.05</v>
          </cell>
          <cell r="E37" t="str">
            <v>m</v>
          </cell>
          <cell r="F37">
            <v>50</v>
          </cell>
          <cell r="G37">
            <v>2511</v>
          </cell>
          <cell r="I37">
            <v>1488</v>
          </cell>
          <cell r="J37">
            <v>933</v>
          </cell>
          <cell r="K37">
            <v>979</v>
          </cell>
          <cell r="M37">
            <v>44</v>
          </cell>
          <cell r="AM37">
            <v>1</v>
          </cell>
          <cell r="AN37">
            <v>3.1E-2</v>
          </cell>
          <cell r="AO37">
            <v>1</v>
          </cell>
          <cell r="AP37" t="str">
            <v>내선전공</v>
          </cell>
          <cell r="AQ37">
            <v>3.1E-2</v>
          </cell>
          <cell r="BB37" t="str">
            <v>전 7-8</v>
          </cell>
        </row>
        <row r="38">
          <cell r="A38">
            <v>17</v>
          </cell>
          <cell r="B38" t="str">
            <v>전선</v>
          </cell>
          <cell r="C38" t="str">
            <v>BC 60㎟</v>
          </cell>
          <cell r="D38">
            <v>1.05</v>
          </cell>
          <cell r="E38" t="str">
            <v>m</v>
          </cell>
          <cell r="F38">
            <v>50</v>
          </cell>
          <cell r="G38">
            <v>4203</v>
          </cell>
          <cell r="I38">
            <v>2497</v>
          </cell>
          <cell r="J38">
            <v>1555</v>
          </cell>
          <cell r="K38">
            <v>1632</v>
          </cell>
          <cell r="M38">
            <v>74</v>
          </cell>
          <cell r="AM38">
            <v>1</v>
          </cell>
          <cell r="AN38">
            <v>5.1999999999999998E-2</v>
          </cell>
          <cell r="AO38">
            <v>1</v>
          </cell>
          <cell r="AP38" t="str">
            <v>내선전공</v>
          </cell>
          <cell r="AQ38">
            <v>5.1999999999999998E-2</v>
          </cell>
          <cell r="BB38" t="str">
            <v>전 7-8</v>
          </cell>
        </row>
        <row r="39">
          <cell r="A39">
            <v>18</v>
          </cell>
          <cell r="B39" t="str">
            <v>전선</v>
          </cell>
          <cell r="C39" t="str">
            <v>BC 100㎟</v>
          </cell>
          <cell r="D39">
            <v>1.05</v>
          </cell>
          <cell r="E39" t="str">
            <v>m</v>
          </cell>
          <cell r="F39">
            <v>50</v>
          </cell>
          <cell r="G39">
            <v>5785</v>
          </cell>
          <cell r="I39">
            <v>3073</v>
          </cell>
          <cell r="J39">
            <v>2496</v>
          </cell>
          <cell r="K39">
            <v>2620</v>
          </cell>
          <cell r="M39">
            <v>92</v>
          </cell>
          <cell r="AM39">
            <v>1</v>
          </cell>
          <cell r="AN39">
            <v>6.4000000000000001E-2</v>
          </cell>
          <cell r="AO39">
            <v>1</v>
          </cell>
          <cell r="AP39" t="str">
            <v>내선전공</v>
          </cell>
          <cell r="AQ39">
            <v>6.4000000000000001E-2</v>
          </cell>
          <cell r="BB39" t="str">
            <v>전 7-8</v>
          </cell>
        </row>
        <row r="40">
          <cell r="A40">
            <v>19</v>
          </cell>
          <cell r="B40" t="str">
            <v>전선</v>
          </cell>
          <cell r="C40" t="str">
            <v>IV 1.2㎜</v>
          </cell>
          <cell r="D40">
            <v>1.05</v>
          </cell>
          <cell r="E40" t="str">
            <v>m</v>
          </cell>
          <cell r="F40">
            <v>50</v>
          </cell>
          <cell r="G40">
            <v>529</v>
          </cell>
          <cell r="I40">
            <v>480</v>
          </cell>
          <cell r="J40">
            <v>34</v>
          </cell>
          <cell r="K40">
            <v>35</v>
          </cell>
          <cell r="M40">
            <v>14</v>
          </cell>
          <cell r="AM40">
            <v>1</v>
          </cell>
          <cell r="AN40">
            <v>0.01</v>
          </cell>
          <cell r="AO40">
            <v>1</v>
          </cell>
          <cell r="AP40" t="str">
            <v>내선전공</v>
          </cell>
          <cell r="AQ40">
            <v>0.01</v>
          </cell>
          <cell r="BB40" t="str">
            <v>전 7-8</v>
          </cell>
        </row>
        <row r="41">
          <cell r="A41">
            <v>20</v>
          </cell>
          <cell r="B41" t="str">
            <v>전선</v>
          </cell>
          <cell r="C41" t="str">
            <v>IV 1.6㎜</v>
          </cell>
          <cell r="D41">
            <v>1.05</v>
          </cell>
          <cell r="E41" t="str">
            <v>m</v>
          </cell>
          <cell r="F41">
            <v>50</v>
          </cell>
          <cell r="G41">
            <v>551</v>
          </cell>
          <cell r="I41">
            <v>480</v>
          </cell>
          <cell r="J41">
            <v>55</v>
          </cell>
          <cell r="K41">
            <v>57</v>
          </cell>
          <cell r="M41">
            <v>14</v>
          </cell>
          <cell r="AM41">
            <v>1</v>
          </cell>
          <cell r="AN41">
            <v>0.01</v>
          </cell>
          <cell r="AO41">
            <v>1</v>
          </cell>
          <cell r="AP41" t="str">
            <v>내선전공</v>
          </cell>
          <cell r="AQ41">
            <v>0.01</v>
          </cell>
          <cell r="BB41" t="str">
            <v>전 7-8</v>
          </cell>
        </row>
        <row r="42">
          <cell r="A42">
            <v>21</v>
          </cell>
          <cell r="B42" t="str">
            <v>전선</v>
          </cell>
          <cell r="C42" t="str">
            <v>IV 2㎜</v>
          </cell>
          <cell r="D42">
            <v>1.05</v>
          </cell>
          <cell r="E42" t="str">
            <v>m</v>
          </cell>
          <cell r="F42">
            <v>50</v>
          </cell>
          <cell r="G42">
            <v>582</v>
          </cell>
          <cell r="I42">
            <v>480</v>
          </cell>
          <cell r="J42">
            <v>84</v>
          </cell>
          <cell r="K42">
            <v>88</v>
          </cell>
          <cell r="M42">
            <v>14</v>
          </cell>
          <cell r="AM42">
            <v>1</v>
          </cell>
          <cell r="AN42">
            <v>0.01</v>
          </cell>
          <cell r="AO42">
            <v>1</v>
          </cell>
          <cell r="AP42" t="str">
            <v>내선전공</v>
          </cell>
          <cell r="AQ42">
            <v>0.01</v>
          </cell>
          <cell r="BB42" t="str">
            <v>전 7-8</v>
          </cell>
        </row>
        <row r="43">
          <cell r="A43">
            <v>22</v>
          </cell>
          <cell r="B43" t="str">
            <v>전선</v>
          </cell>
          <cell r="C43" t="str">
            <v>IV 3.5㎟</v>
          </cell>
          <cell r="D43">
            <v>1.05</v>
          </cell>
          <cell r="E43" t="str">
            <v>m</v>
          </cell>
          <cell r="F43">
            <v>50</v>
          </cell>
          <cell r="G43">
            <v>602</v>
          </cell>
          <cell r="I43">
            <v>480</v>
          </cell>
          <cell r="J43">
            <v>103</v>
          </cell>
          <cell r="K43">
            <v>108</v>
          </cell>
          <cell r="M43">
            <v>14</v>
          </cell>
          <cell r="AM43">
            <v>1</v>
          </cell>
          <cell r="AN43">
            <v>0.01</v>
          </cell>
          <cell r="AO43">
            <v>1</v>
          </cell>
          <cell r="AP43" t="str">
            <v>내선전공</v>
          </cell>
          <cell r="AQ43">
            <v>0.01</v>
          </cell>
          <cell r="BB43" t="str">
            <v>전 7-8</v>
          </cell>
        </row>
        <row r="44">
          <cell r="A44">
            <v>23</v>
          </cell>
          <cell r="B44" t="str">
            <v>전선</v>
          </cell>
          <cell r="C44" t="str">
            <v>IV 5.5㎟</v>
          </cell>
          <cell r="D44">
            <v>1.05</v>
          </cell>
          <cell r="E44" t="str">
            <v>m</v>
          </cell>
          <cell r="F44">
            <v>50</v>
          </cell>
          <cell r="G44">
            <v>666</v>
          </cell>
          <cell r="I44">
            <v>480</v>
          </cell>
          <cell r="J44">
            <v>164</v>
          </cell>
          <cell r="K44">
            <v>172</v>
          </cell>
          <cell r="M44">
            <v>14</v>
          </cell>
          <cell r="AM44">
            <v>1</v>
          </cell>
          <cell r="AN44">
            <v>0.01</v>
          </cell>
          <cell r="AO44">
            <v>1</v>
          </cell>
          <cell r="AP44" t="str">
            <v>내선전공</v>
          </cell>
          <cell r="AQ44">
            <v>0.01</v>
          </cell>
          <cell r="BB44" t="str">
            <v>전 7-8</v>
          </cell>
        </row>
        <row r="45">
          <cell r="A45">
            <v>24</v>
          </cell>
          <cell r="B45" t="str">
            <v>전선</v>
          </cell>
          <cell r="C45" t="str">
            <v>IV 8㎟</v>
          </cell>
          <cell r="D45">
            <v>1.05</v>
          </cell>
          <cell r="E45" t="str">
            <v>m</v>
          </cell>
          <cell r="F45">
            <v>50</v>
          </cell>
          <cell r="G45">
            <v>1220</v>
          </cell>
          <cell r="I45">
            <v>960</v>
          </cell>
          <cell r="J45">
            <v>221</v>
          </cell>
          <cell r="K45">
            <v>232</v>
          </cell>
          <cell r="M45">
            <v>28</v>
          </cell>
          <cell r="AM45">
            <v>1</v>
          </cell>
          <cell r="AN45">
            <v>0.02</v>
          </cell>
          <cell r="AO45">
            <v>1</v>
          </cell>
          <cell r="AP45" t="str">
            <v>내선전공</v>
          </cell>
          <cell r="AQ45">
            <v>0.02</v>
          </cell>
          <cell r="BB45" t="str">
            <v>전 7-8</v>
          </cell>
        </row>
        <row r="46">
          <cell r="A46">
            <v>25</v>
          </cell>
          <cell r="B46" t="str">
            <v>전선</v>
          </cell>
          <cell r="C46" t="str">
            <v>IV 14㎟</v>
          </cell>
          <cell r="D46">
            <v>1.05</v>
          </cell>
          <cell r="E46" t="str">
            <v>m</v>
          </cell>
          <cell r="F46">
            <v>50</v>
          </cell>
          <cell r="G46">
            <v>1467</v>
          </cell>
          <cell r="I46">
            <v>960</v>
          </cell>
          <cell r="J46">
            <v>457</v>
          </cell>
          <cell r="K46">
            <v>479</v>
          </cell>
          <cell r="M46">
            <v>28</v>
          </cell>
          <cell r="AM46">
            <v>1</v>
          </cell>
          <cell r="AN46">
            <v>0.02</v>
          </cell>
          <cell r="AO46">
            <v>1</v>
          </cell>
          <cell r="AP46" t="str">
            <v>내선전공</v>
          </cell>
          <cell r="AQ46">
            <v>0.02</v>
          </cell>
          <cell r="BB46" t="str">
            <v>전 7-8</v>
          </cell>
        </row>
        <row r="47">
          <cell r="A47">
            <v>26</v>
          </cell>
          <cell r="B47" t="str">
            <v>전선</v>
          </cell>
          <cell r="C47" t="str">
            <v>IV 22㎟</v>
          </cell>
          <cell r="D47">
            <v>1.05</v>
          </cell>
          <cell r="E47" t="str">
            <v>m</v>
          </cell>
          <cell r="F47">
            <v>50</v>
          </cell>
          <cell r="G47">
            <v>2229</v>
          </cell>
          <cell r="I47">
            <v>1488</v>
          </cell>
          <cell r="J47">
            <v>664</v>
          </cell>
          <cell r="K47">
            <v>697</v>
          </cell>
          <cell r="M47">
            <v>44</v>
          </cell>
          <cell r="AM47">
            <v>1</v>
          </cell>
          <cell r="AN47">
            <v>3.1E-2</v>
          </cell>
          <cell r="AO47">
            <v>1</v>
          </cell>
          <cell r="AP47" t="str">
            <v>내선전공</v>
          </cell>
          <cell r="AQ47">
            <v>3.1E-2</v>
          </cell>
          <cell r="BB47" t="str">
            <v>전 7-8</v>
          </cell>
        </row>
        <row r="48">
          <cell r="A48">
            <v>27</v>
          </cell>
          <cell r="B48" t="str">
            <v>전선</v>
          </cell>
          <cell r="C48" t="str">
            <v>IV 38㎟</v>
          </cell>
          <cell r="D48">
            <v>1.05</v>
          </cell>
          <cell r="E48" t="str">
            <v>m</v>
          </cell>
          <cell r="F48">
            <v>50</v>
          </cell>
          <cell r="G48">
            <v>2640</v>
          </cell>
          <cell r="I48">
            <v>1488</v>
          </cell>
          <cell r="J48">
            <v>1056</v>
          </cell>
          <cell r="K48">
            <v>1108</v>
          </cell>
          <cell r="M48">
            <v>44</v>
          </cell>
          <cell r="AM48">
            <v>1</v>
          </cell>
          <cell r="AN48">
            <v>3.1E-2</v>
          </cell>
          <cell r="AO48">
            <v>1</v>
          </cell>
          <cell r="AP48" t="str">
            <v>내선전공</v>
          </cell>
          <cell r="AQ48">
            <v>3.1E-2</v>
          </cell>
          <cell r="BB48" t="str">
            <v>전 7-8</v>
          </cell>
        </row>
        <row r="49">
          <cell r="A49">
            <v>28</v>
          </cell>
          <cell r="B49" t="str">
            <v>전선</v>
          </cell>
          <cell r="C49" t="str">
            <v>HIV 1.2㎜</v>
          </cell>
          <cell r="D49">
            <v>1.05</v>
          </cell>
          <cell r="E49" t="str">
            <v>m</v>
          </cell>
          <cell r="F49">
            <v>50</v>
          </cell>
          <cell r="G49">
            <v>531</v>
          </cell>
          <cell r="I49">
            <v>480</v>
          </cell>
          <cell r="J49">
            <v>36</v>
          </cell>
          <cell r="K49">
            <v>37</v>
          </cell>
          <cell r="M49">
            <v>14</v>
          </cell>
          <cell r="AM49">
            <v>1</v>
          </cell>
          <cell r="AN49">
            <v>0.01</v>
          </cell>
          <cell r="AO49">
            <v>1</v>
          </cell>
          <cell r="AP49" t="str">
            <v>내선전공</v>
          </cell>
          <cell r="AQ49">
            <v>0.01</v>
          </cell>
          <cell r="BB49" t="str">
            <v>전 7-8</v>
          </cell>
        </row>
        <row r="50">
          <cell r="A50">
            <v>29</v>
          </cell>
          <cell r="B50" t="str">
            <v>전선</v>
          </cell>
          <cell r="C50" t="str">
            <v>HIV 1.6㎜</v>
          </cell>
          <cell r="D50">
            <v>1.05</v>
          </cell>
          <cell r="E50" t="str">
            <v>m</v>
          </cell>
          <cell r="F50">
            <v>50</v>
          </cell>
          <cell r="G50">
            <v>554</v>
          </cell>
          <cell r="I50">
            <v>480</v>
          </cell>
          <cell r="J50">
            <v>58</v>
          </cell>
          <cell r="K50">
            <v>60</v>
          </cell>
          <cell r="M50">
            <v>14</v>
          </cell>
          <cell r="AM50">
            <v>1</v>
          </cell>
          <cell r="AN50">
            <v>0.01</v>
          </cell>
          <cell r="AO50">
            <v>1</v>
          </cell>
          <cell r="AP50" t="str">
            <v>내선전공</v>
          </cell>
          <cell r="AQ50">
            <v>0.01</v>
          </cell>
          <cell r="BB50" t="str">
            <v>전 7-8</v>
          </cell>
        </row>
        <row r="51">
          <cell r="A51">
            <v>30</v>
          </cell>
          <cell r="B51" t="str">
            <v>전선</v>
          </cell>
          <cell r="C51" t="str">
            <v>HIV 2㎜</v>
          </cell>
          <cell r="D51">
            <v>1.05</v>
          </cell>
          <cell r="E51" t="str">
            <v>m</v>
          </cell>
          <cell r="F51">
            <v>50</v>
          </cell>
          <cell r="G51">
            <v>583</v>
          </cell>
          <cell r="I51">
            <v>480</v>
          </cell>
          <cell r="J51">
            <v>85</v>
          </cell>
          <cell r="K51">
            <v>89</v>
          </cell>
          <cell r="M51">
            <v>14</v>
          </cell>
          <cell r="AM51">
            <v>1</v>
          </cell>
          <cell r="AN51">
            <v>0.01</v>
          </cell>
          <cell r="AO51">
            <v>1</v>
          </cell>
          <cell r="AP51" t="str">
            <v>내선전공</v>
          </cell>
          <cell r="AQ51">
            <v>0.01</v>
          </cell>
          <cell r="BB51" t="str">
            <v>전 7-8</v>
          </cell>
        </row>
        <row r="52">
          <cell r="A52">
            <v>31</v>
          </cell>
          <cell r="B52" t="str">
            <v>케이블</v>
          </cell>
          <cell r="C52" t="str">
            <v>FR-3 10C/1.6㎟</v>
          </cell>
          <cell r="D52">
            <v>1.05</v>
          </cell>
          <cell r="E52" t="str">
            <v>m</v>
          </cell>
          <cell r="F52">
            <v>50</v>
          </cell>
          <cell r="G52">
            <v>4916</v>
          </cell>
          <cell r="I52">
            <v>2944</v>
          </cell>
          <cell r="J52">
            <v>1795</v>
          </cell>
          <cell r="K52">
            <v>1884</v>
          </cell>
          <cell r="M52">
            <v>88</v>
          </cell>
          <cell r="AM52">
            <v>1</v>
          </cell>
          <cell r="AN52">
            <v>4.8000000000000001E-2</v>
          </cell>
          <cell r="AO52">
            <v>1</v>
          </cell>
          <cell r="AP52" t="str">
            <v>저압케이블공</v>
          </cell>
          <cell r="AQ52">
            <v>4.8000000000000001E-2</v>
          </cell>
          <cell r="BB52" t="str">
            <v>전 7-10</v>
          </cell>
        </row>
        <row r="53">
          <cell r="A53">
            <v>32</v>
          </cell>
          <cell r="B53" t="str">
            <v>케이블</v>
          </cell>
          <cell r="C53" t="str">
            <v>FR-3 7C/2㎟</v>
          </cell>
          <cell r="D53">
            <v>1.05</v>
          </cell>
          <cell r="E53" t="str">
            <v>m</v>
          </cell>
          <cell r="F53">
            <v>50</v>
          </cell>
          <cell r="G53">
            <v>4535</v>
          </cell>
          <cell r="I53">
            <v>2944</v>
          </cell>
          <cell r="J53">
            <v>1432</v>
          </cell>
          <cell r="K53">
            <v>1503</v>
          </cell>
          <cell r="M53">
            <v>88</v>
          </cell>
          <cell r="AM53">
            <v>1</v>
          </cell>
          <cell r="AN53">
            <v>4.8000000000000001E-2</v>
          </cell>
          <cell r="AO53">
            <v>1</v>
          </cell>
          <cell r="AP53" t="str">
            <v>저압케이블공</v>
          </cell>
          <cell r="AQ53">
            <v>4.8000000000000001E-2</v>
          </cell>
          <cell r="BB53" t="str">
            <v>전 7-10</v>
          </cell>
        </row>
        <row r="54">
          <cell r="A54">
            <v>33</v>
          </cell>
          <cell r="B54" t="str">
            <v>케이블</v>
          </cell>
          <cell r="C54" t="str">
            <v>CV 600V 1C/3.5㎟</v>
          </cell>
          <cell r="D54">
            <v>1.03</v>
          </cell>
          <cell r="E54" t="str">
            <v>m</v>
          </cell>
          <cell r="F54">
            <v>50</v>
          </cell>
          <cell r="G54">
            <v>881</v>
          </cell>
          <cell r="I54">
            <v>674</v>
          </cell>
          <cell r="J54">
            <v>182</v>
          </cell>
          <cell r="K54">
            <v>187</v>
          </cell>
          <cell r="M54">
            <v>20</v>
          </cell>
          <cell r="AM54">
            <v>1</v>
          </cell>
          <cell r="AN54">
            <v>1.0999999999999999E-2</v>
          </cell>
          <cell r="AO54">
            <v>1</v>
          </cell>
          <cell r="AP54" t="str">
            <v>저압케이블공</v>
          </cell>
          <cell r="AQ54">
            <v>1.0999999999999999E-2</v>
          </cell>
          <cell r="BB54" t="str">
            <v>전 7-10</v>
          </cell>
        </row>
        <row r="55">
          <cell r="A55">
            <v>34</v>
          </cell>
          <cell r="B55" t="str">
            <v>케이블</v>
          </cell>
          <cell r="C55" t="str">
            <v>CV 600V 1C/5.5㎟</v>
          </cell>
          <cell r="D55">
            <v>1.03</v>
          </cell>
          <cell r="E55" t="str">
            <v>m</v>
          </cell>
          <cell r="F55">
            <v>50</v>
          </cell>
          <cell r="G55">
            <v>1095</v>
          </cell>
          <cell r="I55">
            <v>797</v>
          </cell>
          <cell r="J55">
            <v>267</v>
          </cell>
          <cell r="K55">
            <v>275</v>
          </cell>
          <cell r="M55">
            <v>23</v>
          </cell>
          <cell r="AM55">
            <v>1</v>
          </cell>
          <cell r="AN55">
            <v>1.2999999999999999E-2</v>
          </cell>
          <cell r="AO55">
            <v>1</v>
          </cell>
          <cell r="AP55" t="str">
            <v>저압케이블공</v>
          </cell>
          <cell r="AQ55">
            <v>1.2999999999999999E-2</v>
          </cell>
          <cell r="BB55" t="str">
            <v>전 7-10</v>
          </cell>
        </row>
        <row r="56">
          <cell r="A56">
            <v>35</v>
          </cell>
          <cell r="B56" t="str">
            <v>케이블</v>
          </cell>
          <cell r="C56" t="str">
            <v>CV 600V 1C/8㎟</v>
          </cell>
          <cell r="D56">
            <v>1.03</v>
          </cell>
          <cell r="E56" t="str">
            <v>m</v>
          </cell>
          <cell r="F56">
            <v>50</v>
          </cell>
          <cell r="G56">
            <v>1219</v>
          </cell>
          <cell r="I56">
            <v>858</v>
          </cell>
          <cell r="J56">
            <v>327</v>
          </cell>
          <cell r="K56">
            <v>336</v>
          </cell>
          <cell r="M56">
            <v>25</v>
          </cell>
          <cell r="AM56">
            <v>1</v>
          </cell>
          <cell r="AN56">
            <v>1.4E-2</v>
          </cell>
          <cell r="AO56">
            <v>1</v>
          </cell>
          <cell r="AP56" t="str">
            <v>저압케이블공</v>
          </cell>
          <cell r="AQ56">
            <v>1.4E-2</v>
          </cell>
          <cell r="BB56" t="str">
            <v>전 7-10</v>
          </cell>
        </row>
        <row r="57">
          <cell r="A57">
            <v>36</v>
          </cell>
          <cell r="B57" t="str">
            <v>케이블</v>
          </cell>
          <cell r="C57" t="str">
            <v>CV 600V 1C/14㎟</v>
          </cell>
          <cell r="D57">
            <v>1.03</v>
          </cell>
          <cell r="E57" t="str">
            <v>m</v>
          </cell>
          <cell r="F57">
            <v>50</v>
          </cell>
          <cell r="G57">
            <v>1854</v>
          </cell>
          <cell r="I57">
            <v>1226</v>
          </cell>
          <cell r="J57">
            <v>575</v>
          </cell>
          <cell r="K57">
            <v>592</v>
          </cell>
          <cell r="M57">
            <v>36</v>
          </cell>
          <cell r="AM57">
            <v>1</v>
          </cell>
          <cell r="AN57">
            <v>0.02</v>
          </cell>
          <cell r="AO57">
            <v>1</v>
          </cell>
          <cell r="AP57" t="str">
            <v>저압케이블공</v>
          </cell>
          <cell r="AQ57">
            <v>0.02</v>
          </cell>
          <cell r="BB57" t="str">
            <v>전 7-9</v>
          </cell>
        </row>
        <row r="58">
          <cell r="A58">
            <v>37</v>
          </cell>
          <cell r="B58" t="str">
            <v>케이블</v>
          </cell>
          <cell r="C58" t="str">
            <v>CV 600V 1C/22㎟</v>
          </cell>
          <cell r="D58">
            <v>1.03</v>
          </cell>
          <cell r="E58" t="str">
            <v>m</v>
          </cell>
          <cell r="F58">
            <v>50</v>
          </cell>
          <cell r="G58">
            <v>2460</v>
          </cell>
          <cell r="I58">
            <v>1594</v>
          </cell>
          <cell r="J58">
            <v>796</v>
          </cell>
          <cell r="K58">
            <v>819</v>
          </cell>
          <cell r="M58">
            <v>47</v>
          </cell>
          <cell r="AM58">
            <v>1</v>
          </cell>
          <cell r="AN58">
            <v>2.5999999999999999E-2</v>
          </cell>
          <cell r="AO58">
            <v>1</v>
          </cell>
          <cell r="AP58" t="str">
            <v>저압케이블공</v>
          </cell>
          <cell r="AQ58">
            <v>2.5999999999999999E-2</v>
          </cell>
          <cell r="BB58" t="str">
            <v>전 7-9</v>
          </cell>
        </row>
        <row r="59">
          <cell r="A59">
            <v>38</v>
          </cell>
          <cell r="B59" t="str">
            <v>케이블</v>
          </cell>
          <cell r="C59" t="str">
            <v>CV 600V 1C/38㎟</v>
          </cell>
          <cell r="D59">
            <v>1.03</v>
          </cell>
          <cell r="E59" t="str">
            <v>m</v>
          </cell>
          <cell r="F59">
            <v>50</v>
          </cell>
          <cell r="G59">
            <v>3537</v>
          </cell>
          <cell r="I59">
            <v>2208</v>
          </cell>
          <cell r="J59">
            <v>1227</v>
          </cell>
          <cell r="K59">
            <v>1263</v>
          </cell>
          <cell r="M59">
            <v>66</v>
          </cell>
          <cell r="AM59">
            <v>1</v>
          </cell>
          <cell r="AN59">
            <v>3.5999999999999997E-2</v>
          </cell>
          <cell r="AO59">
            <v>1</v>
          </cell>
          <cell r="AP59" t="str">
            <v>저압케이블공</v>
          </cell>
          <cell r="AQ59">
            <v>3.5999999999999997E-2</v>
          </cell>
          <cell r="BB59" t="str">
            <v>전 7-9</v>
          </cell>
        </row>
        <row r="60">
          <cell r="A60">
            <v>39</v>
          </cell>
          <cell r="B60" t="str">
            <v>케이블</v>
          </cell>
          <cell r="C60" t="str">
            <v>CV 600V 1C/60㎟</v>
          </cell>
          <cell r="D60">
            <v>1.03</v>
          </cell>
          <cell r="E60" t="str">
            <v>m</v>
          </cell>
          <cell r="F60">
            <v>50</v>
          </cell>
          <cell r="G60">
            <v>5073</v>
          </cell>
          <cell r="I60">
            <v>3005</v>
          </cell>
          <cell r="J60">
            <v>1921</v>
          </cell>
          <cell r="K60">
            <v>1978</v>
          </cell>
          <cell r="M60">
            <v>90</v>
          </cell>
          <cell r="AM60">
            <v>1</v>
          </cell>
          <cell r="AN60">
            <v>4.9000000000000002E-2</v>
          </cell>
          <cell r="AO60">
            <v>1</v>
          </cell>
          <cell r="AP60" t="str">
            <v>저압케이블공</v>
          </cell>
          <cell r="AQ60">
            <v>4.9000000000000002E-2</v>
          </cell>
          <cell r="BB60" t="str">
            <v>전 7-9</v>
          </cell>
        </row>
        <row r="61">
          <cell r="A61">
            <v>40</v>
          </cell>
          <cell r="B61" t="str">
            <v>케이블</v>
          </cell>
          <cell r="C61" t="str">
            <v>CV 600V 1C/80㎟</v>
          </cell>
          <cell r="D61">
            <v>1.03</v>
          </cell>
          <cell r="E61" t="str">
            <v>m</v>
          </cell>
          <cell r="F61">
            <v>50</v>
          </cell>
          <cell r="G61">
            <v>6463</v>
          </cell>
          <cell r="I61">
            <v>3680</v>
          </cell>
          <cell r="J61">
            <v>2596</v>
          </cell>
          <cell r="K61">
            <v>2673</v>
          </cell>
          <cell r="M61">
            <v>110</v>
          </cell>
          <cell r="AM61">
            <v>1</v>
          </cell>
          <cell r="AN61">
            <v>0.06</v>
          </cell>
          <cell r="AO61">
            <v>1</v>
          </cell>
          <cell r="AP61" t="str">
            <v>저압케이블공</v>
          </cell>
          <cell r="AQ61">
            <v>0.06</v>
          </cell>
          <cell r="BB61" t="str">
            <v>전 7-9</v>
          </cell>
        </row>
        <row r="62">
          <cell r="A62">
            <v>41</v>
          </cell>
          <cell r="B62" t="str">
            <v>케이블</v>
          </cell>
          <cell r="C62" t="str">
            <v>CV 600V 1C/100㎟</v>
          </cell>
          <cell r="D62">
            <v>1.03</v>
          </cell>
          <cell r="E62" t="str">
            <v>m</v>
          </cell>
          <cell r="F62">
            <v>50</v>
          </cell>
          <cell r="G62">
            <v>7562</v>
          </cell>
          <cell r="I62">
            <v>4355</v>
          </cell>
          <cell r="J62">
            <v>2988</v>
          </cell>
          <cell r="K62">
            <v>3077</v>
          </cell>
          <cell r="M62">
            <v>130</v>
          </cell>
          <cell r="AM62">
            <v>1</v>
          </cell>
          <cell r="AN62">
            <v>7.0999999999999994E-2</v>
          </cell>
          <cell r="AO62">
            <v>1</v>
          </cell>
          <cell r="AP62" t="str">
            <v>저압케이블공</v>
          </cell>
          <cell r="AQ62">
            <v>7.0999999999999994E-2</v>
          </cell>
          <cell r="BB62" t="str">
            <v>전 7-9</v>
          </cell>
        </row>
        <row r="63">
          <cell r="A63">
            <v>42</v>
          </cell>
          <cell r="B63" t="str">
            <v>케이블</v>
          </cell>
          <cell r="C63" t="str">
            <v>CV 600V 1C/125㎟</v>
          </cell>
          <cell r="D63">
            <v>1.03</v>
          </cell>
          <cell r="E63" t="str">
            <v>m</v>
          </cell>
          <cell r="F63">
            <v>50</v>
          </cell>
          <cell r="G63">
            <v>9221</v>
          </cell>
          <cell r="I63">
            <v>5152</v>
          </cell>
          <cell r="J63">
            <v>3801</v>
          </cell>
          <cell r="K63">
            <v>3915</v>
          </cell>
          <cell r="M63">
            <v>154</v>
          </cell>
          <cell r="AM63">
            <v>1</v>
          </cell>
          <cell r="AN63">
            <v>8.4000000000000005E-2</v>
          </cell>
          <cell r="AO63">
            <v>1</v>
          </cell>
          <cell r="AP63" t="str">
            <v>저압케이블공</v>
          </cell>
          <cell r="AQ63">
            <v>8.4000000000000005E-2</v>
          </cell>
          <cell r="BB63" t="str">
            <v>전 7-9</v>
          </cell>
        </row>
        <row r="64">
          <cell r="A64">
            <v>43</v>
          </cell>
          <cell r="B64" t="str">
            <v>케이블</v>
          </cell>
          <cell r="C64" t="str">
            <v>CV 600V 1C/150㎟</v>
          </cell>
          <cell r="D64">
            <v>1.03</v>
          </cell>
          <cell r="E64" t="str">
            <v>m</v>
          </cell>
          <cell r="F64">
            <v>50</v>
          </cell>
          <cell r="G64">
            <v>10614</v>
          </cell>
          <cell r="I64">
            <v>5950</v>
          </cell>
          <cell r="J64">
            <v>4356</v>
          </cell>
          <cell r="K64">
            <v>4486</v>
          </cell>
          <cell r="M64">
            <v>178</v>
          </cell>
          <cell r="AM64">
            <v>1</v>
          </cell>
          <cell r="AN64">
            <v>9.7000000000000003E-2</v>
          </cell>
          <cell r="AO64">
            <v>1</v>
          </cell>
          <cell r="AP64" t="str">
            <v>저압케이블공</v>
          </cell>
          <cell r="AQ64">
            <v>9.7000000000000003E-2</v>
          </cell>
          <cell r="BB64" t="str">
            <v>전 7-9</v>
          </cell>
        </row>
        <row r="65">
          <cell r="A65">
            <v>44</v>
          </cell>
          <cell r="B65" t="str">
            <v>케이블</v>
          </cell>
          <cell r="C65" t="str">
            <v>CV 600V 1C/200㎟</v>
          </cell>
          <cell r="D65">
            <v>1.03</v>
          </cell>
          <cell r="E65" t="str">
            <v>m</v>
          </cell>
          <cell r="F65">
            <v>50</v>
          </cell>
          <cell r="G65">
            <v>14445</v>
          </cell>
          <cell r="I65">
            <v>7177</v>
          </cell>
          <cell r="J65">
            <v>6848</v>
          </cell>
          <cell r="K65">
            <v>7053</v>
          </cell>
          <cell r="M65">
            <v>215</v>
          </cell>
          <cell r="AM65">
            <v>1</v>
          </cell>
          <cell r="AN65">
            <v>0.11700000000000001</v>
          </cell>
          <cell r="AO65">
            <v>1</v>
          </cell>
          <cell r="AP65" t="str">
            <v>저압케이블공</v>
          </cell>
          <cell r="AQ65">
            <v>0.11700000000000001</v>
          </cell>
          <cell r="BB65" t="str">
            <v>전 7-9</v>
          </cell>
        </row>
        <row r="66">
          <cell r="A66">
            <v>45</v>
          </cell>
          <cell r="B66" t="str">
            <v>케이블</v>
          </cell>
          <cell r="C66" t="str">
            <v>CV 600V 1C/250㎟</v>
          </cell>
          <cell r="D66">
            <v>1.03</v>
          </cell>
          <cell r="E66" t="str">
            <v>m</v>
          </cell>
          <cell r="F66">
            <v>50</v>
          </cell>
          <cell r="G66">
            <v>17155</v>
          </cell>
          <cell r="I66">
            <v>8710</v>
          </cell>
          <cell r="J66">
            <v>7946</v>
          </cell>
          <cell r="K66">
            <v>8184</v>
          </cell>
          <cell r="M66">
            <v>261</v>
          </cell>
          <cell r="AM66">
            <v>1</v>
          </cell>
          <cell r="AN66">
            <v>0.14199999999999999</v>
          </cell>
          <cell r="AO66">
            <v>1</v>
          </cell>
          <cell r="AP66" t="str">
            <v>저압케이블공</v>
          </cell>
          <cell r="AQ66">
            <v>0.14199999999999999</v>
          </cell>
          <cell r="BB66" t="str">
            <v>전 7-9</v>
          </cell>
        </row>
        <row r="67">
          <cell r="A67">
            <v>46</v>
          </cell>
          <cell r="B67" t="str">
            <v>케이블</v>
          </cell>
          <cell r="C67" t="str">
            <v>CV 600V 1C/325㎟</v>
          </cell>
          <cell r="D67">
            <v>1.03</v>
          </cell>
          <cell r="E67" t="str">
            <v>m</v>
          </cell>
          <cell r="F67">
            <v>50</v>
          </cell>
          <cell r="G67">
            <v>20688</v>
          </cell>
          <cell r="I67">
            <v>10550</v>
          </cell>
          <cell r="J67">
            <v>9536</v>
          </cell>
          <cell r="K67">
            <v>9822</v>
          </cell>
          <cell r="M67">
            <v>316</v>
          </cell>
          <cell r="AM67">
            <v>1</v>
          </cell>
          <cell r="AN67">
            <v>0.17199999999999999</v>
          </cell>
          <cell r="AO67">
            <v>1</v>
          </cell>
          <cell r="AP67" t="str">
            <v>저압케이블공</v>
          </cell>
          <cell r="AQ67">
            <v>0.17199999999999999</v>
          </cell>
          <cell r="BB67" t="str">
            <v>전 7-9</v>
          </cell>
        </row>
        <row r="68">
          <cell r="A68">
            <v>47</v>
          </cell>
          <cell r="B68" t="str">
            <v>케이블</v>
          </cell>
          <cell r="C68" t="str">
            <v>CV 600V 1C/400㎟</v>
          </cell>
          <cell r="D68">
            <v>1.03</v>
          </cell>
          <cell r="E68" t="str">
            <v>m</v>
          </cell>
          <cell r="F68">
            <v>50</v>
          </cell>
          <cell r="G68">
            <v>24673</v>
          </cell>
          <cell r="I68">
            <v>12575</v>
          </cell>
          <cell r="J68">
            <v>11380</v>
          </cell>
          <cell r="K68">
            <v>11721</v>
          </cell>
          <cell r="M68">
            <v>377</v>
          </cell>
          <cell r="AM68">
            <v>1</v>
          </cell>
          <cell r="AN68">
            <v>0.20499999999999999</v>
          </cell>
          <cell r="AO68">
            <v>1</v>
          </cell>
          <cell r="AP68" t="str">
            <v>저압케이블공</v>
          </cell>
          <cell r="AQ68">
            <v>0.20499999999999999</v>
          </cell>
          <cell r="BB68" t="str">
            <v>전 7-9</v>
          </cell>
        </row>
        <row r="69">
          <cell r="A69">
            <v>48</v>
          </cell>
          <cell r="B69" t="str">
            <v>케이블</v>
          </cell>
          <cell r="C69" t="str">
            <v>CV 600V 1C/500㎟</v>
          </cell>
          <cell r="D69">
            <v>1.03</v>
          </cell>
          <cell r="E69" t="str">
            <v>m</v>
          </cell>
          <cell r="F69">
            <v>50</v>
          </cell>
          <cell r="G69">
            <v>29837</v>
          </cell>
          <cell r="I69">
            <v>14722</v>
          </cell>
          <cell r="J69">
            <v>14247</v>
          </cell>
          <cell r="K69">
            <v>14674</v>
          </cell>
          <cell r="M69">
            <v>441</v>
          </cell>
          <cell r="AM69">
            <v>1</v>
          </cell>
          <cell r="AN69">
            <v>0.24</v>
          </cell>
          <cell r="AO69">
            <v>1</v>
          </cell>
          <cell r="AP69" t="str">
            <v>저압케이블공</v>
          </cell>
          <cell r="AQ69">
            <v>0.24</v>
          </cell>
          <cell r="BB69" t="str">
            <v>전 7-9</v>
          </cell>
        </row>
        <row r="70">
          <cell r="A70">
            <v>49</v>
          </cell>
          <cell r="B70" t="str">
            <v>케이블</v>
          </cell>
          <cell r="C70" t="str">
            <v>CV 600V 2C/2㎟</v>
          </cell>
          <cell r="D70">
            <v>1.03</v>
          </cell>
          <cell r="E70" t="str">
            <v>m</v>
          </cell>
          <cell r="F70">
            <v>50</v>
          </cell>
          <cell r="G70">
            <v>1250</v>
          </cell>
          <cell r="I70">
            <v>858</v>
          </cell>
          <cell r="J70">
            <v>357</v>
          </cell>
          <cell r="K70">
            <v>367</v>
          </cell>
          <cell r="M70">
            <v>25</v>
          </cell>
          <cell r="AM70">
            <v>1</v>
          </cell>
          <cell r="AN70">
            <v>1.4E-2</v>
          </cell>
          <cell r="AO70">
            <v>1</v>
          </cell>
          <cell r="AP70" t="str">
            <v>저압케이블공</v>
          </cell>
          <cell r="AQ70">
            <v>1.4E-2</v>
          </cell>
          <cell r="BB70" t="str">
            <v>전 7-10</v>
          </cell>
        </row>
        <row r="71">
          <cell r="A71">
            <v>50</v>
          </cell>
          <cell r="B71" t="str">
            <v>케이블</v>
          </cell>
          <cell r="C71" t="str">
            <v>CV 600V 2C/3.5㎟</v>
          </cell>
          <cell r="D71">
            <v>1.03</v>
          </cell>
          <cell r="E71" t="str">
            <v>m</v>
          </cell>
          <cell r="F71">
            <v>50</v>
          </cell>
          <cell r="G71">
            <v>1479</v>
          </cell>
          <cell r="I71">
            <v>981</v>
          </cell>
          <cell r="J71">
            <v>456</v>
          </cell>
          <cell r="K71">
            <v>469</v>
          </cell>
          <cell r="M71">
            <v>29</v>
          </cell>
          <cell r="AM71">
            <v>1</v>
          </cell>
          <cell r="AN71">
            <v>1.6E-2</v>
          </cell>
          <cell r="AO71">
            <v>1</v>
          </cell>
          <cell r="AP71" t="str">
            <v>저압케이블공</v>
          </cell>
          <cell r="AQ71">
            <v>1.6E-2</v>
          </cell>
          <cell r="BB71" t="str">
            <v>전 7-10</v>
          </cell>
        </row>
        <row r="72">
          <cell r="A72">
            <v>51</v>
          </cell>
          <cell r="B72" t="str">
            <v>케이블</v>
          </cell>
          <cell r="C72" t="str">
            <v>CV 600V 2C/5.5㎟</v>
          </cell>
          <cell r="D72">
            <v>1.03</v>
          </cell>
          <cell r="E72" t="str">
            <v>m</v>
          </cell>
          <cell r="F72">
            <v>50</v>
          </cell>
          <cell r="G72">
            <v>1763</v>
          </cell>
          <cell r="I72">
            <v>1104</v>
          </cell>
          <cell r="J72">
            <v>608</v>
          </cell>
          <cell r="K72">
            <v>626</v>
          </cell>
          <cell r="M72">
            <v>33</v>
          </cell>
          <cell r="AM72">
            <v>1</v>
          </cell>
          <cell r="AN72">
            <v>1.7999999999999999E-2</v>
          </cell>
          <cell r="AO72">
            <v>1</v>
          </cell>
          <cell r="AP72" t="str">
            <v>저압케이블공</v>
          </cell>
          <cell r="AQ72">
            <v>1.7999999999999999E-2</v>
          </cell>
          <cell r="BB72" t="str">
            <v>전 7-10</v>
          </cell>
        </row>
        <row r="73">
          <cell r="A73">
            <v>52</v>
          </cell>
          <cell r="B73" t="str">
            <v>케이블</v>
          </cell>
          <cell r="C73" t="str">
            <v>CV 600V 2C/8㎟</v>
          </cell>
          <cell r="D73">
            <v>1.03</v>
          </cell>
          <cell r="E73" t="str">
            <v>m</v>
          </cell>
          <cell r="F73">
            <v>50</v>
          </cell>
          <cell r="G73">
            <v>2052</v>
          </cell>
          <cell r="I73">
            <v>1226</v>
          </cell>
          <cell r="J73">
            <v>767</v>
          </cell>
          <cell r="K73">
            <v>790</v>
          </cell>
          <cell r="M73">
            <v>36</v>
          </cell>
          <cell r="AM73">
            <v>1</v>
          </cell>
          <cell r="AN73">
            <v>0.02</v>
          </cell>
          <cell r="AO73">
            <v>1</v>
          </cell>
          <cell r="AP73" t="str">
            <v>저압케이블공</v>
          </cell>
          <cell r="AQ73">
            <v>0.02</v>
          </cell>
          <cell r="BB73" t="str">
            <v>전 7-10</v>
          </cell>
        </row>
        <row r="74">
          <cell r="A74">
            <v>53</v>
          </cell>
          <cell r="B74" t="str">
            <v>케이블</v>
          </cell>
          <cell r="C74" t="str">
            <v>CV 600V 2C/14㎟</v>
          </cell>
          <cell r="D74">
            <v>1.03</v>
          </cell>
          <cell r="E74" t="str">
            <v>m</v>
          </cell>
          <cell r="F74">
            <v>50</v>
          </cell>
          <cell r="G74">
            <v>3888</v>
          </cell>
          <cell r="I74">
            <v>2404</v>
          </cell>
          <cell r="J74">
            <v>1371</v>
          </cell>
          <cell r="K74">
            <v>1412</v>
          </cell>
          <cell r="M74">
            <v>72</v>
          </cell>
          <cell r="AM74">
            <v>1</v>
          </cell>
          <cell r="AN74">
            <v>2.7999999999999997E-2</v>
          </cell>
          <cell r="AO74">
            <v>1.4</v>
          </cell>
          <cell r="AP74" t="str">
            <v>저압케이블공</v>
          </cell>
          <cell r="AQ74">
            <v>2.7999999999999997E-2</v>
          </cell>
          <cell r="BB74" t="str">
            <v>전 7-9</v>
          </cell>
        </row>
        <row r="75">
          <cell r="A75">
            <v>54</v>
          </cell>
          <cell r="B75" t="str">
            <v>케이블</v>
          </cell>
          <cell r="C75" t="str">
            <v>CV 600V 2C/22㎟</v>
          </cell>
          <cell r="D75">
            <v>1.03</v>
          </cell>
          <cell r="E75" t="str">
            <v>m</v>
          </cell>
          <cell r="F75">
            <v>50</v>
          </cell>
          <cell r="G75">
            <v>5087</v>
          </cell>
          <cell r="I75">
            <v>3126</v>
          </cell>
          <cell r="J75">
            <v>1814</v>
          </cell>
          <cell r="K75">
            <v>1868</v>
          </cell>
          <cell r="M75">
            <v>93</v>
          </cell>
          <cell r="AM75">
            <v>1</v>
          </cell>
          <cell r="AN75">
            <v>3.6399999999999995E-2</v>
          </cell>
          <cell r="AO75">
            <v>1.4</v>
          </cell>
          <cell r="AP75" t="str">
            <v>저압케이블공</v>
          </cell>
          <cell r="AQ75">
            <v>3.6399999999999995E-2</v>
          </cell>
          <cell r="BB75" t="str">
            <v>전 7-9</v>
          </cell>
        </row>
        <row r="76">
          <cell r="A76">
            <v>55</v>
          </cell>
          <cell r="B76" t="str">
            <v>케이블</v>
          </cell>
          <cell r="C76" t="str">
            <v>CV 600V 2C/38㎟</v>
          </cell>
          <cell r="D76">
            <v>1.03</v>
          </cell>
          <cell r="E76" t="str">
            <v>m</v>
          </cell>
          <cell r="F76">
            <v>50</v>
          </cell>
          <cell r="G76">
            <v>7334</v>
          </cell>
          <cell r="I76">
            <v>4328</v>
          </cell>
          <cell r="J76">
            <v>2794</v>
          </cell>
          <cell r="K76">
            <v>2877</v>
          </cell>
          <cell r="M76">
            <v>129</v>
          </cell>
          <cell r="AM76">
            <v>1</v>
          </cell>
          <cell r="AN76">
            <v>5.0399999999999993E-2</v>
          </cell>
          <cell r="AO76">
            <v>1.4</v>
          </cell>
          <cell r="AP76" t="str">
            <v>저압케이블공</v>
          </cell>
          <cell r="AQ76">
            <v>5.0399999999999993E-2</v>
          </cell>
          <cell r="BB76" t="str">
            <v>전 7-9</v>
          </cell>
        </row>
        <row r="77">
          <cell r="A77">
            <v>56</v>
          </cell>
          <cell r="B77" t="str">
            <v>케이블</v>
          </cell>
          <cell r="C77" t="str">
            <v>CV 600V 2C/60㎟</v>
          </cell>
          <cell r="D77">
            <v>1.03</v>
          </cell>
          <cell r="E77" t="str">
            <v>m</v>
          </cell>
          <cell r="F77">
            <v>50</v>
          </cell>
          <cell r="G77">
            <v>11060</v>
          </cell>
          <cell r="I77">
            <v>5891</v>
          </cell>
          <cell r="J77">
            <v>4848</v>
          </cell>
          <cell r="K77">
            <v>4993</v>
          </cell>
          <cell r="M77">
            <v>176</v>
          </cell>
          <cell r="AM77">
            <v>1</v>
          </cell>
          <cell r="AN77">
            <v>6.8599999999999994E-2</v>
          </cell>
          <cell r="AO77">
            <v>1.4</v>
          </cell>
          <cell r="AP77" t="str">
            <v>저압케이블공</v>
          </cell>
          <cell r="AQ77">
            <v>6.8599999999999994E-2</v>
          </cell>
          <cell r="BB77" t="str">
            <v>전 7-9</v>
          </cell>
        </row>
        <row r="78">
          <cell r="A78">
            <v>57</v>
          </cell>
          <cell r="B78" t="str">
            <v>케이블</v>
          </cell>
          <cell r="C78" t="str">
            <v>CV 600V 3C/3.5㎟</v>
          </cell>
          <cell r="D78">
            <v>1.03</v>
          </cell>
          <cell r="E78" t="str">
            <v>m</v>
          </cell>
          <cell r="F78">
            <v>50</v>
          </cell>
          <cell r="G78">
            <v>1953</v>
          </cell>
          <cell r="I78">
            <v>1349</v>
          </cell>
          <cell r="J78">
            <v>548</v>
          </cell>
          <cell r="K78">
            <v>564</v>
          </cell>
          <cell r="M78">
            <v>40</v>
          </cell>
          <cell r="AM78">
            <v>1</v>
          </cell>
          <cell r="AN78">
            <v>2.1999999999999999E-2</v>
          </cell>
          <cell r="AO78">
            <v>1</v>
          </cell>
          <cell r="AP78" t="str">
            <v>저압케이블공</v>
          </cell>
          <cell r="AQ78">
            <v>2.1999999999999999E-2</v>
          </cell>
          <cell r="BB78" t="str">
            <v>전 7-10</v>
          </cell>
        </row>
        <row r="79">
          <cell r="A79">
            <v>58</v>
          </cell>
          <cell r="B79" t="str">
            <v>케이블</v>
          </cell>
          <cell r="C79" t="str">
            <v>CV 600V 3C/5.5㎟</v>
          </cell>
          <cell r="D79">
            <v>1.03</v>
          </cell>
          <cell r="E79" t="str">
            <v>m</v>
          </cell>
          <cell r="F79">
            <v>50</v>
          </cell>
          <cell r="G79">
            <v>2424</v>
          </cell>
          <cell r="I79">
            <v>1594</v>
          </cell>
          <cell r="J79">
            <v>761</v>
          </cell>
          <cell r="K79">
            <v>783</v>
          </cell>
          <cell r="M79">
            <v>47</v>
          </cell>
          <cell r="AM79">
            <v>1</v>
          </cell>
          <cell r="AN79">
            <v>2.5999999999999999E-2</v>
          </cell>
          <cell r="AO79">
            <v>1</v>
          </cell>
          <cell r="AP79" t="str">
            <v>저압케이블공</v>
          </cell>
          <cell r="AQ79">
            <v>2.5999999999999999E-2</v>
          </cell>
          <cell r="BB79" t="str">
            <v>전 7-10</v>
          </cell>
        </row>
        <row r="80">
          <cell r="A80">
            <v>59</v>
          </cell>
          <cell r="B80" t="str">
            <v>케이블</v>
          </cell>
          <cell r="C80" t="str">
            <v>CV 600V 3C/8㎟</v>
          </cell>
          <cell r="D80">
            <v>1.03</v>
          </cell>
          <cell r="E80" t="str">
            <v>m</v>
          </cell>
          <cell r="F80">
            <v>50</v>
          </cell>
          <cell r="G80">
            <v>2827</v>
          </cell>
          <cell r="I80">
            <v>1778</v>
          </cell>
          <cell r="J80">
            <v>967</v>
          </cell>
          <cell r="K80">
            <v>996</v>
          </cell>
          <cell r="M80">
            <v>53</v>
          </cell>
          <cell r="AM80">
            <v>1</v>
          </cell>
          <cell r="AN80">
            <v>2.9000000000000001E-2</v>
          </cell>
          <cell r="AO80">
            <v>1</v>
          </cell>
          <cell r="AP80" t="str">
            <v>저압케이블공</v>
          </cell>
          <cell r="AQ80">
            <v>2.9000000000000001E-2</v>
          </cell>
          <cell r="BB80" t="str">
            <v>전 7-10</v>
          </cell>
        </row>
        <row r="81">
          <cell r="A81">
            <v>60</v>
          </cell>
          <cell r="B81" t="str">
            <v>케이블</v>
          </cell>
          <cell r="C81" t="str">
            <v>CV 600V 3C/14㎟</v>
          </cell>
          <cell r="D81">
            <v>1.03</v>
          </cell>
          <cell r="E81" t="str">
            <v>m</v>
          </cell>
          <cell r="F81">
            <v>50</v>
          </cell>
          <cell r="G81">
            <v>6933</v>
          </cell>
          <cell r="I81">
            <v>4907</v>
          </cell>
          <cell r="J81">
            <v>1825</v>
          </cell>
          <cell r="K81">
            <v>1879</v>
          </cell>
          <cell r="M81">
            <v>147</v>
          </cell>
          <cell r="AM81">
            <v>1</v>
          </cell>
          <cell r="AN81">
            <v>0.04</v>
          </cell>
          <cell r="AO81">
            <v>2</v>
          </cell>
          <cell r="AP81" t="str">
            <v>저압케이블공</v>
          </cell>
          <cell r="AQ81">
            <v>0.04</v>
          </cell>
          <cell r="BB81" t="str">
            <v>전 7-9</v>
          </cell>
        </row>
        <row r="82">
          <cell r="A82">
            <v>61</v>
          </cell>
          <cell r="B82" t="str">
            <v>케이블</v>
          </cell>
          <cell r="C82" t="str">
            <v>CV 600V 3C/22㎟</v>
          </cell>
          <cell r="D82">
            <v>1.03</v>
          </cell>
          <cell r="E82" t="str">
            <v>m</v>
          </cell>
          <cell r="F82">
            <v>50</v>
          </cell>
          <cell r="G82">
            <v>9103</v>
          </cell>
          <cell r="I82">
            <v>6379</v>
          </cell>
          <cell r="J82">
            <v>2460</v>
          </cell>
          <cell r="K82">
            <v>2533</v>
          </cell>
          <cell r="M82">
            <v>191</v>
          </cell>
          <cell r="AM82">
            <v>1</v>
          </cell>
          <cell r="AN82">
            <v>5.1999999999999998E-2</v>
          </cell>
          <cell r="AO82">
            <v>2</v>
          </cell>
          <cell r="AP82" t="str">
            <v>저압케이블공</v>
          </cell>
          <cell r="AQ82">
            <v>5.1999999999999998E-2</v>
          </cell>
          <cell r="BB82" t="str">
            <v>전 7-9</v>
          </cell>
        </row>
        <row r="83">
          <cell r="A83">
            <v>62</v>
          </cell>
          <cell r="B83" t="str">
            <v>케이블</v>
          </cell>
          <cell r="C83" t="str">
            <v>CV 600V 3C/38㎟</v>
          </cell>
          <cell r="D83">
            <v>1.03</v>
          </cell>
          <cell r="E83" t="str">
            <v>m</v>
          </cell>
          <cell r="F83">
            <v>50</v>
          </cell>
          <cell r="G83">
            <v>13180</v>
          </cell>
          <cell r="I83">
            <v>8833</v>
          </cell>
          <cell r="J83">
            <v>3965</v>
          </cell>
          <cell r="K83">
            <v>4083</v>
          </cell>
          <cell r="M83">
            <v>264</v>
          </cell>
          <cell r="AM83">
            <v>1</v>
          </cell>
          <cell r="AN83">
            <v>7.1999999999999995E-2</v>
          </cell>
          <cell r="AO83">
            <v>2</v>
          </cell>
          <cell r="AP83" t="str">
            <v>저압케이블공</v>
          </cell>
          <cell r="AQ83">
            <v>7.1999999999999995E-2</v>
          </cell>
          <cell r="BB83" t="str">
            <v>전 7-9</v>
          </cell>
        </row>
        <row r="84">
          <cell r="A84">
            <v>63</v>
          </cell>
          <cell r="B84" t="str">
            <v>케이블</v>
          </cell>
          <cell r="C84" t="str">
            <v>CV 600V 3C/60㎟</v>
          </cell>
          <cell r="D84">
            <v>1.03</v>
          </cell>
          <cell r="E84" t="str">
            <v>m</v>
          </cell>
          <cell r="F84">
            <v>50</v>
          </cell>
          <cell r="G84">
            <v>19242</v>
          </cell>
          <cell r="I84">
            <v>12023</v>
          </cell>
          <cell r="J84">
            <v>6660</v>
          </cell>
          <cell r="K84">
            <v>6859</v>
          </cell>
          <cell r="M84">
            <v>360</v>
          </cell>
          <cell r="AM84">
            <v>1</v>
          </cell>
          <cell r="AN84">
            <v>9.8000000000000004E-2</v>
          </cell>
          <cell r="AO84">
            <v>2</v>
          </cell>
          <cell r="AP84" t="str">
            <v>저압케이블공</v>
          </cell>
          <cell r="AQ84">
            <v>9.8000000000000004E-2</v>
          </cell>
          <cell r="BB84" t="str">
            <v>전 7-9</v>
          </cell>
        </row>
        <row r="85">
          <cell r="A85">
            <v>64</v>
          </cell>
          <cell r="B85" t="str">
            <v>케이블</v>
          </cell>
          <cell r="C85" t="str">
            <v>CV 600V 4C/3.5㎟</v>
          </cell>
          <cell r="D85">
            <v>1.03</v>
          </cell>
          <cell r="E85" t="str">
            <v>m</v>
          </cell>
          <cell r="F85">
            <v>50</v>
          </cell>
          <cell r="G85">
            <v>2555</v>
          </cell>
          <cell r="I85">
            <v>1778</v>
          </cell>
          <cell r="J85">
            <v>703</v>
          </cell>
          <cell r="K85">
            <v>724</v>
          </cell>
          <cell r="M85">
            <v>53</v>
          </cell>
          <cell r="AM85">
            <v>1</v>
          </cell>
          <cell r="AN85">
            <v>2.9000000000000001E-2</v>
          </cell>
          <cell r="AO85">
            <v>1</v>
          </cell>
          <cell r="AP85" t="str">
            <v>저압케이블공</v>
          </cell>
          <cell r="AQ85">
            <v>2.9000000000000001E-2</v>
          </cell>
          <cell r="BB85" t="str">
            <v>전 7-10</v>
          </cell>
        </row>
        <row r="86">
          <cell r="A86">
            <v>65</v>
          </cell>
          <cell r="B86" t="str">
            <v>케이블</v>
          </cell>
          <cell r="C86" t="str">
            <v>CV 600V 4C/5.5㎟</v>
          </cell>
          <cell r="D86">
            <v>1.03</v>
          </cell>
          <cell r="E86" t="str">
            <v>m</v>
          </cell>
          <cell r="F86">
            <v>50</v>
          </cell>
          <cell r="G86">
            <v>3115</v>
          </cell>
          <cell r="I86">
            <v>2085</v>
          </cell>
          <cell r="J86">
            <v>940</v>
          </cell>
          <cell r="K86">
            <v>968</v>
          </cell>
          <cell r="M86">
            <v>62</v>
          </cell>
          <cell r="AM86">
            <v>1</v>
          </cell>
          <cell r="AN86">
            <v>3.4000000000000002E-2</v>
          </cell>
          <cell r="AO86">
            <v>1</v>
          </cell>
          <cell r="AP86" t="str">
            <v>저압케이블공</v>
          </cell>
          <cell r="AQ86">
            <v>3.4000000000000002E-2</v>
          </cell>
          <cell r="BB86" t="str">
            <v>전 7-10</v>
          </cell>
        </row>
        <row r="87">
          <cell r="A87">
            <v>66</v>
          </cell>
          <cell r="B87" t="str">
            <v>케이블</v>
          </cell>
          <cell r="C87" t="str">
            <v>CV 600V 4C/8㎟</v>
          </cell>
          <cell r="D87">
            <v>1.03</v>
          </cell>
          <cell r="E87" t="str">
            <v>m</v>
          </cell>
          <cell r="F87">
            <v>50</v>
          </cell>
          <cell r="G87">
            <v>3723</v>
          </cell>
          <cell r="I87">
            <v>2392</v>
          </cell>
          <cell r="J87">
            <v>1224</v>
          </cell>
          <cell r="K87">
            <v>1260</v>
          </cell>
          <cell r="M87">
            <v>71</v>
          </cell>
          <cell r="AM87">
            <v>1</v>
          </cell>
          <cell r="AN87">
            <v>3.9E-2</v>
          </cell>
          <cell r="AO87">
            <v>1</v>
          </cell>
          <cell r="AP87" t="str">
            <v>저압케이블공</v>
          </cell>
          <cell r="AQ87">
            <v>3.9E-2</v>
          </cell>
          <cell r="BB87" t="str">
            <v>전 7-10</v>
          </cell>
        </row>
        <row r="88">
          <cell r="A88">
            <v>67</v>
          </cell>
          <cell r="B88" t="str">
            <v>케이블</v>
          </cell>
          <cell r="C88" t="str">
            <v>CV 600V 4C/14㎟</v>
          </cell>
          <cell r="D88">
            <v>1.03</v>
          </cell>
          <cell r="E88" t="str">
            <v>m</v>
          </cell>
          <cell r="F88">
            <v>50</v>
          </cell>
          <cell r="G88">
            <v>10811</v>
          </cell>
          <cell r="I88">
            <v>8293</v>
          </cell>
          <cell r="J88">
            <v>2204</v>
          </cell>
          <cell r="K88">
            <v>2270</v>
          </cell>
          <cell r="M88">
            <v>248</v>
          </cell>
          <cell r="AM88">
            <v>1</v>
          </cell>
          <cell r="AN88">
            <v>5.2000000000000005E-2</v>
          </cell>
          <cell r="AO88">
            <v>2.6</v>
          </cell>
          <cell r="AP88" t="str">
            <v>저압케이블공</v>
          </cell>
          <cell r="AQ88">
            <v>5.2000000000000005E-2</v>
          </cell>
          <cell r="BB88" t="str">
            <v>전 7-9</v>
          </cell>
        </row>
        <row r="89">
          <cell r="A89">
            <v>68</v>
          </cell>
          <cell r="B89" t="str">
            <v>케이블</v>
          </cell>
          <cell r="C89" t="str">
            <v>CV 600V 4C/22㎟</v>
          </cell>
          <cell r="D89">
            <v>1.03</v>
          </cell>
          <cell r="E89" t="str">
            <v>m</v>
          </cell>
          <cell r="F89">
            <v>50</v>
          </cell>
          <cell r="G89">
            <v>14161</v>
          </cell>
          <cell r="I89">
            <v>10781</v>
          </cell>
          <cell r="J89">
            <v>2968</v>
          </cell>
          <cell r="K89">
            <v>3057</v>
          </cell>
          <cell r="M89">
            <v>323</v>
          </cell>
          <cell r="AM89">
            <v>1</v>
          </cell>
          <cell r="AN89">
            <v>6.7599999999999993E-2</v>
          </cell>
          <cell r="AO89">
            <v>2.6</v>
          </cell>
          <cell r="AP89" t="str">
            <v>저압케이블공</v>
          </cell>
          <cell r="AQ89">
            <v>6.7599999999999993E-2</v>
          </cell>
          <cell r="BB89" t="str">
            <v>전 7-9</v>
          </cell>
        </row>
        <row r="90">
          <cell r="A90">
            <v>69</v>
          </cell>
          <cell r="B90" t="str">
            <v>케이블</v>
          </cell>
          <cell r="C90" t="str">
            <v>CV 600V 4C/38㎟</v>
          </cell>
          <cell r="D90">
            <v>1.03</v>
          </cell>
          <cell r="E90" t="str">
            <v>m</v>
          </cell>
          <cell r="F90">
            <v>50</v>
          </cell>
          <cell r="G90">
            <v>20600</v>
          </cell>
          <cell r="I90">
            <v>14928</v>
          </cell>
          <cell r="J90">
            <v>5073</v>
          </cell>
          <cell r="K90">
            <v>5225</v>
          </cell>
          <cell r="M90">
            <v>447</v>
          </cell>
          <cell r="AM90">
            <v>1</v>
          </cell>
          <cell r="AN90">
            <v>9.3600000000000003E-2</v>
          </cell>
          <cell r="AO90">
            <v>2.6</v>
          </cell>
          <cell r="AP90" t="str">
            <v>저압케이블공</v>
          </cell>
          <cell r="AQ90">
            <v>9.3600000000000003E-2</v>
          </cell>
          <cell r="BB90" t="str">
            <v>전 7-9</v>
          </cell>
        </row>
        <row r="91">
          <cell r="A91">
            <v>70</v>
          </cell>
          <cell r="B91" t="str">
            <v>케이블</v>
          </cell>
          <cell r="C91" t="str">
            <v>CV 600V 4C/60㎟</v>
          </cell>
          <cell r="D91">
            <v>1.03</v>
          </cell>
          <cell r="E91" t="str">
            <v>m</v>
          </cell>
          <cell r="F91">
            <v>50</v>
          </cell>
          <cell r="G91">
            <v>29291</v>
          </cell>
          <cell r="I91">
            <v>20319</v>
          </cell>
          <cell r="J91">
            <v>8120</v>
          </cell>
          <cell r="K91">
            <v>8363</v>
          </cell>
          <cell r="M91">
            <v>609</v>
          </cell>
          <cell r="AM91">
            <v>1</v>
          </cell>
          <cell r="AN91">
            <v>0.12740000000000001</v>
          </cell>
          <cell r="AO91">
            <v>2.6</v>
          </cell>
          <cell r="AP91" t="str">
            <v>저압케이블공</v>
          </cell>
          <cell r="AQ91">
            <v>0.12740000000000001</v>
          </cell>
          <cell r="BB91" t="str">
            <v>전 7-9</v>
          </cell>
        </row>
        <row r="92">
          <cell r="A92">
            <v>71</v>
          </cell>
          <cell r="B92" t="str">
            <v>케이블</v>
          </cell>
          <cell r="C92" t="str">
            <v>CV 6.6KV 1C/100㎟</v>
          </cell>
          <cell r="D92">
            <v>1.03</v>
          </cell>
          <cell r="E92" t="str">
            <v>m</v>
          </cell>
          <cell r="F92">
            <v>50</v>
          </cell>
          <cell r="G92">
            <v>8456</v>
          </cell>
          <cell r="I92">
            <v>3452</v>
          </cell>
          <cell r="J92">
            <v>4759</v>
          </cell>
          <cell r="K92">
            <v>4901</v>
          </cell>
          <cell r="M92">
            <v>103</v>
          </cell>
          <cell r="AM92">
            <v>2</v>
          </cell>
          <cell r="AN92">
            <v>6.2399999999999997E-2</v>
          </cell>
          <cell r="AO92">
            <v>1.2</v>
          </cell>
          <cell r="AP92" t="str">
            <v>고압케이블공</v>
          </cell>
          <cell r="AQ92">
            <v>2.76E-2</v>
          </cell>
          <cell r="AR92" t="str">
            <v>보통인부</v>
          </cell>
          <cell r="AS92">
            <v>3.4799999999999998E-2</v>
          </cell>
          <cell r="BB92" t="str">
            <v>전 5-38</v>
          </cell>
        </row>
        <row r="93">
          <cell r="A93">
            <v>72</v>
          </cell>
          <cell r="B93" t="str">
            <v>케이블</v>
          </cell>
          <cell r="C93" t="str">
            <v>CV 6.6KV 1C/250㎟</v>
          </cell>
          <cell r="D93">
            <v>1.03</v>
          </cell>
          <cell r="E93" t="str">
            <v>m</v>
          </cell>
          <cell r="F93">
            <v>50</v>
          </cell>
          <cell r="G93">
            <v>18559</v>
          </cell>
          <cell r="I93">
            <v>6862</v>
          </cell>
          <cell r="J93">
            <v>11158</v>
          </cell>
          <cell r="K93">
            <v>11492</v>
          </cell>
          <cell r="M93">
            <v>205</v>
          </cell>
          <cell r="AM93">
            <v>2</v>
          </cell>
          <cell r="AN93">
            <v>0.11879999999999999</v>
          </cell>
          <cell r="AO93">
            <v>1.2</v>
          </cell>
          <cell r="AP93" t="str">
            <v>고압케이블공</v>
          </cell>
          <cell r="AQ93">
            <v>0.06</v>
          </cell>
          <cell r="AR93" t="str">
            <v>보통인부</v>
          </cell>
          <cell r="AS93">
            <v>5.8799999999999998E-2</v>
          </cell>
          <cell r="BB93" t="str">
            <v>전 5-38</v>
          </cell>
        </row>
        <row r="94">
          <cell r="A94">
            <v>73</v>
          </cell>
          <cell r="B94" t="str">
            <v>케이블</v>
          </cell>
          <cell r="C94" t="str">
            <v>CV 22.9KV 1C/38㎟</v>
          </cell>
          <cell r="D94">
            <v>1.03</v>
          </cell>
          <cell r="E94" t="str">
            <v>m</v>
          </cell>
          <cell r="F94">
            <v>50</v>
          </cell>
          <cell r="G94">
            <v>9497</v>
          </cell>
          <cell r="I94">
            <v>3949</v>
          </cell>
          <cell r="J94">
            <v>5272</v>
          </cell>
          <cell r="K94">
            <v>5430</v>
          </cell>
          <cell r="M94">
            <v>118</v>
          </cell>
          <cell r="AM94">
            <v>2</v>
          </cell>
          <cell r="AN94">
            <v>4.3499999999999997E-2</v>
          </cell>
          <cell r="AO94">
            <v>1.5</v>
          </cell>
          <cell r="AP94" t="str">
            <v>특고케이블공</v>
          </cell>
          <cell r="AQ94">
            <v>2.2499999999999999E-2</v>
          </cell>
          <cell r="AR94" t="str">
            <v>보통인부</v>
          </cell>
          <cell r="AS94">
            <v>2.1000000000000001E-2</v>
          </cell>
          <cell r="BB94" t="str">
            <v>전 5-38</v>
          </cell>
        </row>
        <row r="95">
          <cell r="A95">
            <v>74</v>
          </cell>
          <cell r="B95" t="str">
            <v>케이블</v>
          </cell>
          <cell r="C95" t="str">
            <v>CV 22.9KV 1C/60㎟</v>
          </cell>
          <cell r="D95">
            <v>1.03</v>
          </cell>
          <cell r="E95" t="str">
            <v>m</v>
          </cell>
          <cell r="F95">
            <v>50</v>
          </cell>
          <cell r="G95">
            <v>10687</v>
          </cell>
          <cell r="I95">
            <v>4557</v>
          </cell>
          <cell r="J95">
            <v>5820</v>
          </cell>
          <cell r="K95">
            <v>5994</v>
          </cell>
          <cell r="M95">
            <v>136</v>
          </cell>
          <cell r="AM95">
            <v>2</v>
          </cell>
          <cell r="AN95">
            <v>5.1000000000000004E-2</v>
          </cell>
          <cell r="AO95">
            <v>1.5</v>
          </cell>
          <cell r="AP95" t="str">
            <v>특고케이블공</v>
          </cell>
          <cell r="AQ95">
            <v>2.5500000000000002E-2</v>
          </cell>
          <cell r="AR95" t="str">
            <v>보통인부</v>
          </cell>
          <cell r="AS95">
            <v>2.5500000000000002E-2</v>
          </cell>
          <cell r="BB95" t="str">
            <v>전 5-38</v>
          </cell>
        </row>
        <row r="96">
          <cell r="A96">
            <v>75</v>
          </cell>
          <cell r="B96" t="str">
            <v>케이블</v>
          </cell>
          <cell r="C96" t="str">
            <v>CV 22.9KV 1C/150㎟</v>
          </cell>
          <cell r="D96">
            <v>1.03</v>
          </cell>
          <cell r="E96" t="str">
            <v>m</v>
          </cell>
          <cell r="F96">
            <v>50</v>
          </cell>
          <cell r="G96">
            <v>18205</v>
          </cell>
          <cell r="I96">
            <v>7775</v>
          </cell>
          <cell r="J96">
            <v>9900</v>
          </cell>
          <cell r="K96">
            <v>10197</v>
          </cell>
          <cell r="M96">
            <v>233</v>
          </cell>
          <cell r="AM96">
            <v>2</v>
          </cell>
          <cell r="AN96">
            <v>8.7000000000000008E-2</v>
          </cell>
          <cell r="AO96">
            <v>1.5</v>
          </cell>
          <cell r="AP96" t="str">
            <v>특고케이블공</v>
          </cell>
          <cell r="AQ96">
            <v>4.3500000000000004E-2</v>
          </cell>
          <cell r="AR96" t="str">
            <v>보통인부</v>
          </cell>
          <cell r="AS96">
            <v>4.3500000000000004E-2</v>
          </cell>
          <cell r="BB96" t="str">
            <v>전 5-38</v>
          </cell>
        </row>
        <row r="97">
          <cell r="A97">
            <v>76</v>
          </cell>
          <cell r="B97" t="str">
            <v>케이블</v>
          </cell>
          <cell r="C97" t="str">
            <v>CV/CN 1C/38㎟</v>
          </cell>
          <cell r="D97">
            <v>1.03</v>
          </cell>
          <cell r="E97" t="str">
            <v>m</v>
          </cell>
          <cell r="F97">
            <v>50</v>
          </cell>
          <cell r="G97">
            <v>10474</v>
          </cell>
          <cell r="I97">
            <v>4494</v>
          </cell>
          <cell r="J97">
            <v>5676</v>
          </cell>
          <cell r="K97">
            <v>5846</v>
          </cell>
          <cell r="M97">
            <v>134</v>
          </cell>
          <cell r="AM97">
            <v>2</v>
          </cell>
          <cell r="AN97">
            <v>4.6400000000000004E-2</v>
          </cell>
          <cell r="AO97">
            <v>1.6</v>
          </cell>
          <cell r="AP97" t="str">
            <v>특고케이블공</v>
          </cell>
          <cell r="AQ97">
            <v>2.4E-2</v>
          </cell>
          <cell r="AR97" t="str">
            <v>보통인부</v>
          </cell>
          <cell r="AS97">
            <v>2.2400000000000003E-2</v>
          </cell>
          <cell r="BB97" t="str">
            <v>전 5-38</v>
          </cell>
        </row>
        <row r="98">
          <cell r="A98">
            <v>77</v>
          </cell>
          <cell r="B98" t="str">
            <v>케이블</v>
          </cell>
          <cell r="C98" t="str">
            <v>CV/CN 1C/60㎟</v>
          </cell>
          <cell r="D98">
            <v>1.03</v>
          </cell>
          <cell r="E98" t="str">
            <v>m</v>
          </cell>
          <cell r="F98">
            <v>50</v>
          </cell>
          <cell r="G98">
            <v>11795</v>
          </cell>
          <cell r="I98">
            <v>5185</v>
          </cell>
          <cell r="J98">
            <v>6267</v>
          </cell>
          <cell r="K98">
            <v>6455</v>
          </cell>
          <cell r="M98">
            <v>155</v>
          </cell>
          <cell r="AM98">
            <v>2</v>
          </cell>
          <cell r="AN98">
            <v>5.4400000000000004E-2</v>
          </cell>
          <cell r="AO98">
            <v>1.6</v>
          </cell>
          <cell r="AP98" t="str">
            <v>특고케이블공</v>
          </cell>
          <cell r="AQ98">
            <v>2.7200000000000002E-2</v>
          </cell>
          <cell r="AR98" t="str">
            <v>보통인부</v>
          </cell>
          <cell r="AS98">
            <v>2.7200000000000002E-2</v>
          </cell>
          <cell r="BB98" t="str">
            <v>전 5-38</v>
          </cell>
        </row>
        <row r="99">
          <cell r="A99">
            <v>78</v>
          </cell>
          <cell r="B99" t="str">
            <v>케이블</v>
          </cell>
          <cell r="C99" t="str">
            <v>CV/CN 1C/150㎟</v>
          </cell>
          <cell r="D99">
            <v>1.03</v>
          </cell>
          <cell r="E99" t="str">
            <v>m</v>
          </cell>
          <cell r="F99">
            <v>50</v>
          </cell>
          <cell r="G99">
            <v>20512</v>
          </cell>
          <cell r="I99">
            <v>8846</v>
          </cell>
          <cell r="J99">
            <v>11069</v>
          </cell>
          <cell r="K99">
            <v>11401</v>
          </cell>
          <cell r="M99">
            <v>265</v>
          </cell>
          <cell r="AM99">
            <v>2</v>
          </cell>
          <cell r="AN99">
            <v>9.2800000000000007E-2</v>
          </cell>
          <cell r="AO99">
            <v>1.6</v>
          </cell>
          <cell r="AP99" t="str">
            <v>특고케이블공</v>
          </cell>
          <cell r="AQ99">
            <v>4.6400000000000004E-2</v>
          </cell>
          <cell r="AR99" t="str">
            <v>보통인부</v>
          </cell>
          <cell r="AS99">
            <v>4.6400000000000004E-2</v>
          </cell>
          <cell r="BB99" t="str">
            <v>전 5-38</v>
          </cell>
        </row>
        <row r="100">
          <cell r="A100">
            <v>79</v>
          </cell>
          <cell r="B100" t="str">
            <v>케이블</v>
          </cell>
          <cell r="C100" t="str">
            <v>CVV 2C/1.25㎟</v>
          </cell>
          <cell r="D100">
            <v>1.03</v>
          </cell>
          <cell r="E100" t="str">
            <v>m</v>
          </cell>
          <cell r="F100">
            <v>50</v>
          </cell>
          <cell r="G100">
            <v>883</v>
          </cell>
          <cell r="I100">
            <v>858</v>
          </cell>
          <cell r="J100">
            <v>0</v>
          </cell>
          <cell r="K100">
            <v>0</v>
          </cell>
          <cell r="M100">
            <v>25</v>
          </cell>
          <cell r="AM100">
            <v>1</v>
          </cell>
          <cell r="AN100">
            <v>1.4E-2</v>
          </cell>
          <cell r="AO100">
            <v>1</v>
          </cell>
          <cell r="AP100" t="str">
            <v>저압케이블공</v>
          </cell>
          <cell r="AQ100">
            <v>1.4E-2</v>
          </cell>
          <cell r="BB100" t="str">
            <v>전 7-10</v>
          </cell>
        </row>
        <row r="101">
          <cell r="A101">
            <v>80</v>
          </cell>
          <cell r="B101" t="str">
            <v>케이블</v>
          </cell>
          <cell r="C101" t="str">
            <v>CVV 3C/1.25㎟</v>
          </cell>
          <cell r="D101">
            <v>1.03</v>
          </cell>
          <cell r="E101" t="str">
            <v>m</v>
          </cell>
          <cell r="F101">
            <v>50</v>
          </cell>
          <cell r="G101">
            <v>1514</v>
          </cell>
          <cell r="I101">
            <v>1165</v>
          </cell>
          <cell r="J101">
            <v>306</v>
          </cell>
          <cell r="K101">
            <v>315</v>
          </cell>
          <cell r="M101">
            <v>34</v>
          </cell>
          <cell r="AM101">
            <v>1</v>
          </cell>
          <cell r="AN101">
            <v>1.9E-2</v>
          </cell>
          <cell r="AO101">
            <v>1</v>
          </cell>
          <cell r="AP101" t="str">
            <v>저압케이블공</v>
          </cell>
          <cell r="AQ101">
            <v>1.9E-2</v>
          </cell>
          <cell r="BB101" t="str">
            <v>전 7-10</v>
          </cell>
        </row>
        <row r="102">
          <cell r="A102">
            <v>81</v>
          </cell>
          <cell r="B102" t="str">
            <v>케이블</v>
          </cell>
          <cell r="C102" t="str">
            <v>CVV 4C/1.25㎟</v>
          </cell>
          <cell r="D102">
            <v>1.03</v>
          </cell>
          <cell r="E102" t="str">
            <v>m</v>
          </cell>
          <cell r="F102">
            <v>50</v>
          </cell>
          <cell r="G102">
            <v>1641</v>
          </cell>
          <cell r="I102">
            <v>1594</v>
          </cell>
          <cell r="J102">
            <v>0</v>
          </cell>
          <cell r="K102">
            <v>0</v>
          </cell>
          <cell r="M102">
            <v>47</v>
          </cell>
          <cell r="AM102">
            <v>1</v>
          </cell>
          <cell r="AN102">
            <v>2.5999999999999999E-2</v>
          </cell>
          <cell r="AO102">
            <v>1</v>
          </cell>
          <cell r="AP102" t="str">
            <v>저압케이블공</v>
          </cell>
          <cell r="AQ102">
            <v>2.5999999999999999E-2</v>
          </cell>
          <cell r="BB102" t="str">
            <v>전 7-10</v>
          </cell>
        </row>
        <row r="103">
          <cell r="A103">
            <v>82</v>
          </cell>
          <cell r="B103" t="str">
            <v>케이블</v>
          </cell>
          <cell r="C103" t="str">
            <v>CVV 5C/1.25㎟</v>
          </cell>
          <cell r="D103">
            <v>1.03</v>
          </cell>
          <cell r="E103" t="str">
            <v>m</v>
          </cell>
          <cell r="F103">
            <v>50</v>
          </cell>
          <cell r="G103">
            <v>2446</v>
          </cell>
          <cell r="I103">
            <v>1962</v>
          </cell>
          <cell r="J103">
            <v>414</v>
          </cell>
          <cell r="K103">
            <v>426</v>
          </cell>
          <cell r="M103">
            <v>58</v>
          </cell>
          <cell r="AM103">
            <v>1</v>
          </cell>
          <cell r="AN103">
            <v>3.2000000000000001E-2</v>
          </cell>
          <cell r="AO103">
            <v>1</v>
          </cell>
          <cell r="AP103" t="str">
            <v>저압케이블공</v>
          </cell>
          <cell r="AQ103">
            <v>3.2000000000000001E-2</v>
          </cell>
          <cell r="BB103" t="str">
            <v>전 7-10</v>
          </cell>
        </row>
        <row r="104">
          <cell r="A104">
            <v>83</v>
          </cell>
          <cell r="B104" t="str">
            <v>케이블</v>
          </cell>
          <cell r="C104" t="str">
            <v>CVV 6C/1.25㎟</v>
          </cell>
          <cell r="D104">
            <v>1.03</v>
          </cell>
          <cell r="E104" t="str">
            <v>m</v>
          </cell>
          <cell r="F104">
            <v>50</v>
          </cell>
          <cell r="G104">
            <v>2211</v>
          </cell>
          <cell r="I104">
            <v>2147</v>
          </cell>
          <cell r="J104">
            <v>0</v>
          </cell>
          <cell r="K104">
            <v>0</v>
          </cell>
          <cell r="M104">
            <v>64</v>
          </cell>
          <cell r="AM104">
            <v>1</v>
          </cell>
          <cell r="AN104">
            <v>3.5000000000000003E-2</v>
          </cell>
          <cell r="AO104">
            <v>1</v>
          </cell>
          <cell r="AP104" t="str">
            <v>저압케이블공</v>
          </cell>
          <cell r="AQ104">
            <v>3.5000000000000003E-2</v>
          </cell>
          <cell r="BB104" t="str">
            <v>전 7-10</v>
          </cell>
        </row>
        <row r="105">
          <cell r="A105">
            <v>84</v>
          </cell>
          <cell r="B105" t="str">
            <v>케이블</v>
          </cell>
          <cell r="C105" t="str">
            <v>CVV 7C/1.25㎟</v>
          </cell>
          <cell r="D105">
            <v>1.03</v>
          </cell>
          <cell r="E105" t="str">
            <v>m</v>
          </cell>
          <cell r="F105">
            <v>50</v>
          </cell>
          <cell r="G105">
            <v>2968</v>
          </cell>
          <cell r="I105">
            <v>2392</v>
          </cell>
          <cell r="J105">
            <v>491</v>
          </cell>
          <cell r="K105">
            <v>505</v>
          </cell>
          <cell r="M105">
            <v>71</v>
          </cell>
          <cell r="AM105">
            <v>1</v>
          </cell>
          <cell r="AN105">
            <v>3.9E-2</v>
          </cell>
          <cell r="AO105">
            <v>1</v>
          </cell>
          <cell r="AP105" t="str">
            <v>저압케이블공</v>
          </cell>
          <cell r="AQ105">
            <v>3.9E-2</v>
          </cell>
          <cell r="BB105" t="str">
            <v>전 7-10</v>
          </cell>
        </row>
        <row r="106">
          <cell r="A106">
            <v>85</v>
          </cell>
          <cell r="B106" t="str">
            <v>케이블</v>
          </cell>
          <cell r="C106" t="str">
            <v>CVV 8C/1.25㎟</v>
          </cell>
          <cell r="D106">
            <v>1.03</v>
          </cell>
          <cell r="E106" t="str">
            <v>m</v>
          </cell>
          <cell r="F106">
            <v>50</v>
          </cell>
          <cell r="G106">
            <v>2653</v>
          </cell>
          <cell r="I106">
            <v>2576</v>
          </cell>
          <cell r="J106">
            <v>0</v>
          </cell>
          <cell r="K106">
            <v>0</v>
          </cell>
          <cell r="M106">
            <v>77</v>
          </cell>
          <cell r="AM106">
            <v>1</v>
          </cell>
          <cell r="AN106">
            <v>4.2000000000000003E-2</v>
          </cell>
          <cell r="AO106">
            <v>1</v>
          </cell>
          <cell r="AP106" t="str">
            <v>저압케이블공</v>
          </cell>
          <cell r="AQ106">
            <v>4.2000000000000003E-2</v>
          </cell>
          <cell r="BB106" t="str">
            <v>전 7-10</v>
          </cell>
        </row>
        <row r="107">
          <cell r="A107">
            <v>86</v>
          </cell>
          <cell r="B107" t="str">
            <v>케이블</v>
          </cell>
          <cell r="C107" t="str">
            <v>CVV 9C/1.25㎟</v>
          </cell>
          <cell r="D107">
            <v>1.03</v>
          </cell>
          <cell r="E107" t="str">
            <v>m</v>
          </cell>
          <cell r="F107">
            <v>50</v>
          </cell>
          <cell r="G107">
            <v>3730</v>
          </cell>
          <cell r="I107">
            <v>2944</v>
          </cell>
          <cell r="J107">
            <v>678</v>
          </cell>
          <cell r="K107">
            <v>698</v>
          </cell>
          <cell r="M107">
            <v>88</v>
          </cell>
          <cell r="AM107">
            <v>1</v>
          </cell>
          <cell r="AN107">
            <v>4.8000000000000001E-2</v>
          </cell>
          <cell r="AO107">
            <v>1</v>
          </cell>
          <cell r="AP107" t="str">
            <v>저압케이블공</v>
          </cell>
          <cell r="AQ107">
            <v>4.8000000000000001E-2</v>
          </cell>
          <cell r="BB107" t="str">
            <v>전 7-10</v>
          </cell>
        </row>
        <row r="108">
          <cell r="A108">
            <v>87</v>
          </cell>
          <cell r="B108" t="str">
            <v>케이블</v>
          </cell>
          <cell r="C108" t="str">
            <v>CVV 10C/1.25㎟</v>
          </cell>
          <cell r="D108">
            <v>1.03</v>
          </cell>
          <cell r="E108" t="str">
            <v>m</v>
          </cell>
          <cell r="F108">
            <v>50</v>
          </cell>
          <cell r="G108">
            <v>3800</v>
          </cell>
          <cell r="I108">
            <v>2944</v>
          </cell>
          <cell r="J108">
            <v>746</v>
          </cell>
          <cell r="K108">
            <v>768</v>
          </cell>
          <cell r="M108">
            <v>88</v>
          </cell>
          <cell r="AM108">
            <v>1</v>
          </cell>
          <cell r="AN108">
            <v>4.8000000000000001E-2</v>
          </cell>
          <cell r="AO108">
            <v>1</v>
          </cell>
          <cell r="AP108" t="str">
            <v>저압케이블공</v>
          </cell>
          <cell r="AQ108">
            <v>4.8000000000000001E-2</v>
          </cell>
          <cell r="BB108" t="str">
            <v>전 7-10</v>
          </cell>
        </row>
        <row r="109">
          <cell r="A109">
            <v>88</v>
          </cell>
          <cell r="B109" t="str">
            <v>케이블</v>
          </cell>
          <cell r="C109" t="str">
            <v>CVV 12C/1.25㎟</v>
          </cell>
          <cell r="D109">
            <v>1.03</v>
          </cell>
          <cell r="E109" t="str">
            <v>m</v>
          </cell>
          <cell r="F109">
            <v>50</v>
          </cell>
          <cell r="G109">
            <v>4309</v>
          </cell>
          <cell r="I109">
            <v>3312</v>
          </cell>
          <cell r="J109">
            <v>872</v>
          </cell>
          <cell r="K109">
            <v>898</v>
          </cell>
          <cell r="M109">
            <v>99</v>
          </cell>
          <cell r="AM109">
            <v>1</v>
          </cell>
          <cell r="AN109">
            <v>5.3999999999999999E-2</v>
          </cell>
          <cell r="AO109">
            <v>1</v>
          </cell>
          <cell r="AP109" t="str">
            <v>저압케이블공</v>
          </cell>
          <cell r="AQ109">
            <v>5.3999999999999999E-2</v>
          </cell>
          <cell r="BB109" t="str">
            <v>전 7-10</v>
          </cell>
        </row>
        <row r="110">
          <cell r="A110">
            <v>89</v>
          </cell>
          <cell r="B110" t="str">
            <v>케이블</v>
          </cell>
          <cell r="C110" t="str">
            <v>CVV 15C/1.25㎟</v>
          </cell>
          <cell r="D110">
            <v>1.03</v>
          </cell>
          <cell r="E110" t="str">
            <v>m</v>
          </cell>
          <cell r="F110">
            <v>50</v>
          </cell>
          <cell r="G110">
            <v>5551</v>
          </cell>
          <cell r="I110">
            <v>4416</v>
          </cell>
          <cell r="J110">
            <v>974</v>
          </cell>
          <cell r="K110">
            <v>1003</v>
          </cell>
          <cell r="M110">
            <v>132</v>
          </cell>
          <cell r="AM110">
            <v>1</v>
          </cell>
          <cell r="AN110">
            <v>7.1999999999999995E-2</v>
          </cell>
          <cell r="AO110">
            <v>1</v>
          </cell>
          <cell r="AP110" t="str">
            <v>저압케이블공</v>
          </cell>
          <cell r="AQ110">
            <v>7.1999999999999995E-2</v>
          </cell>
          <cell r="BB110" t="str">
            <v>전 7-10</v>
          </cell>
        </row>
        <row r="111">
          <cell r="A111">
            <v>90</v>
          </cell>
          <cell r="B111" t="str">
            <v>케이블</v>
          </cell>
          <cell r="C111" t="str">
            <v>CVV 19C/1.25㎟</v>
          </cell>
          <cell r="D111">
            <v>1.03</v>
          </cell>
          <cell r="E111" t="str">
            <v>m</v>
          </cell>
          <cell r="F111">
            <v>50</v>
          </cell>
          <cell r="G111">
            <v>5746</v>
          </cell>
          <cell r="I111">
            <v>4416</v>
          </cell>
          <cell r="J111">
            <v>1164</v>
          </cell>
          <cell r="K111">
            <v>1198</v>
          </cell>
          <cell r="M111">
            <v>132</v>
          </cell>
          <cell r="AM111">
            <v>1</v>
          </cell>
          <cell r="AN111">
            <v>7.1999999999999995E-2</v>
          </cell>
          <cell r="AO111">
            <v>1</v>
          </cell>
          <cell r="AP111" t="str">
            <v>저압케이블공</v>
          </cell>
          <cell r="AQ111">
            <v>7.1999999999999995E-2</v>
          </cell>
          <cell r="BB111" t="str">
            <v>전 7-10</v>
          </cell>
        </row>
        <row r="112">
          <cell r="A112">
            <v>91</v>
          </cell>
          <cell r="B112" t="str">
            <v>케이블</v>
          </cell>
          <cell r="C112" t="str">
            <v>CVV 24C/1.25㎟</v>
          </cell>
          <cell r="D112">
            <v>1.03</v>
          </cell>
          <cell r="E112" t="str">
            <v>m</v>
          </cell>
          <cell r="F112">
            <v>50</v>
          </cell>
          <cell r="G112">
            <v>6858</v>
          </cell>
          <cell r="I112">
            <v>5152</v>
          </cell>
          <cell r="J112">
            <v>1507</v>
          </cell>
          <cell r="K112">
            <v>1552</v>
          </cell>
          <cell r="M112">
            <v>154</v>
          </cell>
          <cell r="AM112">
            <v>1</v>
          </cell>
          <cell r="AN112">
            <v>8.4000000000000005E-2</v>
          </cell>
          <cell r="AO112">
            <v>1</v>
          </cell>
          <cell r="AP112" t="str">
            <v>저압케이블공</v>
          </cell>
          <cell r="AQ112">
            <v>8.4000000000000005E-2</v>
          </cell>
          <cell r="BB112" t="str">
            <v>전 7-10</v>
          </cell>
        </row>
        <row r="113">
          <cell r="A113">
            <v>92</v>
          </cell>
          <cell r="B113" t="str">
            <v>케이블</v>
          </cell>
          <cell r="C113" t="str">
            <v>CVV 27C/1.25㎟</v>
          </cell>
          <cell r="D113">
            <v>1.03</v>
          </cell>
          <cell r="E113" t="str">
            <v>m</v>
          </cell>
          <cell r="F113">
            <v>50</v>
          </cell>
          <cell r="G113">
            <v>6191</v>
          </cell>
          <cell r="I113">
            <v>6011</v>
          </cell>
          <cell r="J113">
            <v>0</v>
          </cell>
          <cell r="K113">
            <v>0</v>
          </cell>
          <cell r="M113">
            <v>180</v>
          </cell>
          <cell r="AM113">
            <v>1</v>
          </cell>
          <cell r="AN113">
            <v>9.8000000000000004E-2</v>
          </cell>
          <cell r="AO113">
            <v>1</v>
          </cell>
          <cell r="AP113" t="str">
            <v>저압케이블공</v>
          </cell>
          <cell r="AQ113">
            <v>9.8000000000000004E-2</v>
          </cell>
          <cell r="BB113" t="str">
            <v>전 7-10</v>
          </cell>
        </row>
        <row r="114">
          <cell r="A114">
            <v>93</v>
          </cell>
          <cell r="B114" t="str">
            <v>케이블</v>
          </cell>
          <cell r="C114" t="str">
            <v>CVV 30C/1.25㎟</v>
          </cell>
          <cell r="D114">
            <v>1.03</v>
          </cell>
          <cell r="E114" t="str">
            <v>m</v>
          </cell>
          <cell r="F114">
            <v>50</v>
          </cell>
          <cell r="G114">
            <v>8070</v>
          </cell>
          <cell r="I114">
            <v>6011</v>
          </cell>
          <cell r="J114">
            <v>1825</v>
          </cell>
          <cell r="K114">
            <v>1879</v>
          </cell>
          <cell r="M114">
            <v>180</v>
          </cell>
          <cell r="AM114">
            <v>1</v>
          </cell>
          <cell r="AN114">
            <v>9.8000000000000004E-2</v>
          </cell>
          <cell r="AO114">
            <v>1</v>
          </cell>
          <cell r="AP114" t="str">
            <v>저압케이블공</v>
          </cell>
          <cell r="AQ114">
            <v>9.8000000000000004E-2</v>
          </cell>
          <cell r="BB114" t="str">
            <v>전 7-10</v>
          </cell>
        </row>
        <row r="115">
          <cell r="A115">
            <v>94</v>
          </cell>
          <cell r="B115" t="str">
            <v>케이블</v>
          </cell>
          <cell r="C115" t="str">
            <v>CVV 2C/2㎟</v>
          </cell>
          <cell r="D115">
            <v>1.03</v>
          </cell>
          <cell r="E115" t="str">
            <v>m</v>
          </cell>
          <cell r="F115">
            <v>50</v>
          </cell>
          <cell r="G115">
            <v>1200</v>
          </cell>
          <cell r="I115">
            <v>858</v>
          </cell>
          <cell r="J115">
            <v>308</v>
          </cell>
          <cell r="K115">
            <v>317</v>
          </cell>
          <cell r="M115">
            <v>25</v>
          </cell>
          <cell r="AM115">
            <v>1</v>
          </cell>
          <cell r="AN115">
            <v>1.4E-2</v>
          </cell>
          <cell r="AO115">
            <v>1</v>
          </cell>
          <cell r="AP115" t="str">
            <v>저압케이블공</v>
          </cell>
          <cell r="AQ115">
            <v>1.4E-2</v>
          </cell>
          <cell r="BB115" t="str">
            <v>전 7-10</v>
          </cell>
        </row>
        <row r="116">
          <cell r="A116">
            <v>95</v>
          </cell>
          <cell r="B116" t="str">
            <v>케이블</v>
          </cell>
          <cell r="C116" t="str">
            <v>CVV 3C/2㎟</v>
          </cell>
          <cell r="D116">
            <v>1.03</v>
          </cell>
          <cell r="E116" t="str">
            <v>m</v>
          </cell>
          <cell r="F116">
            <v>50</v>
          </cell>
          <cell r="G116">
            <v>1587</v>
          </cell>
          <cell r="I116">
            <v>1165</v>
          </cell>
          <cell r="J116">
            <v>377</v>
          </cell>
          <cell r="K116">
            <v>388</v>
          </cell>
          <cell r="M116">
            <v>34</v>
          </cell>
          <cell r="AM116">
            <v>1</v>
          </cell>
          <cell r="AN116">
            <v>1.9E-2</v>
          </cell>
          <cell r="AO116">
            <v>1</v>
          </cell>
          <cell r="AP116" t="str">
            <v>저압케이블공</v>
          </cell>
          <cell r="AQ116">
            <v>1.9E-2</v>
          </cell>
          <cell r="BB116" t="str">
            <v>전 7-10</v>
          </cell>
        </row>
        <row r="117">
          <cell r="A117">
            <v>96</v>
          </cell>
          <cell r="B117" t="str">
            <v>케이블</v>
          </cell>
          <cell r="C117" t="str">
            <v>CVV 4C/2㎟</v>
          </cell>
          <cell r="D117">
            <v>1.03</v>
          </cell>
          <cell r="E117" t="str">
            <v>m</v>
          </cell>
          <cell r="F117">
            <v>50</v>
          </cell>
          <cell r="G117">
            <v>2114</v>
          </cell>
          <cell r="I117">
            <v>1594</v>
          </cell>
          <cell r="J117">
            <v>460</v>
          </cell>
          <cell r="K117">
            <v>473</v>
          </cell>
          <cell r="M117">
            <v>47</v>
          </cell>
          <cell r="AM117">
            <v>1</v>
          </cell>
          <cell r="AN117">
            <v>2.5999999999999999E-2</v>
          </cell>
          <cell r="AO117">
            <v>1</v>
          </cell>
          <cell r="AP117" t="str">
            <v>저압케이블공</v>
          </cell>
          <cell r="AQ117">
            <v>2.5999999999999999E-2</v>
          </cell>
          <cell r="BB117" t="str">
            <v>전 7-10</v>
          </cell>
        </row>
        <row r="118">
          <cell r="A118">
            <v>97</v>
          </cell>
          <cell r="B118" t="str">
            <v>케이블</v>
          </cell>
          <cell r="C118" t="str">
            <v>CVV 5C/2㎟</v>
          </cell>
          <cell r="D118">
            <v>1.03</v>
          </cell>
          <cell r="E118" t="str">
            <v>m</v>
          </cell>
          <cell r="F118">
            <v>50</v>
          </cell>
          <cell r="G118">
            <v>2559</v>
          </cell>
          <cell r="I118">
            <v>1962</v>
          </cell>
          <cell r="J118">
            <v>524</v>
          </cell>
          <cell r="K118">
            <v>539</v>
          </cell>
          <cell r="M118">
            <v>58</v>
          </cell>
          <cell r="AM118">
            <v>1</v>
          </cell>
          <cell r="AN118">
            <v>3.2000000000000001E-2</v>
          </cell>
          <cell r="AO118">
            <v>1</v>
          </cell>
          <cell r="AP118" t="str">
            <v>저압케이블공</v>
          </cell>
          <cell r="AQ118">
            <v>3.2000000000000001E-2</v>
          </cell>
          <cell r="BB118" t="str">
            <v>전 7-10</v>
          </cell>
        </row>
        <row r="119">
          <cell r="A119">
            <v>98</v>
          </cell>
          <cell r="B119" t="str">
            <v>케이블</v>
          </cell>
          <cell r="C119" t="str">
            <v>CVV 6C/2㎟</v>
          </cell>
          <cell r="D119">
            <v>1.03</v>
          </cell>
          <cell r="E119" t="str">
            <v>m</v>
          </cell>
          <cell r="F119">
            <v>50</v>
          </cell>
          <cell r="G119">
            <v>2686</v>
          </cell>
          <cell r="I119">
            <v>2147</v>
          </cell>
          <cell r="J119">
            <v>462</v>
          </cell>
          <cell r="K119">
            <v>475</v>
          </cell>
          <cell r="M119">
            <v>64</v>
          </cell>
          <cell r="AM119">
            <v>1</v>
          </cell>
          <cell r="AN119">
            <v>3.5000000000000003E-2</v>
          </cell>
          <cell r="AO119">
            <v>1</v>
          </cell>
          <cell r="AP119" t="str">
            <v>저압케이블공</v>
          </cell>
          <cell r="AQ119">
            <v>3.5000000000000003E-2</v>
          </cell>
          <cell r="BB119" t="str">
            <v>전 7-10</v>
          </cell>
        </row>
        <row r="120">
          <cell r="A120">
            <v>99</v>
          </cell>
          <cell r="B120" t="str">
            <v>케이블</v>
          </cell>
          <cell r="C120" t="str">
            <v>CVV 7C/2㎟</v>
          </cell>
          <cell r="D120">
            <v>1.03</v>
          </cell>
          <cell r="E120" t="str">
            <v>m</v>
          </cell>
          <cell r="F120">
            <v>50</v>
          </cell>
          <cell r="G120">
            <v>3130</v>
          </cell>
          <cell r="I120">
            <v>2392</v>
          </cell>
          <cell r="J120">
            <v>648</v>
          </cell>
          <cell r="K120">
            <v>667</v>
          </cell>
          <cell r="M120">
            <v>71</v>
          </cell>
          <cell r="AM120">
            <v>1</v>
          </cell>
          <cell r="AN120">
            <v>3.9E-2</v>
          </cell>
          <cell r="AO120">
            <v>1</v>
          </cell>
          <cell r="AP120" t="str">
            <v>저압케이블공</v>
          </cell>
          <cell r="AQ120">
            <v>3.9E-2</v>
          </cell>
          <cell r="BB120" t="str">
            <v>전 7-10</v>
          </cell>
        </row>
        <row r="121">
          <cell r="A121">
            <v>100</v>
          </cell>
          <cell r="B121" t="str">
            <v>케이블</v>
          </cell>
          <cell r="C121" t="str">
            <v>CVV 8C/2㎟</v>
          </cell>
          <cell r="D121">
            <v>1.03</v>
          </cell>
          <cell r="E121" t="str">
            <v>m</v>
          </cell>
          <cell r="F121">
            <v>50</v>
          </cell>
          <cell r="G121">
            <v>3485</v>
          </cell>
          <cell r="I121">
            <v>2576</v>
          </cell>
          <cell r="J121">
            <v>808</v>
          </cell>
          <cell r="K121">
            <v>832</v>
          </cell>
          <cell r="M121">
            <v>77</v>
          </cell>
          <cell r="AM121">
            <v>1</v>
          </cell>
          <cell r="AN121">
            <v>4.2000000000000003E-2</v>
          </cell>
          <cell r="AO121">
            <v>1</v>
          </cell>
          <cell r="AP121" t="str">
            <v>저압케이블공</v>
          </cell>
          <cell r="AQ121">
            <v>4.2000000000000003E-2</v>
          </cell>
          <cell r="BB121" t="str">
            <v>전 7-10</v>
          </cell>
        </row>
        <row r="122">
          <cell r="A122">
            <v>101</v>
          </cell>
          <cell r="B122" t="str">
            <v>케이블</v>
          </cell>
          <cell r="C122" t="str">
            <v>CVV 9C/2㎟</v>
          </cell>
          <cell r="D122">
            <v>1.03</v>
          </cell>
          <cell r="E122" t="str">
            <v>m</v>
          </cell>
          <cell r="F122">
            <v>50</v>
          </cell>
          <cell r="G122">
            <v>3938</v>
          </cell>
          <cell r="I122">
            <v>2944</v>
          </cell>
          <cell r="J122">
            <v>880</v>
          </cell>
          <cell r="K122">
            <v>906</v>
          </cell>
          <cell r="M122">
            <v>88</v>
          </cell>
          <cell r="AM122">
            <v>1</v>
          </cell>
          <cell r="AN122">
            <v>4.8000000000000001E-2</v>
          </cell>
          <cell r="AO122">
            <v>1</v>
          </cell>
          <cell r="AP122" t="str">
            <v>저압케이블공</v>
          </cell>
          <cell r="AQ122">
            <v>4.8000000000000001E-2</v>
          </cell>
          <cell r="BB122" t="str">
            <v>전 7-10</v>
          </cell>
        </row>
        <row r="123">
          <cell r="A123">
            <v>102</v>
          </cell>
          <cell r="B123" t="str">
            <v>케이블</v>
          </cell>
          <cell r="C123" t="str">
            <v>CVV 10C/2㎟</v>
          </cell>
          <cell r="D123">
            <v>1.03</v>
          </cell>
          <cell r="E123" t="str">
            <v>m</v>
          </cell>
          <cell r="F123">
            <v>50</v>
          </cell>
          <cell r="G123">
            <v>4071</v>
          </cell>
          <cell r="I123">
            <v>2944</v>
          </cell>
          <cell r="J123">
            <v>1009</v>
          </cell>
          <cell r="K123">
            <v>1039</v>
          </cell>
          <cell r="M123">
            <v>88</v>
          </cell>
          <cell r="AM123">
            <v>1</v>
          </cell>
          <cell r="AN123">
            <v>4.8000000000000001E-2</v>
          </cell>
          <cell r="AO123">
            <v>1</v>
          </cell>
          <cell r="AP123" t="str">
            <v>저압케이블공</v>
          </cell>
          <cell r="AQ123">
            <v>4.8000000000000001E-2</v>
          </cell>
          <cell r="BB123" t="str">
            <v>전 7-10</v>
          </cell>
        </row>
        <row r="124">
          <cell r="A124">
            <v>103</v>
          </cell>
          <cell r="B124" t="str">
            <v>케이블</v>
          </cell>
          <cell r="C124" t="str">
            <v>CVV 12C/2㎟</v>
          </cell>
          <cell r="D124">
            <v>1.03</v>
          </cell>
          <cell r="E124" t="str">
            <v>m</v>
          </cell>
          <cell r="F124">
            <v>50</v>
          </cell>
          <cell r="G124">
            <v>4564</v>
          </cell>
          <cell r="I124">
            <v>3312</v>
          </cell>
          <cell r="J124">
            <v>1120</v>
          </cell>
          <cell r="K124">
            <v>1153</v>
          </cell>
          <cell r="M124">
            <v>99</v>
          </cell>
          <cell r="AM124">
            <v>1</v>
          </cell>
          <cell r="AN124">
            <v>5.3999999999999999E-2</v>
          </cell>
          <cell r="AO124">
            <v>1</v>
          </cell>
          <cell r="AP124" t="str">
            <v>저압케이블공</v>
          </cell>
          <cell r="AQ124">
            <v>5.3999999999999999E-2</v>
          </cell>
          <cell r="BB124" t="str">
            <v>전 7-10</v>
          </cell>
        </row>
        <row r="125">
          <cell r="A125">
            <v>104</v>
          </cell>
          <cell r="B125" t="str">
            <v>케이블</v>
          </cell>
          <cell r="C125" t="str">
            <v>CVV 15C/2㎟</v>
          </cell>
          <cell r="D125">
            <v>1.03</v>
          </cell>
          <cell r="E125" t="str">
            <v>m</v>
          </cell>
          <cell r="F125">
            <v>50</v>
          </cell>
          <cell r="G125">
            <v>6041</v>
          </cell>
          <cell r="I125">
            <v>4416</v>
          </cell>
          <cell r="J125">
            <v>1450</v>
          </cell>
          <cell r="K125">
            <v>1493</v>
          </cell>
          <cell r="M125">
            <v>132</v>
          </cell>
          <cell r="AM125">
            <v>1</v>
          </cell>
          <cell r="AN125">
            <v>7.1999999999999995E-2</v>
          </cell>
          <cell r="AO125">
            <v>1</v>
          </cell>
          <cell r="AP125" t="str">
            <v>저압케이블공</v>
          </cell>
          <cell r="AQ125">
            <v>7.1999999999999995E-2</v>
          </cell>
          <cell r="BB125" t="str">
            <v>전 7-10</v>
          </cell>
        </row>
        <row r="126">
          <cell r="A126">
            <v>105</v>
          </cell>
          <cell r="B126" t="str">
            <v>케이블</v>
          </cell>
          <cell r="C126" t="str">
            <v>CVV 19C/2㎟</v>
          </cell>
          <cell r="D126">
            <v>1.03</v>
          </cell>
          <cell r="E126" t="str">
            <v>m</v>
          </cell>
          <cell r="F126">
            <v>50</v>
          </cell>
          <cell r="G126">
            <v>6236</v>
          </cell>
          <cell r="I126">
            <v>4416</v>
          </cell>
          <cell r="J126">
            <v>1639</v>
          </cell>
          <cell r="K126">
            <v>1688</v>
          </cell>
          <cell r="M126">
            <v>132</v>
          </cell>
          <cell r="AM126">
            <v>1</v>
          </cell>
          <cell r="AN126">
            <v>7.1999999999999995E-2</v>
          </cell>
          <cell r="AO126">
            <v>1</v>
          </cell>
          <cell r="AP126" t="str">
            <v>저압케이블공</v>
          </cell>
          <cell r="AQ126">
            <v>7.1999999999999995E-2</v>
          </cell>
          <cell r="BB126" t="str">
            <v>전 7-10</v>
          </cell>
        </row>
        <row r="127">
          <cell r="A127">
            <v>106</v>
          </cell>
          <cell r="B127" t="str">
            <v>케이블</v>
          </cell>
          <cell r="C127" t="str">
            <v>CVV 24C/2㎟</v>
          </cell>
          <cell r="D127">
            <v>1.03</v>
          </cell>
          <cell r="E127" t="str">
            <v>m</v>
          </cell>
          <cell r="F127">
            <v>50</v>
          </cell>
          <cell r="G127">
            <v>7440</v>
          </cell>
          <cell r="I127">
            <v>5152</v>
          </cell>
          <cell r="J127">
            <v>2072</v>
          </cell>
          <cell r="K127">
            <v>2134</v>
          </cell>
          <cell r="M127">
            <v>154</v>
          </cell>
          <cell r="AM127">
            <v>1</v>
          </cell>
          <cell r="AN127">
            <v>8.4000000000000005E-2</v>
          </cell>
          <cell r="AO127">
            <v>1</v>
          </cell>
          <cell r="AP127" t="str">
            <v>저압케이블공</v>
          </cell>
          <cell r="AQ127">
            <v>8.4000000000000005E-2</v>
          </cell>
          <cell r="BB127" t="str">
            <v>전 7-10</v>
          </cell>
        </row>
        <row r="128">
          <cell r="A128">
            <v>107</v>
          </cell>
          <cell r="B128" t="str">
            <v>케이블</v>
          </cell>
          <cell r="C128" t="str">
            <v>CVV 27C/2㎟</v>
          </cell>
          <cell r="D128">
            <v>1.03</v>
          </cell>
          <cell r="E128" t="str">
            <v>m</v>
          </cell>
          <cell r="F128">
            <v>50</v>
          </cell>
          <cell r="G128">
            <v>8518</v>
          </cell>
          <cell r="I128">
            <v>6011</v>
          </cell>
          <cell r="J128">
            <v>2260</v>
          </cell>
          <cell r="K128">
            <v>2327</v>
          </cell>
          <cell r="M128">
            <v>180</v>
          </cell>
          <cell r="AM128">
            <v>1</v>
          </cell>
          <cell r="AN128">
            <v>9.8000000000000004E-2</v>
          </cell>
          <cell r="AO128">
            <v>1</v>
          </cell>
          <cell r="AP128" t="str">
            <v>저압케이블공</v>
          </cell>
          <cell r="AQ128">
            <v>9.8000000000000004E-2</v>
          </cell>
          <cell r="BB128" t="str">
            <v>전 7-10</v>
          </cell>
        </row>
        <row r="129">
          <cell r="A129">
            <v>108</v>
          </cell>
          <cell r="B129" t="str">
            <v>케이블</v>
          </cell>
          <cell r="C129" t="str">
            <v>CVV 30C/2㎟</v>
          </cell>
          <cell r="D129">
            <v>1.03</v>
          </cell>
          <cell r="E129" t="str">
            <v>m</v>
          </cell>
          <cell r="F129">
            <v>50</v>
          </cell>
          <cell r="G129">
            <v>8796</v>
          </cell>
          <cell r="I129">
            <v>6011</v>
          </cell>
          <cell r="J129">
            <v>2530</v>
          </cell>
          <cell r="K129">
            <v>2605</v>
          </cell>
          <cell r="M129">
            <v>180</v>
          </cell>
          <cell r="AM129">
            <v>1</v>
          </cell>
          <cell r="AN129">
            <v>9.8000000000000004E-2</v>
          </cell>
          <cell r="AO129">
            <v>1</v>
          </cell>
          <cell r="AP129" t="str">
            <v>저압케이블공</v>
          </cell>
          <cell r="AQ129">
            <v>9.8000000000000004E-2</v>
          </cell>
          <cell r="BB129" t="str">
            <v>전 7-10</v>
          </cell>
        </row>
        <row r="130">
          <cell r="A130">
            <v>109</v>
          </cell>
          <cell r="B130" t="str">
            <v>케이블</v>
          </cell>
          <cell r="C130" t="str">
            <v>CVV 3C/3.5㎟</v>
          </cell>
          <cell r="D130">
            <v>1.03</v>
          </cell>
          <cell r="E130" t="str">
            <v>m</v>
          </cell>
          <cell r="F130">
            <v>50</v>
          </cell>
          <cell r="G130">
            <v>1975</v>
          </cell>
          <cell r="I130">
            <v>1349</v>
          </cell>
          <cell r="J130">
            <v>569</v>
          </cell>
          <cell r="K130">
            <v>586</v>
          </cell>
          <cell r="M130">
            <v>40</v>
          </cell>
          <cell r="AM130">
            <v>1</v>
          </cell>
          <cell r="AN130">
            <v>2.1999999999999999E-2</v>
          </cell>
          <cell r="AO130">
            <v>1</v>
          </cell>
          <cell r="AP130" t="str">
            <v>저압케이블공</v>
          </cell>
          <cell r="AQ130">
            <v>2.1999999999999999E-2</v>
          </cell>
          <cell r="BB130" t="str">
            <v>전 7-10</v>
          </cell>
        </row>
        <row r="131">
          <cell r="A131">
            <v>110</v>
          </cell>
          <cell r="B131" t="str">
            <v>케이블</v>
          </cell>
          <cell r="C131" t="str">
            <v>CVV-S 2C/1.25㎟</v>
          </cell>
          <cell r="D131">
            <v>1.03</v>
          </cell>
          <cell r="E131" t="str">
            <v>m</v>
          </cell>
          <cell r="F131">
            <v>50</v>
          </cell>
          <cell r="G131">
            <v>1709</v>
          </cell>
          <cell r="I131">
            <v>1236</v>
          </cell>
          <cell r="J131">
            <v>424</v>
          </cell>
          <cell r="K131">
            <v>436</v>
          </cell>
          <cell r="M131">
            <v>37</v>
          </cell>
          <cell r="AM131">
            <v>1</v>
          </cell>
          <cell r="AN131">
            <v>1.6799999999999999E-2</v>
          </cell>
          <cell r="AO131">
            <v>1.2</v>
          </cell>
          <cell r="AP131" t="str">
            <v>저압케이블공</v>
          </cell>
          <cell r="AQ131">
            <v>1.6799999999999999E-2</v>
          </cell>
          <cell r="BB131" t="str">
            <v>전 7-10</v>
          </cell>
        </row>
        <row r="132">
          <cell r="A132">
            <v>111</v>
          </cell>
          <cell r="B132" t="str">
            <v>케이블</v>
          </cell>
          <cell r="C132" t="str">
            <v>CVV-S 30C/1.25㎟</v>
          </cell>
          <cell r="D132">
            <v>1.03</v>
          </cell>
          <cell r="E132" t="str">
            <v>m</v>
          </cell>
          <cell r="F132">
            <v>50</v>
          </cell>
          <cell r="G132">
            <v>11068</v>
          </cell>
          <cell r="I132">
            <v>8656</v>
          </cell>
          <cell r="J132">
            <v>2091</v>
          </cell>
          <cell r="K132">
            <v>2153</v>
          </cell>
          <cell r="M132">
            <v>259</v>
          </cell>
          <cell r="AM132">
            <v>1</v>
          </cell>
          <cell r="AN132">
            <v>0.1176</v>
          </cell>
          <cell r="AO132">
            <v>1.2</v>
          </cell>
          <cell r="AP132" t="str">
            <v>저압케이블공</v>
          </cell>
          <cell r="AQ132">
            <v>0.1176</v>
          </cell>
          <cell r="BB132" t="str">
            <v>전 7-10</v>
          </cell>
        </row>
        <row r="133">
          <cell r="A133">
            <v>112</v>
          </cell>
          <cell r="B133" t="str">
            <v>케이블</v>
          </cell>
          <cell r="C133" t="str">
            <v>CVV-S 2C/2㎟</v>
          </cell>
          <cell r="D133">
            <v>1.03</v>
          </cell>
          <cell r="E133" t="str">
            <v>m</v>
          </cell>
          <cell r="F133">
            <v>50</v>
          </cell>
          <cell r="G133">
            <v>1748</v>
          </cell>
          <cell r="I133">
            <v>1236</v>
          </cell>
          <cell r="J133">
            <v>462</v>
          </cell>
          <cell r="K133">
            <v>475</v>
          </cell>
          <cell r="M133">
            <v>37</v>
          </cell>
          <cell r="AM133">
            <v>1</v>
          </cell>
          <cell r="AN133">
            <v>1.6799999999999999E-2</v>
          </cell>
          <cell r="AO133">
            <v>1.2</v>
          </cell>
          <cell r="AP133" t="str">
            <v>저압케이블공</v>
          </cell>
          <cell r="AQ133">
            <v>1.6799999999999999E-2</v>
          </cell>
          <cell r="BB133" t="str">
            <v>전 7-10</v>
          </cell>
        </row>
        <row r="134">
          <cell r="A134">
            <v>113</v>
          </cell>
          <cell r="B134" t="str">
            <v>케이블</v>
          </cell>
          <cell r="C134" t="str">
            <v>CVV-S 30C/2㎟</v>
          </cell>
          <cell r="D134">
            <v>1.03</v>
          </cell>
          <cell r="E134" t="str">
            <v>m</v>
          </cell>
          <cell r="F134">
            <v>50</v>
          </cell>
          <cell r="G134">
            <v>11873</v>
          </cell>
          <cell r="I134">
            <v>8656</v>
          </cell>
          <cell r="J134">
            <v>2872</v>
          </cell>
          <cell r="K134">
            <v>2958</v>
          </cell>
          <cell r="M134">
            <v>259</v>
          </cell>
          <cell r="AM134">
            <v>1</v>
          </cell>
          <cell r="AN134">
            <v>0.1176</v>
          </cell>
          <cell r="AO134">
            <v>1.2</v>
          </cell>
          <cell r="AP134" t="str">
            <v>저압케이블공</v>
          </cell>
          <cell r="AQ134">
            <v>0.1176</v>
          </cell>
          <cell r="BB134" t="str">
            <v>전 7-10</v>
          </cell>
        </row>
        <row r="135">
          <cell r="A135">
            <v>114</v>
          </cell>
          <cell r="B135" t="str">
            <v>케이블</v>
          </cell>
          <cell r="C135" t="str">
            <v>CVV-S 2C/3.5㎟</v>
          </cell>
          <cell r="D135">
            <v>1.03</v>
          </cell>
          <cell r="E135" t="str">
            <v>m</v>
          </cell>
          <cell r="F135">
            <v>50</v>
          </cell>
          <cell r="G135">
            <v>2044</v>
          </cell>
          <cell r="I135">
            <v>1413</v>
          </cell>
          <cell r="J135">
            <v>572</v>
          </cell>
          <cell r="K135">
            <v>589</v>
          </cell>
          <cell r="M135">
            <v>42</v>
          </cell>
          <cell r="AM135">
            <v>1</v>
          </cell>
          <cell r="AN135">
            <v>1.9199999999999998E-2</v>
          </cell>
          <cell r="AO135">
            <v>1.2</v>
          </cell>
          <cell r="AP135" t="str">
            <v>저압케이블공</v>
          </cell>
          <cell r="AQ135">
            <v>1.9199999999999998E-2</v>
          </cell>
          <cell r="BB135" t="str">
            <v>전 7-10</v>
          </cell>
        </row>
        <row r="136">
          <cell r="A136">
            <v>115</v>
          </cell>
          <cell r="B136" t="str">
            <v>케이블</v>
          </cell>
          <cell r="C136" t="str">
            <v>CVV-S 4C/3.5㎟</v>
          </cell>
          <cell r="D136">
            <v>1.03</v>
          </cell>
          <cell r="E136" t="str">
            <v>m</v>
          </cell>
          <cell r="F136">
            <v>50</v>
          </cell>
          <cell r="G136">
            <v>3477</v>
          </cell>
          <cell r="I136">
            <v>2561</v>
          </cell>
          <cell r="J136">
            <v>816</v>
          </cell>
          <cell r="K136">
            <v>840</v>
          </cell>
          <cell r="M136">
            <v>76</v>
          </cell>
          <cell r="AM136">
            <v>1</v>
          </cell>
          <cell r="AN136">
            <v>3.4799999999999998E-2</v>
          </cell>
          <cell r="AO136">
            <v>1.2</v>
          </cell>
          <cell r="AP136" t="str">
            <v>저압케이블공</v>
          </cell>
          <cell r="AQ136">
            <v>3.4799999999999998E-2</v>
          </cell>
          <cell r="BB136" t="str">
            <v>전 7-10</v>
          </cell>
        </row>
        <row r="137">
          <cell r="A137">
            <v>116</v>
          </cell>
          <cell r="B137" t="str">
            <v>케이블</v>
          </cell>
          <cell r="C137" t="str">
            <v>CVV-S 6C/3.5㎟</v>
          </cell>
          <cell r="D137">
            <v>1.03</v>
          </cell>
          <cell r="E137" t="str">
            <v>m</v>
          </cell>
          <cell r="F137">
            <v>50</v>
          </cell>
          <cell r="G137">
            <v>4598</v>
          </cell>
          <cell r="I137">
            <v>3356</v>
          </cell>
          <cell r="J137">
            <v>1109</v>
          </cell>
          <cell r="K137">
            <v>1142</v>
          </cell>
          <cell r="M137">
            <v>100</v>
          </cell>
          <cell r="AM137">
            <v>1</v>
          </cell>
          <cell r="AN137">
            <v>4.5599999999999995E-2</v>
          </cell>
          <cell r="AO137">
            <v>1.2</v>
          </cell>
          <cell r="AP137" t="str">
            <v>저압케이블공</v>
          </cell>
          <cell r="AQ137">
            <v>4.5599999999999995E-2</v>
          </cell>
          <cell r="BB137" t="str">
            <v>전 7-10</v>
          </cell>
        </row>
        <row r="138">
          <cell r="A138">
            <v>117</v>
          </cell>
          <cell r="B138" t="str">
            <v>케이블</v>
          </cell>
          <cell r="C138" t="str">
            <v>CVV-S 15C/3.5㎟</v>
          </cell>
          <cell r="D138">
            <v>1.03</v>
          </cell>
          <cell r="E138" t="str">
            <v>m</v>
          </cell>
          <cell r="F138">
            <v>50</v>
          </cell>
          <cell r="G138">
            <v>9457</v>
          </cell>
          <cell r="I138">
            <v>6890</v>
          </cell>
          <cell r="J138">
            <v>2293</v>
          </cell>
          <cell r="K138">
            <v>2361</v>
          </cell>
          <cell r="M138">
            <v>206</v>
          </cell>
          <cell r="AM138">
            <v>1</v>
          </cell>
          <cell r="AN138">
            <v>9.3600000000000003E-2</v>
          </cell>
          <cell r="AO138">
            <v>1.2</v>
          </cell>
          <cell r="AP138" t="str">
            <v>저압케이블공</v>
          </cell>
          <cell r="AQ138">
            <v>9.3600000000000003E-2</v>
          </cell>
          <cell r="BB138" t="str">
            <v>전 7-10</v>
          </cell>
        </row>
        <row r="139">
          <cell r="A139">
            <v>118</v>
          </cell>
          <cell r="B139" t="str">
            <v>케이블</v>
          </cell>
          <cell r="C139" t="str">
            <v>CVV-SB 2C/2.0㎟</v>
          </cell>
          <cell r="D139">
            <v>1.03</v>
          </cell>
          <cell r="E139" t="str">
            <v>m</v>
          </cell>
          <cell r="F139">
            <v>50</v>
          </cell>
          <cell r="G139">
            <v>1735</v>
          </cell>
          <cell r="I139">
            <v>1236</v>
          </cell>
          <cell r="J139">
            <v>449</v>
          </cell>
          <cell r="K139">
            <v>462</v>
          </cell>
          <cell r="M139">
            <v>37</v>
          </cell>
          <cell r="AM139">
            <v>1</v>
          </cell>
          <cell r="AN139">
            <v>1.6799999999999999E-2</v>
          </cell>
          <cell r="AO139">
            <v>1.2</v>
          </cell>
          <cell r="AP139" t="str">
            <v>저압케이블공</v>
          </cell>
          <cell r="AQ139">
            <v>1.6799999999999999E-2</v>
          </cell>
          <cell r="BB139" t="str">
            <v>전 7-10</v>
          </cell>
        </row>
        <row r="140">
          <cell r="A140">
            <v>119</v>
          </cell>
          <cell r="B140" t="str">
            <v>케이블</v>
          </cell>
          <cell r="C140" t="str">
            <v>CVV-SB 3C/1.25㎟</v>
          </cell>
          <cell r="D140">
            <v>1.03</v>
          </cell>
          <cell r="E140" t="str">
            <v>m</v>
          </cell>
          <cell r="F140">
            <v>50</v>
          </cell>
          <cell r="G140">
            <v>2334</v>
          </cell>
          <cell r="I140">
            <v>1678</v>
          </cell>
          <cell r="J140">
            <v>589</v>
          </cell>
          <cell r="K140">
            <v>606</v>
          </cell>
          <cell r="M140">
            <v>50</v>
          </cell>
          <cell r="AM140">
            <v>1</v>
          </cell>
          <cell r="AN140">
            <v>2.2799999999999997E-2</v>
          </cell>
          <cell r="AO140">
            <v>1.2</v>
          </cell>
          <cell r="AP140" t="str">
            <v>저압케이블공</v>
          </cell>
          <cell r="AQ140">
            <v>2.2799999999999997E-2</v>
          </cell>
          <cell r="BB140" t="str">
            <v>전 7-10</v>
          </cell>
        </row>
        <row r="141">
          <cell r="A141">
            <v>120</v>
          </cell>
          <cell r="B141" t="str">
            <v>케이블</v>
          </cell>
          <cell r="C141" t="str">
            <v>CVV-SB 30C/1.25㎟</v>
          </cell>
          <cell r="D141">
            <v>1.03</v>
          </cell>
          <cell r="E141" t="str">
            <v>m</v>
          </cell>
          <cell r="F141">
            <v>50</v>
          </cell>
          <cell r="G141">
            <v>11218</v>
          </cell>
          <cell r="I141">
            <v>8656</v>
          </cell>
          <cell r="J141">
            <v>2236</v>
          </cell>
          <cell r="K141">
            <v>2303</v>
          </cell>
          <cell r="M141">
            <v>259</v>
          </cell>
          <cell r="AM141">
            <v>1</v>
          </cell>
          <cell r="AN141">
            <v>0.1176</v>
          </cell>
          <cell r="AO141">
            <v>1.2</v>
          </cell>
          <cell r="AP141" t="str">
            <v>저압케이블공</v>
          </cell>
          <cell r="AQ141">
            <v>0.1176</v>
          </cell>
          <cell r="BB141" t="str">
            <v>전 7-10</v>
          </cell>
        </row>
        <row r="142">
          <cell r="A142">
            <v>121</v>
          </cell>
          <cell r="B142" t="str">
            <v>전선</v>
          </cell>
          <cell r="C142" t="str">
            <v>TIV 2C 0.8㎜</v>
          </cell>
          <cell r="D142">
            <v>1.03</v>
          </cell>
          <cell r="E142" t="str">
            <v>m</v>
          </cell>
          <cell r="F142">
            <v>50</v>
          </cell>
          <cell r="G142">
            <v>1005</v>
          </cell>
          <cell r="I142">
            <v>933</v>
          </cell>
          <cell r="J142">
            <v>44</v>
          </cell>
          <cell r="K142">
            <v>45</v>
          </cell>
          <cell r="M142">
            <v>27</v>
          </cell>
          <cell r="AM142">
            <v>1</v>
          </cell>
          <cell r="AN142">
            <v>1.4999999999999999E-2</v>
          </cell>
          <cell r="AO142">
            <v>1</v>
          </cell>
          <cell r="AP142" t="str">
            <v>통신내선공</v>
          </cell>
          <cell r="AQ142">
            <v>1.4999999999999999E-2</v>
          </cell>
          <cell r="BB142" t="str">
            <v>통 3-16</v>
          </cell>
        </row>
        <row r="143">
          <cell r="A143">
            <v>122</v>
          </cell>
          <cell r="B143" t="str">
            <v>케이블</v>
          </cell>
          <cell r="C143" t="str">
            <v>CPEV 5P 0.65㎟</v>
          </cell>
          <cell r="D143">
            <v>1.03</v>
          </cell>
          <cell r="E143" t="str">
            <v>m</v>
          </cell>
          <cell r="F143">
            <v>50</v>
          </cell>
          <cell r="G143">
            <v>1465</v>
          </cell>
          <cell r="I143">
            <v>969</v>
          </cell>
          <cell r="J143">
            <v>454</v>
          </cell>
          <cell r="K143">
            <v>467</v>
          </cell>
          <cell r="M143">
            <v>29</v>
          </cell>
          <cell r="AM143">
            <v>2</v>
          </cell>
          <cell r="AN143">
            <v>0.02</v>
          </cell>
          <cell r="AO143">
            <v>1</v>
          </cell>
          <cell r="AP143" t="str">
            <v>보통인부</v>
          </cell>
          <cell r="AQ143">
            <v>1.2E-2</v>
          </cell>
          <cell r="AR143" t="str">
            <v>통신케이블공</v>
          </cell>
          <cell r="AS143">
            <v>8.0000000000000002E-3</v>
          </cell>
          <cell r="BB143" t="str">
            <v>통 3-15</v>
          </cell>
        </row>
        <row r="144">
          <cell r="A144">
            <v>123</v>
          </cell>
          <cell r="B144" t="str">
            <v>케이블</v>
          </cell>
          <cell r="C144" t="str">
            <v>CPEV 10P 0.65㎟</v>
          </cell>
          <cell r="D144">
            <v>1.03</v>
          </cell>
          <cell r="E144" t="str">
            <v>m</v>
          </cell>
          <cell r="F144">
            <v>50</v>
          </cell>
          <cell r="G144">
            <v>1585</v>
          </cell>
          <cell r="I144">
            <v>969</v>
          </cell>
          <cell r="J144">
            <v>570</v>
          </cell>
          <cell r="K144">
            <v>587</v>
          </cell>
          <cell r="M144">
            <v>29</v>
          </cell>
          <cell r="AM144">
            <v>2</v>
          </cell>
          <cell r="AN144">
            <v>0.02</v>
          </cell>
          <cell r="AO144">
            <v>1</v>
          </cell>
          <cell r="AP144" t="str">
            <v>보통인부</v>
          </cell>
          <cell r="AQ144">
            <v>1.2E-2</v>
          </cell>
          <cell r="AR144" t="str">
            <v>통신케이블공</v>
          </cell>
          <cell r="AS144">
            <v>8.0000000000000002E-3</v>
          </cell>
          <cell r="BB144" t="str">
            <v>통 3-15</v>
          </cell>
        </row>
        <row r="145">
          <cell r="A145">
            <v>124</v>
          </cell>
          <cell r="B145" t="str">
            <v>케이블</v>
          </cell>
          <cell r="C145" t="str">
            <v>CPEV 20P 0.65㎟</v>
          </cell>
          <cell r="D145">
            <v>1.03</v>
          </cell>
          <cell r="E145" t="str">
            <v>m</v>
          </cell>
          <cell r="F145">
            <v>50</v>
          </cell>
          <cell r="G145">
            <v>1974</v>
          </cell>
          <cell r="I145">
            <v>1075</v>
          </cell>
          <cell r="J145">
            <v>842</v>
          </cell>
          <cell r="K145">
            <v>867</v>
          </cell>
          <cell r="M145">
            <v>32</v>
          </cell>
          <cell r="AM145">
            <v>2</v>
          </cell>
          <cell r="AN145">
            <v>2.1999999999999999E-2</v>
          </cell>
          <cell r="AO145">
            <v>1</v>
          </cell>
          <cell r="AP145" t="str">
            <v>보통인부</v>
          </cell>
          <cell r="AQ145">
            <v>1.2999999999999999E-2</v>
          </cell>
          <cell r="AR145" t="str">
            <v>통신케이블공</v>
          </cell>
          <cell r="AS145">
            <v>8.9999999999999993E-3</v>
          </cell>
          <cell r="BB145" t="str">
            <v>통 3-15</v>
          </cell>
        </row>
        <row r="146">
          <cell r="A146">
            <v>125</v>
          </cell>
          <cell r="B146" t="str">
            <v>케이블</v>
          </cell>
          <cell r="C146" t="str">
            <v>CPEV 30P 0.65㎟</v>
          </cell>
          <cell r="D146">
            <v>1.03</v>
          </cell>
          <cell r="E146" t="str">
            <v>m</v>
          </cell>
          <cell r="F146">
            <v>50</v>
          </cell>
          <cell r="G146">
            <v>2502</v>
          </cell>
          <cell r="I146">
            <v>1285</v>
          </cell>
          <cell r="J146">
            <v>1145</v>
          </cell>
          <cell r="K146">
            <v>1179</v>
          </cell>
          <cell r="M146">
            <v>38</v>
          </cell>
          <cell r="AM146">
            <v>2</v>
          </cell>
          <cell r="AN146">
            <v>2.5999999999999999E-2</v>
          </cell>
          <cell r="AO146">
            <v>1</v>
          </cell>
          <cell r="AP146" t="str">
            <v>보통인부</v>
          </cell>
          <cell r="AQ146">
            <v>1.4999999999999999E-2</v>
          </cell>
          <cell r="AR146" t="str">
            <v>통신케이블공</v>
          </cell>
          <cell r="AS146">
            <v>1.0999999999999999E-2</v>
          </cell>
          <cell r="BB146" t="str">
            <v>통 3-15</v>
          </cell>
        </row>
        <row r="147">
          <cell r="A147">
            <v>126</v>
          </cell>
          <cell r="B147" t="str">
            <v>케이블</v>
          </cell>
          <cell r="C147" t="str">
            <v>CPEV 50P 0.65㎟</v>
          </cell>
          <cell r="D147">
            <v>1.03</v>
          </cell>
          <cell r="E147" t="str">
            <v>m</v>
          </cell>
          <cell r="F147">
            <v>50</v>
          </cell>
          <cell r="G147">
            <v>3033</v>
          </cell>
          <cell r="I147">
            <v>1285</v>
          </cell>
          <cell r="J147">
            <v>1661</v>
          </cell>
          <cell r="K147">
            <v>1710</v>
          </cell>
          <cell r="M147">
            <v>38</v>
          </cell>
          <cell r="AM147">
            <v>2</v>
          </cell>
          <cell r="AN147">
            <v>2.5999999999999999E-2</v>
          </cell>
          <cell r="AO147">
            <v>1</v>
          </cell>
          <cell r="AP147" t="str">
            <v>보통인부</v>
          </cell>
          <cell r="AQ147">
            <v>1.4999999999999999E-2</v>
          </cell>
          <cell r="AR147" t="str">
            <v>통신케이블공</v>
          </cell>
          <cell r="AS147">
            <v>1.0999999999999999E-2</v>
          </cell>
          <cell r="BB147" t="str">
            <v>통 3-15</v>
          </cell>
        </row>
        <row r="148">
          <cell r="A148">
            <v>127</v>
          </cell>
          <cell r="B148" t="str">
            <v>케이블</v>
          </cell>
          <cell r="C148" t="str">
            <v>CPEV 100P 0.65㎟</v>
          </cell>
          <cell r="D148">
            <v>1.03</v>
          </cell>
          <cell r="E148" t="str">
            <v>m</v>
          </cell>
          <cell r="F148">
            <v>50</v>
          </cell>
          <cell r="G148">
            <v>4513</v>
          </cell>
          <cell r="I148">
            <v>1475</v>
          </cell>
          <cell r="J148">
            <v>2907</v>
          </cell>
          <cell r="K148">
            <v>2994</v>
          </cell>
          <cell r="M148">
            <v>44</v>
          </cell>
          <cell r="AM148">
            <v>2</v>
          </cell>
          <cell r="AN148">
            <v>3.0000000000000002E-2</v>
          </cell>
          <cell r="AO148">
            <v>1</v>
          </cell>
          <cell r="AP148" t="str">
            <v>보통인부</v>
          </cell>
          <cell r="AQ148">
            <v>1.7500000000000002E-2</v>
          </cell>
          <cell r="AR148" t="str">
            <v>통신케이블공</v>
          </cell>
          <cell r="AS148">
            <v>1.2500000000000001E-2</v>
          </cell>
          <cell r="BB148" t="str">
            <v>통 3-15</v>
          </cell>
        </row>
        <row r="149">
          <cell r="A149">
            <v>128</v>
          </cell>
          <cell r="B149" t="str">
            <v>케이블</v>
          </cell>
          <cell r="C149" t="str">
            <v>ECX 5C-2V</v>
          </cell>
          <cell r="D149">
            <v>1.03</v>
          </cell>
          <cell r="E149" t="str">
            <v>m</v>
          </cell>
          <cell r="F149">
            <v>50</v>
          </cell>
          <cell r="G149">
            <v>1485</v>
          </cell>
          <cell r="I149">
            <v>1134</v>
          </cell>
          <cell r="J149">
            <v>308</v>
          </cell>
          <cell r="K149">
            <v>317</v>
          </cell>
          <cell r="M149">
            <v>34</v>
          </cell>
          <cell r="AM149">
            <v>1</v>
          </cell>
          <cell r="AN149">
            <v>1.7999999999999999E-2</v>
          </cell>
          <cell r="AO149">
            <v>1</v>
          </cell>
          <cell r="AP149" t="str">
            <v>통신설비공</v>
          </cell>
          <cell r="AQ149">
            <v>1.7999999999999999E-2</v>
          </cell>
          <cell r="BB149" t="str">
            <v>통 5-89</v>
          </cell>
        </row>
        <row r="150">
          <cell r="A150">
            <v>129</v>
          </cell>
          <cell r="B150" t="str">
            <v>케이블</v>
          </cell>
          <cell r="C150" t="str">
            <v>ECX 7C-2V</v>
          </cell>
          <cell r="D150">
            <v>1.03</v>
          </cell>
          <cell r="E150" t="str">
            <v>m</v>
          </cell>
          <cell r="F150">
            <v>50</v>
          </cell>
          <cell r="G150">
            <v>2000</v>
          </cell>
          <cell r="I150">
            <v>1386</v>
          </cell>
          <cell r="J150">
            <v>557</v>
          </cell>
          <cell r="K150">
            <v>573</v>
          </cell>
          <cell r="M150">
            <v>41</v>
          </cell>
          <cell r="AM150">
            <v>1</v>
          </cell>
          <cell r="AN150">
            <v>2.1999999999999999E-2</v>
          </cell>
          <cell r="AO150">
            <v>1</v>
          </cell>
          <cell r="AP150" t="str">
            <v>통신설비공</v>
          </cell>
          <cell r="AQ150">
            <v>2.1999999999999999E-2</v>
          </cell>
          <cell r="BB150" t="str">
            <v>통 5-89</v>
          </cell>
        </row>
        <row r="151">
          <cell r="A151">
            <v>130</v>
          </cell>
          <cell r="B151" t="str">
            <v>전선관</v>
          </cell>
          <cell r="C151" t="str">
            <v>ST 16C</v>
          </cell>
          <cell r="D151">
            <v>1.1000000000000001</v>
          </cell>
          <cell r="E151" t="str">
            <v>m</v>
          </cell>
          <cell r="F151">
            <v>50</v>
          </cell>
          <cell r="G151">
            <v>4599</v>
          </cell>
          <cell r="I151">
            <v>3842</v>
          </cell>
          <cell r="J151">
            <v>584</v>
          </cell>
          <cell r="K151">
            <v>642</v>
          </cell>
          <cell r="M151">
            <v>115</v>
          </cell>
          <cell r="N151" t="str">
            <v>전선관 부속자재</v>
          </cell>
          <cell r="O151" t="str">
            <v>전선관의 15%</v>
          </cell>
          <cell r="P151">
            <v>1</v>
          </cell>
          <cell r="Q151" t="str">
            <v>식</v>
          </cell>
          <cell r="W151">
            <v>87</v>
          </cell>
          <cell r="AM151">
            <v>1</v>
          </cell>
          <cell r="AN151">
            <v>0.08</v>
          </cell>
          <cell r="AO151">
            <v>1</v>
          </cell>
          <cell r="AP151" t="str">
            <v>내선전공</v>
          </cell>
          <cell r="AQ151">
            <v>0.08</v>
          </cell>
          <cell r="BB151" t="str">
            <v>전 7-1</v>
          </cell>
        </row>
        <row r="152">
          <cell r="A152">
            <v>131</v>
          </cell>
          <cell r="B152" t="str">
            <v>전선관</v>
          </cell>
          <cell r="C152" t="str">
            <v>ST 22C</v>
          </cell>
          <cell r="D152">
            <v>1.1000000000000001</v>
          </cell>
          <cell r="E152" t="str">
            <v>m</v>
          </cell>
          <cell r="F152">
            <v>50</v>
          </cell>
          <cell r="G152">
            <v>6264</v>
          </cell>
          <cell r="I152">
            <v>5283</v>
          </cell>
          <cell r="J152">
            <v>749</v>
          </cell>
          <cell r="K152">
            <v>823</v>
          </cell>
          <cell r="M152">
            <v>158</v>
          </cell>
          <cell r="N152" t="str">
            <v>전선관 부속자재</v>
          </cell>
          <cell r="O152" t="str">
            <v>전선관의 15%</v>
          </cell>
          <cell r="P152">
            <v>1</v>
          </cell>
          <cell r="Q152" t="str">
            <v>식</v>
          </cell>
          <cell r="W152">
            <v>112</v>
          </cell>
          <cell r="AM152">
            <v>1</v>
          </cell>
          <cell r="AN152">
            <v>0.11</v>
          </cell>
          <cell r="AO152">
            <v>1</v>
          </cell>
          <cell r="AP152" t="str">
            <v>내선전공</v>
          </cell>
          <cell r="AQ152">
            <v>0.11</v>
          </cell>
          <cell r="BB152" t="str">
            <v>전 7-1</v>
          </cell>
        </row>
        <row r="153">
          <cell r="A153">
            <v>132</v>
          </cell>
          <cell r="B153" t="str">
            <v>전선관</v>
          </cell>
          <cell r="C153" t="str">
            <v>ST 28C</v>
          </cell>
          <cell r="D153">
            <v>1.1000000000000001</v>
          </cell>
          <cell r="E153" t="str">
            <v>m</v>
          </cell>
          <cell r="F153">
            <v>50</v>
          </cell>
          <cell r="G153">
            <v>7999</v>
          </cell>
          <cell r="I153">
            <v>6723</v>
          </cell>
          <cell r="J153">
            <v>978</v>
          </cell>
          <cell r="K153">
            <v>1075</v>
          </cell>
          <cell r="M153">
            <v>201</v>
          </cell>
          <cell r="N153" t="str">
            <v>전선관 부속자재</v>
          </cell>
          <cell r="O153" t="str">
            <v>전선관의 15%</v>
          </cell>
          <cell r="P153">
            <v>1</v>
          </cell>
          <cell r="Q153" t="str">
            <v>식</v>
          </cell>
          <cell r="W153">
            <v>146</v>
          </cell>
          <cell r="AM153">
            <v>1</v>
          </cell>
          <cell r="AN153">
            <v>0.14000000000000001</v>
          </cell>
          <cell r="AO153">
            <v>1</v>
          </cell>
          <cell r="AP153" t="str">
            <v>내선전공</v>
          </cell>
          <cell r="AQ153">
            <v>0.14000000000000001</v>
          </cell>
          <cell r="BB153" t="str">
            <v>전 7-1</v>
          </cell>
        </row>
        <row r="154">
          <cell r="A154">
            <v>133</v>
          </cell>
          <cell r="B154" t="str">
            <v>전선관</v>
          </cell>
          <cell r="C154" t="str">
            <v>ST 36C</v>
          </cell>
          <cell r="D154">
            <v>1.1000000000000001</v>
          </cell>
          <cell r="E154" t="str">
            <v>m</v>
          </cell>
          <cell r="F154">
            <v>50</v>
          </cell>
          <cell r="G154">
            <v>11213</v>
          </cell>
          <cell r="I154">
            <v>9605</v>
          </cell>
          <cell r="J154">
            <v>1200</v>
          </cell>
          <cell r="K154">
            <v>1320</v>
          </cell>
          <cell r="M154">
            <v>288</v>
          </cell>
          <cell r="N154" t="str">
            <v>전선관 부속자재</v>
          </cell>
          <cell r="O154" t="str">
            <v>전선관의 15%</v>
          </cell>
          <cell r="P154">
            <v>1</v>
          </cell>
          <cell r="Q154" t="str">
            <v>식</v>
          </cell>
          <cell r="W154">
            <v>180</v>
          </cell>
          <cell r="AM154">
            <v>1</v>
          </cell>
          <cell r="AN154">
            <v>0.2</v>
          </cell>
          <cell r="AO154">
            <v>1</v>
          </cell>
          <cell r="AP154" t="str">
            <v>내선전공</v>
          </cell>
          <cell r="AQ154">
            <v>0.2</v>
          </cell>
          <cell r="BB154" t="str">
            <v>전 7-1</v>
          </cell>
        </row>
        <row r="155">
          <cell r="A155">
            <v>134</v>
          </cell>
          <cell r="B155" t="str">
            <v>전선관</v>
          </cell>
          <cell r="C155" t="str">
            <v>ST 42C</v>
          </cell>
          <cell r="D155">
            <v>1.1000000000000001</v>
          </cell>
          <cell r="E155" t="str">
            <v>m</v>
          </cell>
          <cell r="F155">
            <v>50</v>
          </cell>
          <cell r="G155">
            <v>13898</v>
          </cell>
          <cell r="I155">
            <v>12007</v>
          </cell>
          <cell r="J155">
            <v>1392</v>
          </cell>
          <cell r="K155">
            <v>1531</v>
          </cell>
          <cell r="M155">
            <v>360</v>
          </cell>
          <cell r="N155" t="str">
            <v>전선관 부속자재</v>
          </cell>
          <cell r="O155" t="str">
            <v>전선관의 15%</v>
          </cell>
          <cell r="P155">
            <v>1</v>
          </cell>
          <cell r="Q155" t="str">
            <v>식</v>
          </cell>
          <cell r="W155">
            <v>208</v>
          </cell>
          <cell r="AM155">
            <v>1</v>
          </cell>
          <cell r="AN155">
            <v>0.25</v>
          </cell>
          <cell r="AO155">
            <v>1</v>
          </cell>
          <cell r="AP155" t="str">
            <v>내선전공</v>
          </cell>
          <cell r="AQ155">
            <v>0.25</v>
          </cell>
          <cell r="BB155" t="str">
            <v>전 7-1</v>
          </cell>
        </row>
        <row r="156">
          <cell r="A156">
            <v>135</v>
          </cell>
          <cell r="B156" t="str">
            <v>전선관</v>
          </cell>
          <cell r="C156" t="str">
            <v>ST 54C</v>
          </cell>
          <cell r="D156">
            <v>1.1000000000000001</v>
          </cell>
          <cell r="E156" t="str">
            <v>m</v>
          </cell>
          <cell r="F156">
            <v>50</v>
          </cell>
          <cell r="G156">
            <v>18953</v>
          </cell>
          <cell r="I156">
            <v>16329</v>
          </cell>
          <cell r="J156">
            <v>1941</v>
          </cell>
          <cell r="K156">
            <v>2135</v>
          </cell>
          <cell r="M156">
            <v>489</v>
          </cell>
          <cell r="N156" t="str">
            <v>전선관 부속자재</v>
          </cell>
          <cell r="O156" t="str">
            <v>전선관의 15%</v>
          </cell>
          <cell r="P156">
            <v>1</v>
          </cell>
          <cell r="Q156" t="str">
            <v>식</v>
          </cell>
          <cell r="W156">
            <v>291</v>
          </cell>
          <cell r="AM156">
            <v>1</v>
          </cell>
          <cell r="AN156">
            <v>0.34</v>
          </cell>
          <cell r="AO156">
            <v>1</v>
          </cell>
          <cell r="AP156" t="str">
            <v>내선전공</v>
          </cell>
          <cell r="AQ156">
            <v>0.34</v>
          </cell>
          <cell r="BB156" t="str">
            <v>전 7-1</v>
          </cell>
        </row>
        <row r="157">
          <cell r="A157">
            <v>136</v>
          </cell>
          <cell r="B157" t="str">
            <v>전선관</v>
          </cell>
          <cell r="C157" t="str">
            <v>ST 70C</v>
          </cell>
          <cell r="D157">
            <v>1.1000000000000001</v>
          </cell>
          <cell r="E157" t="str">
            <v>m</v>
          </cell>
          <cell r="F157">
            <v>50</v>
          </cell>
          <cell r="G157">
            <v>24479</v>
          </cell>
          <cell r="I157">
            <v>21132</v>
          </cell>
          <cell r="J157">
            <v>2468</v>
          </cell>
          <cell r="K157">
            <v>2714</v>
          </cell>
          <cell r="M157">
            <v>633</v>
          </cell>
          <cell r="N157" t="str">
            <v>전선관 부속자재</v>
          </cell>
          <cell r="O157" t="str">
            <v>전선관의 15%</v>
          </cell>
          <cell r="P157">
            <v>1</v>
          </cell>
          <cell r="Q157" t="str">
            <v>식</v>
          </cell>
          <cell r="W157">
            <v>370</v>
          </cell>
          <cell r="AM157">
            <v>1</v>
          </cell>
          <cell r="AN157">
            <v>0.44</v>
          </cell>
          <cell r="AO157">
            <v>1</v>
          </cell>
          <cell r="AP157" t="str">
            <v>내선전공</v>
          </cell>
          <cell r="AQ157">
            <v>0.44</v>
          </cell>
          <cell r="BB157" t="str">
            <v>전 7-1</v>
          </cell>
        </row>
        <row r="158">
          <cell r="A158">
            <v>137</v>
          </cell>
          <cell r="B158" t="str">
            <v>전선관</v>
          </cell>
          <cell r="C158" t="str">
            <v>ST 82C</v>
          </cell>
          <cell r="D158">
            <v>1.1000000000000001</v>
          </cell>
          <cell r="E158" t="str">
            <v>m</v>
          </cell>
          <cell r="F158">
            <v>50</v>
          </cell>
          <cell r="G158">
            <v>29762</v>
          </cell>
          <cell r="I158">
            <v>25935</v>
          </cell>
          <cell r="J158">
            <v>2772</v>
          </cell>
          <cell r="K158">
            <v>3049</v>
          </cell>
          <cell r="M158">
            <v>778</v>
          </cell>
          <cell r="N158" t="str">
            <v>전선관 부속자재</v>
          </cell>
          <cell r="O158" t="str">
            <v>전선관의 15%</v>
          </cell>
          <cell r="P158">
            <v>1</v>
          </cell>
          <cell r="Q158" t="str">
            <v>식</v>
          </cell>
          <cell r="W158">
            <v>415</v>
          </cell>
          <cell r="AM158">
            <v>1</v>
          </cell>
          <cell r="AN158">
            <v>0.54</v>
          </cell>
          <cell r="AO158">
            <v>1</v>
          </cell>
          <cell r="AP158" t="str">
            <v>내선전공</v>
          </cell>
          <cell r="AQ158">
            <v>0.54</v>
          </cell>
          <cell r="BB158" t="str">
            <v>전 7-1</v>
          </cell>
        </row>
        <row r="159">
          <cell r="A159">
            <v>138</v>
          </cell>
          <cell r="B159" t="str">
            <v>전선관</v>
          </cell>
          <cell r="C159" t="str">
            <v>ST 104C</v>
          </cell>
          <cell r="D159">
            <v>1.1000000000000001</v>
          </cell>
          <cell r="E159" t="str">
            <v>m</v>
          </cell>
          <cell r="F159">
            <v>50</v>
          </cell>
          <cell r="G159">
            <v>39979</v>
          </cell>
          <cell r="I159">
            <v>34099</v>
          </cell>
          <cell r="J159">
            <v>4417</v>
          </cell>
          <cell r="K159">
            <v>4858</v>
          </cell>
          <cell r="M159">
            <v>1022</v>
          </cell>
          <cell r="N159" t="str">
            <v>전선관 부속자재</v>
          </cell>
          <cell r="O159" t="str">
            <v>전선관의 15%</v>
          </cell>
          <cell r="P159">
            <v>1</v>
          </cell>
          <cell r="Q159" t="str">
            <v>식</v>
          </cell>
          <cell r="W159">
            <v>662</v>
          </cell>
          <cell r="AM159">
            <v>1</v>
          </cell>
          <cell r="AN159">
            <v>0.71</v>
          </cell>
          <cell r="AO159">
            <v>1</v>
          </cell>
          <cell r="AP159" t="str">
            <v>내선전공</v>
          </cell>
          <cell r="AQ159">
            <v>0.71</v>
          </cell>
          <cell r="BB159" t="str">
            <v>전 7-1</v>
          </cell>
        </row>
        <row r="160">
          <cell r="A160">
            <v>139</v>
          </cell>
          <cell r="B160" t="str">
            <v>가요전선관</v>
          </cell>
          <cell r="C160" t="str">
            <v>2종 방수16C</v>
          </cell>
          <cell r="D160">
            <v>1.1000000000000001</v>
          </cell>
          <cell r="E160" t="str">
            <v>m</v>
          </cell>
          <cell r="F160">
            <v>50</v>
          </cell>
          <cell r="G160">
            <v>4261</v>
          </cell>
          <cell r="I160">
            <v>1873</v>
          </cell>
          <cell r="J160">
            <v>2120</v>
          </cell>
          <cell r="K160">
            <v>2332</v>
          </cell>
          <cell r="M160">
            <v>56</v>
          </cell>
          <cell r="N160" t="str">
            <v>전선관 부속자재</v>
          </cell>
          <cell r="O160" t="str">
            <v>전선관의 15%</v>
          </cell>
          <cell r="P160">
            <v>1</v>
          </cell>
          <cell r="Q160" t="str">
            <v>식</v>
          </cell>
          <cell r="W160">
            <v>318</v>
          </cell>
          <cell r="AM160">
            <v>1</v>
          </cell>
          <cell r="AN160">
            <v>3.9E-2</v>
          </cell>
          <cell r="AO160">
            <v>1</v>
          </cell>
          <cell r="AP160" t="str">
            <v>내선전공</v>
          </cell>
          <cell r="AQ160">
            <v>3.9E-2</v>
          </cell>
          <cell r="BB160" t="str">
            <v>전 7-1</v>
          </cell>
        </row>
        <row r="161">
          <cell r="A161">
            <v>140</v>
          </cell>
          <cell r="B161" t="str">
            <v>가요전선관</v>
          </cell>
          <cell r="C161" t="str">
            <v>2종 방수22C</v>
          </cell>
          <cell r="D161">
            <v>1.1000000000000001</v>
          </cell>
          <cell r="E161" t="str">
            <v>m</v>
          </cell>
          <cell r="F161">
            <v>50</v>
          </cell>
          <cell r="G161">
            <v>5520</v>
          </cell>
          <cell r="I161">
            <v>2353</v>
          </cell>
          <cell r="J161">
            <v>2816</v>
          </cell>
          <cell r="K161">
            <v>3097</v>
          </cell>
          <cell r="M161">
            <v>70</v>
          </cell>
          <cell r="N161" t="str">
            <v>전선관 부속자재</v>
          </cell>
          <cell r="O161" t="str">
            <v>전선관의 15%</v>
          </cell>
          <cell r="P161">
            <v>1</v>
          </cell>
          <cell r="Q161" t="str">
            <v>식</v>
          </cell>
          <cell r="W161">
            <v>422</v>
          </cell>
          <cell r="AM161">
            <v>1</v>
          </cell>
          <cell r="AN161">
            <v>4.9000000000000002E-2</v>
          </cell>
          <cell r="AO161">
            <v>1</v>
          </cell>
          <cell r="AP161" t="str">
            <v>내선전공</v>
          </cell>
          <cell r="AQ161">
            <v>4.9000000000000002E-2</v>
          </cell>
          <cell r="BB161" t="str">
            <v>전 7-1</v>
          </cell>
        </row>
        <row r="162">
          <cell r="A162">
            <v>141</v>
          </cell>
          <cell r="B162" t="str">
            <v>가요전선관</v>
          </cell>
          <cell r="C162" t="str">
            <v>2종 방수28C</v>
          </cell>
          <cell r="D162">
            <v>1.1000000000000001</v>
          </cell>
          <cell r="E162" t="str">
            <v>m</v>
          </cell>
          <cell r="F162">
            <v>50</v>
          </cell>
          <cell r="G162">
            <v>7127</v>
          </cell>
          <cell r="I162">
            <v>3025</v>
          </cell>
          <cell r="J162">
            <v>3648</v>
          </cell>
          <cell r="K162">
            <v>4012</v>
          </cell>
          <cell r="M162">
            <v>90</v>
          </cell>
          <cell r="N162" t="str">
            <v>전선관 부속자재</v>
          </cell>
          <cell r="O162" t="str">
            <v>전선관의 15%</v>
          </cell>
          <cell r="P162">
            <v>1</v>
          </cell>
          <cell r="Q162" t="str">
            <v>식</v>
          </cell>
          <cell r="W162">
            <v>547</v>
          </cell>
          <cell r="AM162">
            <v>1</v>
          </cell>
          <cell r="AN162">
            <v>6.3E-2</v>
          </cell>
          <cell r="AO162">
            <v>1</v>
          </cell>
          <cell r="AP162" t="str">
            <v>내선전공</v>
          </cell>
          <cell r="AQ162">
            <v>6.3E-2</v>
          </cell>
          <cell r="BB162" t="str">
            <v>전 7-1</v>
          </cell>
        </row>
        <row r="163">
          <cell r="A163">
            <v>142</v>
          </cell>
          <cell r="B163" t="str">
            <v>가요전선관</v>
          </cell>
          <cell r="C163" t="str">
            <v>2종 방수36C</v>
          </cell>
          <cell r="D163">
            <v>1.1000000000000001</v>
          </cell>
          <cell r="E163" t="str">
            <v>m</v>
          </cell>
          <cell r="F163">
            <v>50</v>
          </cell>
          <cell r="G163">
            <v>7820</v>
          </cell>
          <cell r="I163">
            <v>3698</v>
          </cell>
          <cell r="J163">
            <v>3648</v>
          </cell>
          <cell r="K163">
            <v>4012</v>
          </cell>
          <cell r="M163">
            <v>110</v>
          </cell>
          <cell r="N163" t="str">
            <v>전선관 부속자재</v>
          </cell>
          <cell r="O163" t="str">
            <v>전선관의 15%</v>
          </cell>
          <cell r="P163">
            <v>1</v>
          </cell>
          <cell r="Q163" t="str">
            <v>식</v>
          </cell>
          <cell r="W163">
            <v>547</v>
          </cell>
          <cell r="AM163">
            <v>1</v>
          </cell>
          <cell r="AN163">
            <v>7.6999999999999999E-2</v>
          </cell>
          <cell r="AO163">
            <v>1</v>
          </cell>
          <cell r="AP163" t="str">
            <v>내선전공</v>
          </cell>
          <cell r="AQ163">
            <v>7.6999999999999999E-2</v>
          </cell>
          <cell r="BB163" t="str">
            <v>전 7-1</v>
          </cell>
        </row>
        <row r="164">
          <cell r="A164">
            <v>143</v>
          </cell>
          <cell r="B164" t="str">
            <v>가요전선관</v>
          </cell>
          <cell r="C164" t="str">
            <v>2종 방수42C</v>
          </cell>
          <cell r="D164">
            <v>1.1000000000000001</v>
          </cell>
          <cell r="E164" t="str">
            <v>m</v>
          </cell>
          <cell r="F164">
            <v>50</v>
          </cell>
          <cell r="G164">
            <v>11611</v>
          </cell>
          <cell r="I164">
            <v>4370</v>
          </cell>
          <cell r="J164">
            <v>6464</v>
          </cell>
          <cell r="K164">
            <v>7110</v>
          </cell>
          <cell r="M164">
            <v>131</v>
          </cell>
          <cell r="N164" t="str">
            <v>전선관 부속자재</v>
          </cell>
          <cell r="O164" t="str">
            <v>전선관의 15%</v>
          </cell>
          <cell r="P164">
            <v>1</v>
          </cell>
          <cell r="Q164" t="str">
            <v>식</v>
          </cell>
          <cell r="W164">
            <v>969</v>
          </cell>
          <cell r="AM164">
            <v>1</v>
          </cell>
          <cell r="AN164">
            <v>9.0999999999999998E-2</v>
          </cell>
          <cell r="AO164">
            <v>1</v>
          </cell>
          <cell r="AP164" t="str">
            <v>내선전공</v>
          </cell>
          <cell r="AQ164">
            <v>9.0999999999999998E-2</v>
          </cell>
          <cell r="BB164" t="str">
            <v>전 7-1</v>
          </cell>
        </row>
        <row r="165">
          <cell r="A165">
            <v>144</v>
          </cell>
          <cell r="B165" t="str">
            <v>가요전선관</v>
          </cell>
          <cell r="C165" t="str">
            <v>2종 방수54C</v>
          </cell>
          <cell r="D165">
            <v>1.1000000000000001</v>
          </cell>
          <cell r="E165" t="str">
            <v>m</v>
          </cell>
          <cell r="F165">
            <v>50</v>
          </cell>
          <cell r="G165">
            <v>18574</v>
          </cell>
          <cell r="I165">
            <v>6243</v>
          </cell>
          <cell r="J165">
            <v>11040</v>
          </cell>
          <cell r="K165">
            <v>12144</v>
          </cell>
          <cell r="M165">
            <v>187</v>
          </cell>
          <cell r="N165" t="str">
            <v>전선관 부속자재</v>
          </cell>
          <cell r="O165" t="str">
            <v>전선관의 15%</v>
          </cell>
          <cell r="P165">
            <v>1</v>
          </cell>
          <cell r="Q165" t="str">
            <v>식</v>
          </cell>
          <cell r="W165">
            <v>1656</v>
          </cell>
          <cell r="AM165">
            <v>1</v>
          </cell>
          <cell r="AN165">
            <v>0.13</v>
          </cell>
          <cell r="AO165">
            <v>1</v>
          </cell>
          <cell r="AP165" t="str">
            <v>내선전공</v>
          </cell>
          <cell r="AQ165">
            <v>0.13</v>
          </cell>
          <cell r="BB165" t="str">
            <v>전 7-1</v>
          </cell>
        </row>
        <row r="166">
          <cell r="A166">
            <v>145</v>
          </cell>
          <cell r="B166" t="str">
            <v>가요전선관</v>
          </cell>
          <cell r="C166" t="str">
            <v>2종 방수70C</v>
          </cell>
          <cell r="D166">
            <v>1.1000000000000001</v>
          </cell>
          <cell r="E166" t="str">
            <v>m</v>
          </cell>
          <cell r="F166">
            <v>50</v>
          </cell>
          <cell r="G166">
            <v>23929</v>
          </cell>
          <cell r="I166">
            <v>7204</v>
          </cell>
          <cell r="J166">
            <v>15009</v>
          </cell>
          <cell r="K166">
            <v>16509</v>
          </cell>
          <cell r="M166">
            <v>216</v>
          </cell>
          <cell r="N166" t="str">
            <v>전선관 부속자재</v>
          </cell>
          <cell r="O166" t="str">
            <v>전선관의 15%</v>
          </cell>
          <cell r="P166">
            <v>1</v>
          </cell>
          <cell r="Q166" t="str">
            <v>식</v>
          </cell>
          <cell r="W166">
            <v>2251</v>
          </cell>
          <cell r="AM166">
            <v>1</v>
          </cell>
          <cell r="AN166">
            <v>0.15</v>
          </cell>
          <cell r="AO166">
            <v>1</v>
          </cell>
          <cell r="AP166" t="str">
            <v>내선전공</v>
          </cell>
          <cell r="AQ166">
            <v>0.15</v>
          </cell>
          <cell r="BB166" t="str">
            <v>전 7-1</v>
          </cell>
        </row>
        <row r="167">
          <cell r="A167">
            <v>146</v>
          </cell>
          <cell r="B167" t="str">
            <v>가요전선관</v>
          </cell>
          <cell r="C167" t="str">
            <v>2종 방수82C</v>
          </cell>
          <cell r="D167">
            <v>1.1000000000000001</v>
          </cell>
          <cell r="E167" t="str">
            <v>m</v>
          </cell>
          <cell r="F167">
            <v>50</v>
          </cell>
          <cell r="G167">
            <v>32852</v>
          </cell>
          <cell r="I167">
            <v>7204</v>
          </cell>
          <cell r="J167">
            <v>23120</v>
          </cell>
          <cell r="K167">
            <v>25432</v>
          </cell>
          <cell r="M167">
            <v>216</v>
          </cell>
          <cell r="N167" t="str">
            <v>전선관 부속자재</v>
          </cell>
          <cell r="O167" t="str">
            <v>전선관의 15%</v>
          </cell>
          <cell r="P167">
            <v>1</v>
          </cell>
          <cell r="Q167" t="str">
            <v>식</v>
          </cell>
          <cell r="W167">
            <v>3468</v>
          </cell>
          <cell r="AM167">
            <v>1</v>
          </cell>
          <cell r="AN167">
            <v>0.15</v>
          </cell>
          <cell r="AO167">
            <v>1</v>
          </cell>
          <cell r="AP167" t="str">
            <v>내선전공</v>
          </cell>
          <cell r="AQ167">
            <v>0.15</v>
          </cell>
          <cell r="BB167" t="str">
            <v>전 7-1</v>
          </cell>
        </row>
        <row r="168">
          <cell r="A168">
            <v>147</v>
          </cell>
          <cell r="B168" t="str">
            <v>가요전선관</v>
          </cell>
          <cell r="C168" t="str">
            <v>2종 방수104C</v>
          </cell>
          <cell r="D168">
            <v>1.1000000000000001</v>
          </cell>
          <cell r="E168" t="str">
            <v>m</v>
          </cell>
          <cell r="F168">
            <v>50</v>
          </cell>
          <cell r="G168">
            <v>40024</v>
          </cell>
          <cell r="I168">
            <v>7204</v>
          </cell>
          <cell r="J168">
            <v>29640</v>
          </cell>
          <cell r="K168">
            <v>32604</v>
          </cell>
          <cell r="M168">
            <v>216</v>
          </cell>
          <cell r="N168" t="str">
            <v>전선관 부속자재</v>
          </cell>
          <cell r="O168" t="str">
            <v>전선관의 15%</v>
          </cell>
          <cell r="P168">
            <v>1</v>
          </cell>
          <cell r="Q168" t="str">
            <v>식</v>
          </cell>
          <cell r="W168">
            <v>4446</v>
          </cell>
          <cell r="AM168">
            <v>1</v>
          </cell>
          <cell r="AN168">
            <v>0.15</v>
          </cell>
          <cell r="AO168">
            <v>1</v>
          </cell>
          <cell r="AP168" t="str">
            <v>내선전공</v>
          </cell>
          <cell r="AQ168">
            <v>0.15</v>
          </cell>
          <cell r="BB168" t="str">
            <v>전 7-1</v>
          </cell>
        </row>
        <row r="169">
          <cell r="A169">
            <v>148</v>
          </cell>
          <cell r="B169" t="str">
            <v>가요전선관</v>
          </cell>
          <cell r="C169" t="str">
            <v>비방수 16C</v>
          </cell>
          <cell r="D169">
            <v>1.1000000000000001</v>
          </cell>
          <cell r="E169" t="str">
            <v>m</v>
          </cell>
          <cell r="F169">
            <v>50</v>
          </cell>
          <cell r="G169">
            <v>2088</v>
          </cell>
          <cell r="I169">
            <v>1873</v>
          </cell>
          <cell r="J169">
            <v>145</v>
          </cell>
          <cell r="K169">
            <v>159</v>
          </cell>
          <cell r="M169">
            <v>56</v>
          </cell>
          <cell r="N169" t="str">
            <v>전선관 부속자재</v>
          </cell>
          <cell r="O169" t="str">
            <v>전선관의 15%</v>
          </cell>
          <cell r="P169">
            <v>1</v>
          </cell>
          <cell r="Q169" t="str">
            <v>식</v>
          </cell>
          <cell r="W169">
            <v>21</v>
          </cell>
          <cell r="AM169">
            <v>1</v>
          </cell>
          <cell r="AN169">
            <v>3.9E-2</v>
          </cell>
          <cell r="AO169">
            <v>1</v>
          </cell>
          <cell r="AP169" t="str">
            <v>내선전공</v>
          </cell>
          <cell r="AQ169">
            <v>3.9E-2</v>
          </cell>
          <cell r="BB169" t="str">
            <v>전 7-1</v>
          </cell>
        </row>
        <row r="170">
          <cell r="A170">
            <v>149</v>
          </cell>
          <cell r="B170" t="str">
            <v>가요전선관</v>
          </cell>
          <cell r="C170" t="str">
            <v>비방수 22C</v>
          </cell>
          <cell r="D170">
            <v>1.1000000000000001</v>
          </cell>
          <cell r="E170" t="str">
            <v>m</v>
          </cell>
          <cell r="F170">
            <v>50</v>
          </cell>
          <cell r="G170">
            <v>3350</v>
          </cell>
          <cell r="I170">
            <v>2353</v>
          </cell>
          <cell r="J170">
            <v>843</v>
          </cell>
          <cell r="K170">
            <v>927</v>
          </cell>
          <cell r="M170">
            <v>70</v>
          </cell>
          <cell r="N170" t="str">
            <v>전선관 부속자재</v>
          </cell>
          <cell r="O170" t="str">
            <v>전선관의 15%</v>
          </cell>
          <cell r="P170">
            <v>1</v>
          </cell>
          <cell r="Q170" t="str">
            <v>식</v>
          </cell>
          <cell r="W170">
            <v>126</v>
          </cell>
          <cell r="AM170">
            <v>1</v>
          </cell>
          <cell r="AN170">
            <v>4.9000000000000002E-2</v>
          </cell>
          <cell r="AO170">
            <v>1</v>
          </cell>
          <cell r="AP170" t="str">
            <v>내선전공</v>
          </cell>
          <cell r="AQ170">
            <v>4.9000000000000002E-2</v>
          </cell>
          <cell r="BB170" t="str">
            <v>전 7-1</v>
          </cell>
        </row>
        <row r="171">
          <cell r="A171">
            <v>150</v>
          </cell>
          <cell r="B171" t="str">
            <v>전선관</v>
          </cell>
          <cell r="C171" t="str">
            <v>HIPVC 16C</v>
          </cell>
          <cell r="D171">
            <v>1.1000000000000001</v>
          </cell>
          <cell r="E171" t="str">
            <v>m</v>
          </cell>
          <cell r="F171">
            <v>50</v>
          </cell>
          <cell r="G171">
            <v>2686</v>
          </cell>
          <cell r="I171">
            <v>2401</v>
          </cell>
          <cell r="J171">
            <v>194</v>
          </cell>
          <cell r="K171">
            <v>213</v>
          </cell>
          <cell r="M171">
            <v>72</v>
          </cell>
          <cell r="N171" t="str">
            <v>전선관 부속자재</v>
          </cell>
          <cell r="O171" t="str">
            <v>전선관의 15%</v>
          </cell>
          <cell r="P171">
            <v>1</v>
          </cell>
          <cell r="Q171" t="str">
            <v>식</v>
          </cell>
          <cell r="W171">
            <v>29</v>
          </cell>
          <cell r="AM171">
            <v>1</v>
          </cell>
          <cell r="AN171">
            <v>0.05</v>
          </cell>
          <cell r="AO171">
            <v>1</v>
          </cell>
          <cell r="AP171" t="str">
            <v>내선전공</v>
          </cell>
          <cell r="AQ171">
            <v>0.05</v>
          </cell>
          <cell r="BB171" t="str">
            <v>전 7-1</v>
          </cell>
        </row>
        <row r="172">
          <cell r="A172">
            <v>151</v>
          </cell>
          <cell r="B172" t="str">
            <v>전선관</v>
          </cell>
          <cell r="C172" t="str">
            <v>HIPVC 22C</v>
          </cell>
          <cell r="D172">
            <v>1.1000000000000001</v>
          </cell>
          <cell r="E172" t="str">
            <v>m</v>
          </cell>
          <cell r="F172">
            <v>50</v>
          </cell>
          <cell r="G172">
            <v>3223</v>
          </cell>
          <cell r="I172">
            <v>2881</v>
          </cell>
          <cell r="J172">
            <v>233</v>
          </cell>
          <cell r="K172">
            <v>256</v>
          </cell>
          <cell r="M172">
            <v>86</v>
          </cell>
          <cell r="N172" t="str">
            <v>전선관 부속자재</v>
          </cell>
          <cell r="O172" t="str">
            <v>전선관의 15%</v>
          </cell>
          <cell r="P172">
            <v>1</v>
          </cell>
          <cell r="Q172" t="str">
            <v>식</v>
          </cell>
          <cell r="W172">
            <v>34</v>
          </cell>
          <cell r="AM172">
            <v>1</v>
          </cell>
          <cell r="AN172">
            <v>0.06</v>
          </cell>
          <cell r="AO172">
            <v>1</v>
          </cell>
          <cell r="AP172" t="str">
            <v>내선전공</v>
          </cell>
          <cell r="AQ172">
            <v>0.06</v>
          </cell>
          <cell r="BB172" t="str">
            <v>전 7-1</v>
          </cell>
        </row>
        <row r="173">
          <cell r="A173">
            <v>152</v>
          </cell>
          <cell r="B173" t="str">
            <v>전선관</v>
          </cell>
          <cell r="C173" t="str">
            <v>HIPVC 28C</v>
          </cell>
          <cell r="D173">
            <v>1.1000000000000001</v>
          </cell>
          <cell r="E173" t="str">
            <v>m</v>
          </cell>
          <cell r="F173">
            <v>50</v>
          </cell>
          <cell r="G173">
            <v>4464</v>
          </cell>
          <cell r="I173">
            <v>3842</v>
          </cell>
          <cell r="J173">
            <v>461</v>
          </cell>
          <cell r="K173">
            <v>507</v>
          </cell>
          <cell r="M173">
            <v>115</v>
          </cell>
          <cell r="N173" t="str">
            <v>전선관 부속자재</v>
          </cell>
          <cell r="O173" t="str">
            <v>전선관의 15%</v>
          </cell>
          <cell r="P173">
            <v>1</v>
          </cell>
          <cell r="Q173" t="str">
            <v>식</v>
          </cell>
          <cell r="W173">
            <v>69</v>
          </cell>
          <cell r="AM173">
            <v>1</v>
          </cell>
          <cell r="AN173">
            <v>0.08</v>
          </cell>
          <cell r="AO173">
            <v>1</v>
          </cell>
          <cell r="AP173" t="str">
            <v>내선전공</v>
          </cell>
          <cell r="AQ173">
            <v>0.08</v>
          </cell>
          <cell r="BB173" t="str">
            <v>전 7-1</v>
          </cell>
        </row>
        <row r="174">
          <cell r="A174">
            <v>153</v>
          </cell>
          <cell r="B174" t="str">
            <v>전선관</v>
          </cell>
          <cell r="C174" t="str">
            <v>HIPVC 36C</v>
          </cell>
          <cell r="D174">
            <v>1.1000000000000001</v>
          </cell>
          <cell r="E174" t="str">
            <v>m</v>
          </cell>
          <cell r="F174">
            <v>50</v>
          </cell>
          <cell r="G174">
            <v>5637</v>
          </cell>
          <cell r="I174">
            <v>4802</v>
          </cell>
          <cell r="J174">
            <v>629</v>
          </cell>
          <cell r="K174">
            <v>691</v>
          </cell>
          <cell r="M174">
            <v>144</v>
          </cell>
          <cell r="N174" t="str">
            <v>전선관 부속자재</v>
          </cell>
          <cell r="O174" t="str">
            <v>전선관의 15%</v>
          </cell>
          <cell r="P174">
            <v>1</v>
          </cell>
          <cell r="Q174" t="str">
            <v>식</v>
          </cell>
          <cell r="W174">
            <v>94</v>
          </cell>
          <cell r="AM174">
            <v>1</v>
          </cell>
          <cell r="AN174">
            <v>0.1</v>
          </cell>
          <cell r="AO174">
            <v>1</v>
          </cell>
          <cell r="AP174" t="str">
            <v>내선전공</v>
          </cell>
          <cell r="AQ174">
            <v>0.1</v>
          </cell>
          <cell r="BB174" t="str">
            <v>전 7-1</v>
          </cell>
        </row>
        <row r="175">
          <cell r="A175">
            <v>154</v>
          </cell>
          <cell r="B175" t="str">
            <v>전선관</v>
          </cell>
          <cell r="C175" t="str">
            <v>HIPVC 42C</v>
          </cell>
          <cell r="D175">
            <v>1.1000000000000001</v>
          </cell>
          <cell r="E175" t="str">
            <v>m</v>
          </cell>
          <cell r="F175">
            <v>50</v>
          </cell>
          <cell r="G175">
            <v>7380</v>
          </cell>
          <cell r="I175">
            <v>6243</v>
          </cell>
          <cell r="J175">
            <v>864</v>
          </cell>
          <cell r="K175">
            <v>950</v>
          </cell>
          <cell r="M175">
            <v>187</v>
          </cell>
          <cell r="N175" t="str">
            <v>전선관 부속자재</v>
          </cell>
          <cell r="O175" t="str">
            <v>전선관의 15%</v>
          </cell>
          <cell r="P175">
            <v>1</v>
          </cell>
          <cell r="Q175" t="str">
            <v>식</v>
          </cell>
          <cell r="W175">
            <v>129</v>
          </cell>
          <cell r="AM175">
            <v>1</v>
          </cell>
          <cell r="AN175">
            <v>0.13</v>
          </cell>
          <cell r="AO175">
            <v>1</v>
          </cell>
          <cell r="AP175" t="str">
            <v>내선전공</v>
          </cell>
          <cell r="AQ175">
            <v>0.13</v>
          </cell>
          <cell r="BB175" t="str">
            <v>전 7-1</v>
          </cell>
        </row>
        <row r="176">
          <cell r="A176">
            <v>155</v>
          </cell>
          <cell r="B176" t="str">
            <v>전선관</v>
          </cell>
          <cell r="C176" t="str">
            <v>HIPVC 54C</v>
          </cell>
          <cell r="D176">
            <v>1.1000000000000001</v>
          </cell>
          <cell r="E176" t="str">
            <v>m</v>
          </cell>
          <cell r="F176">
            <v>50</v>
          </cell>
          <cell r="G176">
            <v>10745</v>
          </cell>
          <cell r="I176">
            <v>9125</v>
          </cell>
          <cell r="J176">
            <v>1225</v>
          </cell>
          <cell r="K176">
            <v>1347</v>
          </cell>
          <cell r="M176">
            <v>273</v>
          </cell>
          <cell r="N176" t="str">
            <v>전선관 부속자재</v>
          </cell>
          <cell r="O176" t="str">
            <v>전선관의 15%</v>
          </cell>
          <cell r="P176">
            <v>1</v>
          </cell>
          <cell r="Q176" t="str">
            <v>식</v>
          </cell>
          <cell r="W176">
            <v>183</v>
          </cell>
          <cell r="AM176">
            <v>1</v>
          </cell>
          <cell r="AN176">
            <v>0.19</v>
          </cell>
          <cell r="AO176">
            <v>1</v>
          </cell>
          <cell r="AP176" t="str">
            <v>내선전공</v>
          </cell>
          <cell r="AQ176">
            <v>0.19</v>
          </cell>
          <cell r="BB176" t="str">
            <v>전 7-1</v>
          </cell>
        </row>
        <row r="177">
          <cell r="A177">
            <v>156</v>
          </cell>
          <cell r="B177" t="str">
            <v>전선관</v>
          </cell>
          <cell r="C177" t="str">
            <v>HIPVC 70C</v>
          </cell>
          <cell r="D177">
            <v>1.1000000000000001</v>
          </cell>
          <cell r="E177" t="str">
            <v>m</v>
          </cell>
          <cell r="F177">
            <v>50</v>
          </cell>
          <cell r="G177">
            <v>15605</v>
          </cell>
          <cell r="I177">
            <v>13447</v>
          </cell>
          <cell r="J177">
            <v>1596</v>
          </cell>
          <cell r="K177">
            <v>1755</v>
          </cell>
          <cell r="M177">
            <v>403</v>
          </cell>
          <cell r="N177" t="str">
            <v>전선관 부속자재</v>
          </cell>
          <cell r="O177" t="str">
            <v>전선관의 15%</v>
          </cell>
          <cell r="P177">
            <v>1</v>
          </cell>
          <cell r="Q177" t="str">
            <v>식</v>
          </cell>
          <cell r="W177">
            <v>239</v>
          </cell>
          <cell r="AM177">
            <v>1</v>
          </cell>
          <cell r="AN177">
            <v>0.28000000000000003</v>
          </cell>
          <cell r="AO177">
            <v>1</v>
          </cell>
          <cell r="AP177" t="str">
            <v>내선전공</v>
          </cell>
          <cell r="AQ177">
            <v>0.28000000000000003</v>
          </cell>
          <cell r="BB177" t="str">
            <v>전 7-1</v>
          </cell>
        </row>
        <row r="178">
          <cell r="A178">
            <v>157</v>
          </cell>
          <cell r="B178" t="str">
            <v>전선관</v>
          </cell>
          <cell r="C178" t="str">
            <v>HIPVC 82C</v>
          </cell>
          <cell r="D178">
            <v>1.1000000000000001</v>
          </cell>
          <cell r="E178" t="str">
            <v>m</v>
          </cell>
          <cell r="F178">
            <v>50</v>
          </cell>
          <cell r="G178">
            <v>20949</v>
          </cell>
          <cell r="I178">
            <v>17770</v>
          </cell>
          <cell r="J178">
            <v>2406</v>
          </cell>
          <cell r="K178">
            <v>2646</v>
          </cell>
          <cell r="M178">
            <v>533</v>
          </cell>
          <cell r="N178" t="str">
            <v>전선관 부속자재</v>
          </cell>
          <cell r="O178" t="str">
            <v>전선관의 15%</v>
          </cell>
          <cell r="P178">
            <v>1</v>
          </cell>
          <cell r="Q178" t="str">
            <v>식</v>
          </cell>
          <cell r="W178">
            <v>360</v>
          </cell>
          <cell r="AM178">
            <v>1</v>
          </cell>
          <cell r="AN178">
            <v>0.37</v>
          </cell>
          <cell r="AO178">
            <v>1</v>
          </cell>
          <cell r="AP178" t="str">
            <v>내선전공</v>
          </cell>
          <cell r="AQ178">
            <v>0.37</v>
          </cell>
          <cell r="BB178" t="str">
            <v>전 7-1</v>
          </cell>
        </row>
        <row r="179">
          <cell r="A179">
            <v>158</v>
          </cell>
          <cell r="B179" t="str">
            <v>전선관</v>
          </cell>
          <cell r="C179" t="str">
            <v>HIPVC 104C</v>
          </cell>
          <cell r="D179">
            <v>1.1000000000000001</v>
          </cell>
          <cell r="E179" t="str">
            <v>m</v>
          </cell>
          <cell r="F179">
            <v>50</v>
          </cell>
          <cell r="G179">
            <v>25922</v>
          </cell>
          <cell r="I179">
            <v>22092</v>
          </cell>
          <cell r="J179">
            <v>2880</v>
          </cell>
          <cell r="K179">
            <v>3168</v>
          </cell>
          <cell r="M179">
            <v>662</v>
          </cell>
          <cell r="N179" t="str">
            <v>전선관 부속자재</v>
          </cell>
          <cell r="O179" t="str">
            <v>전선관의 15%</v>
          </cell>
          <cell r="P179">
            <v>1</v>
          </cell>
          <cell r="Q179" t="str">
            <v>식</v>
          </cell>
          <cell r="W179">
            <v>432</v>
          </cell>
          <cell r="AM179">
            <v>1</v>
          </cell>
          <cell r="AN179">
            <v>0.46</v>
          </cell>
          <cell r="AO179">
            <v>1</v>
          </cell>
          <cell r="AP179" t="str">
            <v>내선전공</v>
          </cell>
          <cell r="AQ179">
            <v>0.46</v>
          </cell>
          <cell r="BB179" t="str">
            <v>전 7-1</v>
          </cell>
        </row>
        <row r="180">
          <cell r="A180">
            <v>159</v>
          </cell>
          <cell r="B180" t="str">
            <v>전선관</v>
          </cell>
          <cell r="C180" t="str">
            <v>PE 16C</v>
          </cell>
          <cell r="D180">
            <v>1.1000000000000001</v>
          </cell>
          <cell r="E180" t="str">
            <v>m</v>
          </cell>
          <cell r="F180">
            <v>50</v>
          </cell>
          <cell r="G180">
            <v>1334</v>
          </cell>
          <cell r="I180">
            <v>1176</v>
          </cell>
          <cell r="J180">
            <v>112</v>
          </cell>
          <cell r="K180">
            <v>123</v>
          </cell>
          <cell r="M180">
            <v>35</v>
          </cell>
          <cell r="N180" t="str">
            <v>전선관 부속자재</v>
          </cell>
          <cell r="O180" t="str">
            <v>전선관의 15%</v>
          </cell>
          <cell r="P180">
            <v>1</v>
          </cell>
          <cell r="Q180" t="str">
            <v>식</v>
          </cell>
          <cell r="W180">
            <v>16</v>
          </cell>
          <cell r="AM180">
            <v>1</v>
          </cell>
          <cell r="AN180">
            <v>3.5000000000000003E-2</v>
          </cell>
          <cell r="AO180">
            <v>0.7</v>
          </cell>
          <cell r="AP180" t="str">
            <v>내선전공</v>
          </cell>
          <cell r="AQ180">
            <v>3.5000000000000003E-2</v>
          </cell>
          <cell r="BB180" t="str">
            <v>전 7-1</v>
          </cell>
        </row>
        <row r="181">
          <cell r="A181">
            <v>160</v>
          </cell>
          <cell r="B181" t="str">
            <v>전선관</v>
          </cell>
          <cell r="C181" t="str">
            <v>PE 22C</v>
          </cell>
          <cell r="D181">
            <v>1.1000000000000001</v>
          </cell>
          <cell r="E181" t="str">
            <v>m</v>
          </cell>
          <cell r="F181">
            <v>50</v>
          </cell>
          <cell r="G181">
            <v>1630</v>
          </cell>
          <cell r="I181">
            <v>1412</v>
          </cell>
          <cell r="J181">
            <v>160</v>
          </cell>
          <cell r="K181">
            <v>176</v>
          </cell>
          <cell r="M181">
            <v>42</v>
          </cell>
          <cell r="N181" t="str">
            <v>전선관 부속자재</v>
          </cell>
          <cell r="O181" t="str">
            <v>전선관의 15%</v>
          </cell>
          <cell r="P181">
            <v>1</v>
          </cell>
          <cell r="Q181" t="str">
            <v>식</v>
          </cell>
          <cell r="W181">
            <v>24</v>
          </cell>
          <cell r="AM181">
            <v>1</v>
          </cell>
          <cell r="AN181">
            <v>4.1999999999999996E-2</v>
          </cell>
          <cell r="AO181">
            <v>0.7</v>
          </cell>
          <cell r="AP181" t="str">
            <v>내선전공</v>
          </cell>
          <cell r="AQ181">
            <v>4.1999999999999996E-2</v>
          </cell>
          <cell r="BB181" t="str">
            <v>전 7-1</v>
          </cell>
        </row>
        <row r="182">
          <cell r="A182">
            <v>161</v>
          </cell>
          <cell r="B182" t="str">
            <v>전선관</v>
          </cell>
          <cell r="C182" t="str">
            <v>PE 28C</v>
          </cell>
          <cell r="D182">
            <v>1.1000000000000001</v>
          </cell>
          <cell r="E182" t="str">
            <v>m</v>
          </cell>
          <cell r="F182">
            <v>50</v>
          </cell>
          <cell r="G182">
            <v>2228</v>
          </cell>
          <cell r="I182">
            <v>1882</v>
          </cell>
          <cell r="J182">
            <v>264</v>
          </cell>
          <cell r="K182">
            <v>290</v>
          </cell>
          <cell r="M182">
            <v>56</v>
          </cell>
          <cell r="N182" t="str">
            <v>전선관 부속자재</v>
          </cell>
          <cell r="O182" t="str">
            <v>전선관의 15%</v>
          </cell>
          <cell r="P182">
            <v>1</v>
          </cell>
          <cell r="Q182" t="str">
            <v>식</v>
          </cell>
          <cell r="W182">
            <v>39</v>
          </cell>
          <cell r="AM182">
            <v>1</v>
          </cell>
          <cell r="AN182">
            <v>5.5999999999999994E-2</v>
          </cell>
          <cell r="AO182">
            <v>0.7</v>
          </cell>
          <cell r="AP182" t="str">
            <v>내선전공</v>
          </cell>
          <cell r="AQ182">
            <v>5.5999999999999994E-2</v>
          </cell>
          <cell r="BB182" t="str">
            <v>전 7-1</v>
          </cell>
        </row>
        <row r="183">
          <cell r="A183">
            <v>162</v>
          </cell>
          <cell r="B183" t="str">
            <v>전선관</v>
          </cell>
          <cell r="C183" t="str">
            <v>PE 36C</v>
          </cell>
          <cell r="D183">
            <v>1.1000000000000001</v>
          </cell>
          <cell r="E183" t="str">
            <v>m</v>
          </cell>
          <cell r="F183">
            <v>50</v>
          </cell>
          <cell r="G183">
            <v>2854</v>
          </cell>
          <cell r="I183">
            <v>2353</v>
          </cell>
          <cell r="J183">
            <v>392</v>
          </cell>
          <cell r="K183">
            <v>431</v>
          </cell>
          <cell r="M183">
            <v>70</v>
          </cell>
          <cell r="N183" t="str">
            <v>전선관 부속자재</v>
          </cell>
          <cell r="O183" t="str">
            <v>전선관의 15%</v>
          </cell>
          <cell r="P183">
            <v>1</v>
          </cell>
          <cell r="Q183" t="str">
            <v>식</v>
          </cell>
          <cell r="W183">
            <v>58</v>
          </cell>
          <cell r="AM183">
            <v>1</v>
          </cell>
          <cell r="AN183">
            <v>7.0000000000000007E-2</v>
          </cell>
          <cell r="AO183">
            <v>0.7</v>
          </cell>
          <cell r="AP183" t="str">
            <v>내선전공</v>
          </cell>
          <cell r="AQ183">
            <v>7.0000000000000007E-2</v>
          </cell>
          <cell r="BB183" t="str">
            <v>전 7-1</v>
          </cell>
        </row>
        <row r="184">
          <cell r="A184">
            <v>163</v>
          </cell>
          <cell r="B184" t="str">
            <v>전선관</v>
          </cell>
          <cell r="C184" t="str">
            <v>PE 42C</v>
          </cell>
          <cell r="D184">
            <v>1.1000000000000001</v>
          </cell>
          <cell r="E184" t="str">
            <v>m</v>
          </cell>
          <cell r="F184">
            <v>50</v>
          </cell>
          <cell r="G184">
            <v>3651</v>
          </cell>
          <cell r="I184">
            <v>3059</v>
          </cell>
          <cell r="J184">
            <v>456</v>
          </cell>
          <cell r="K184">
            <v>501</v>
          </cell>
          <cell r="M184">
            <v>91</v>
          </cell>
          <cell r="N184" t="str">
            <v>전선관 부속자재</v>
          </cell>
          <cell r="O184" t="str">
            <v>전선관의 15%</v>
          </cell>
          <cell r="P184">
            <v>1</v>
          </cell>
          <cell r="Q184" t="str">
            <v>식</v>
          </cell>
          <cell r="W184">
            <v>68</v>
          </cell>
          <cell r="AM184">
            <v>1</v>
          </cell>
          <cell r="AN184">
            <v>9.0999999999999998E-2</v>
          </cell>
          <cell r="AO184">
            <v>0.7</v>
          </cell>
          <cell r="AP184" t="str">
            <v>내선전공</v>
          </cell>
          <cell r="AQ184">
            <v>9.0999999999999998E-2</v>
          </cell>
          <cell r="BB184" t="str">
            <v>전 7-1</v>
          </cell>
        </row>
        <row r="185">
          <cell r="A185">
            <v>164</v>
          </cell>
          <cell r="B185" t="str">
            <v>전선관</v>
          </cell>
          <cell r="C185" t="str">
            <v>PE 54C</v>
          </cell>
          <cell r="D185">
            <v>1.1000000000000001</v>
          </cell>
          <cell r="E185" t="str">
            <v>m</v>
          </cell>
          <cell r="F185">
            <v>50</v>
          </cell>
          <cell r="G185">
            <v>5361</v>
          </cell>
          <cell r="I185">
            <v>4471</v>
          </cell>
          <cell r="J185">
            <v>688</v>
          </cell>
          <cell r="K185">
            <v>756</v>
          </cell>
          <cell r="M185">
            <v>134</v>
          </cell>
          <cell r="N185" t="str">
            <v>전선관 부속자재</v>
          </cell>
          <cell r="O185" t="str">
            <v>전선관의 15%</v>
          </cell>
          <cell r="P185">
            <v>1</v>
          </cell>
          <cell r="Q185" t="str">
            <v>식</v>
          </cell>
          <cell r="W185">
            <v>103</v>
          </cell>
          <cell r="AM185">
            <v>1</v>
          </cell>
          <cell r="AN185">
            <v>0.13299999999999998</v>
          </cell>
          <cell r="AO185">
            <v>0.7</v>
          </cell>
          <cell r="AP185" t="str">
            <v>내선전공</v>
          </cell>
          <cell r="AQ185">
            <v>0.13299999999999998</v>
          </cell>
          <cell r="BB185" t="str">
            <v>전 7-1</v>
          </cell>
        </row>
        <row r="186">
          <cell r="A186">
            <v>165</v>
          </cell>
          <cell r="B186" t="str">
            <v>전선관</v>
          </cell>
          <cell r="C186" t="str">
            <v>PE 70C</v>
          </cell>
          <cell r="D186">
            <v>1.1000000000000001</v>
          </cell>
          <cell r="E186" t="str">
            <v>m</v>
          </cell>
          <cell r="F186">
            <v>50</v>
          </cell>
          <cell r="G186">
            <v>7842</v>
          </cell>
          <cell r="I186">
            <v>6589</v>
          </cell>
          <cell r="J186">
            <v>960</v>
          </cell>
          <cell r="K186">
            <v>1056</v>
          </cell>
          <cell r="M186">
            <v>197</v>
          </cell>
          <cell r="N186" t="str">
            <v>전선관 부속자재</v>
          </cell>
          <cell r="O186" t="str">
            <v>전선관의 15%</v>
          </cell>
          <cell r="P186">
            <v>1</v>
          </cell>
          <cell r="Q186" t="str">
            <v>식</v>
          </cell>
          <cell r="W186">
            <v>144</v>
          </cell>
          <cell r="AM186">
            <v>1</v>
          </cell>
          <cell r="AN186">
            <v>0.19600000000000001</v>
          </cell>
          <cell r="AO186">
            <v>0.7</v>
          </cell>
          <cell r="AP186" t="str">
            <v>내선전공</v>
          </cell>
          <cell r="AQ186">
            <v>0.19600000000000001</v>
          </cell>
          <cell r="BB186" t="str">
            <v>전 7-1</v>
          </cell>
        </row>
        <row r="187">
          <cell r="A187">
            <v>166</v>
          </cell>
          <cell r="B187" t="str">
            <v>전선관</v>
          </cell>
          <cell r="C187" t="str">
            <v>PE 82C</v>
          </cell>
          <cell r="D187">
            <v>1.1000000000000001</v>
          </cell>
          <cell r="E187" t="str">
            <v>m</v>
          </cell>
          <cell r="F187">
            <v>50</v>
          </cell>
          <cell r="G187">
            <v>10464</v>
          </cell>
          <cell r="I187">
            <v>8707</v>
          </cell>
          <cell r="J187">
            <v>1360</v>
          </cell>
          <cell r="K187">
            <v>1496</v>
          </cell>
          <cell r="M187">
            <v>261</v>
          </cell>
          <cell r="N187" t="str">
            <v>전선관 부속자재</v>
          </cell>
          <cell r="O187" t="str">
            <v>전선관의 15%</v>
          </cell>
          <cell r="P187">
            <v>1</v>
          </cell>
          <cell r="Q187" t="str">
            <v>식</v>
          </cell>
          <cell r="W187">
            <v>204</v>
          </cell>
          <cell r="AM187">
            <v>1</v>
          </cell>
          <cell r="AN187">
            <v>0.25900000000000001</v>
          </cell>
          <cell r="AO187">
            <v>0.7</v>
          </cell>
          <cell r="AP187" t="str">
            <v>내선전공</v>
          </cell>
          <cell r="AQ187">
            <v>0.25900000000000001</v>
          </cell>
          <cell r="BB187" t="str">
            <v>전 7-1</v>
          </cell>
        </row>
        <row r="188">
          <cell r="A188">
            <v>167</v>
          </cell>
          <cell r="B188" t="str">
            <v>전선관</v>
          </cell>
          <cell r="C188" t="str">
            <v>PE 104C</v>
          </cell>
          <cell r="D188">
            <v>1.1000000000000001</v>
          </cell>
          <cell r="E188" t="str">
            <v>m</v>
          </cell>
          <cell r="F188">
            <v>50</v>
          </cell>
          <cell r="G188">
            <v>13313</v>
          </cell>
          <cell r="I188">
            <v>10825</v>
          </cell>
          <cell r="J188">
            <v>1968</v>
          </cell>
          <cell r="K188">
            <v>2164</v>
          </cell>
          <cell r="M188">
            <v>324</v>
          </cell>
          <cell r="N188" t="str">
            <v>전선관 부속자재</v>
          </cell>
          <cell r="O188" t="str">
            <v>전선관의 15%</v>
          </cell>
          <cell r="P188">
            <v>1</v>
          </cell>
          <cell r="Q188" t="str">
            <v>식</v>
          </cell>
          <cell r="W188">
            <v>295</v>
          </cell>
          <cell r="AM188">
            <v>1</v>
          </cell>
          <cell r="AN188">
            <v>0.32200000000000001</v>
          </cell>
          <cell r="AO188">
            <v>0.7</v>
          </cell>
          <cell r="AP188" t="str">
            <v>내선전공</v>
          </cell>
          <cell r="AQ188">
            <v>0.32200000000000001</v>
          </cell>
          <cell r="BB188" t="str">
            <v>전 7-1</v>
          </cell>
        </row>
        <row r="189">
          <cell r="A189">
            <v>168</v>
          </cell>
          <cell r="B189" t="str">
            <v>전선관</v>
          </cell>
          <cell r="C189" t="str">
            <v>파형관 30φ</v>
          </cell>
          <cell r="D189">
            <v>1.03</v>
          </cell>
          <cell r="E189" t="str">
            <v>m</v>
          </cell>
          <cell r="F189">
            <v>50</v>
          </cell>
          <cell r="G189">
            <v>3031</v>
          </cell>
          <cell r="I189">
            <v>2680</v>
          </cell>
          <cell r="J189">
            <v>264</v>
          </cell>
          <cell r="K189">
            <v>271</v>
          </cell>
          <cell r="M189">
            <v>80</v>
          </cell>
          <cell r="N189" t="str">
            <v>전선관 부속자재</v>
          </cell>
          <cell r="O189" t="str">
            <v>전선관의 15%</v>
          </cell>
          <cell r="P189">
            <v>1</v>
          </cell>
          <cell r="Q189" t="str">
            <v>식</v>
          </cell>
          <cell r="W189">
            <v>39</v>
          </cell>
          <cell r="AM189">
            <v>2</v>
          </cell>
          <cell r="AN189">
            <v>4.1000000000000002E-2</v>
          </cell>
          <cell r="AO189">
            <v>1</v>
          </cell>
          <cell r="AP189" t="str">
            <v>배전전공</v>
          </cell>
          <cell r="AQ189">
            <v>1.2E-2</v>
          </cell>
          <cell r="AR189" t="str">
            <v>보통인부</v>
          </cell>
          <cell r="AS189">
            <v>2.9000000000000001E-2</v>
          </cell>
          <cell r="BB189" t="str">
            <v>전 5-37-1</v>
          </cell>
        </row>
        <row r="190">
          <cell r="A190">
            <v>169</v>
          </cell>
          <cell r="B190" t="str">
            <v>전선관</v>
          </cell>
          <cell r="C190" t="str">
            <v>파형관 40φ</v>
          </cell>
          <cell r="D190">
            <v>1.03</v>
          </cell>
          <cell r="E190" t="str">
            <v>m</v>
          </cell>
          <cell r="F190">
            <v>50</v>
          </cell>
          <cell r="G190">
            <v>3155</v>
          </cell>
          <cell r="I190">
            <v>2680</v>
          </cell>
          <cell r="J190">
            <v>384</v>
          </cell>
          <cell r="K190">
            <v>395</v>
          </cell>
          <cell r="M190">
            <v>80</v>
          </cell>
          <cell r="N190" t="str">
            <v>전선관 부속자재</v>
          </cell>
          <cell r="O190" t="str">
            <v>전선관의 15%</v>
          </cell>
          <cell r="P190">
            <v>1</v>
          </cell>
          <cell r="Q190" t="str">
            <v>식</v>
          </cell>
          <cell r="W190">
            <v>57</v>
          </cell>
          <cell r="AM190">
            <v>2</v>
          </cell>
          <cell r="AN190">
            <v>4.1000000000000002E-2</v>
          </cell>
          <cell r="AO190">
            <v>1</v>
          </cell>
          <cell r="AP190" t="str">
            <v>배전전공</v>
          </cell>
          <cell r="AQ190">
            <v>1.2E-2</v>
          </cell>
          <cell r="AR190" t="str">
            <v>보통인부</v>
          </cell>
          <cell r="AS190">
            <v>2.9000000000000001E-2</v>
          </cell>
          <cell r="BB190" t="str">
            <v>전 5-37-1</v>
          </cell>
        </row>
        <row r="191">
          <cell r="A191">
            <v>170</v>
          </cell>
          <cell r="B191" t="str">
            <v>전선관</v>
          </cell>
          <cell r="C191" t="str">
            <v>파형관 50φ</v>
          </cell>
          <cell r="D191">
            <v>1.03</v>
          </cell>
          <cell r="E191" t="str">
            <v>m</v>
          </cell>
          <cell r="F191">
            <v>50</v>
          </cell>
          <cell r="G191">
            <v>3254</v>
          </cell>
          <cell r="I191">
            <v>2680</v>
          </cell>
          <cell r="J191">
            <v>480</v>
          </cell>
          <cell r="K191">
            <v>494</v>
          </cell>
          <cell r="M191">
            <v>80</v>
          </cell>
          <cell r="N191" t="str">
            <v>전선관 부속자재</v>
          </cell>
          <cell r="O191" t="str">
            <v>전선관의 15%</v>
          </cell>
          <cell r="P191">
            <v>1</v>
          </cell>
          <cell r="Q191" t="str">
            <v>식</v>
          </cell>
          <cell r="W191">
            <v>72</v>
          </cell>
          <cell r="AM191">
            <v>2</v>
          </cell>
          <cell r="AN191">
            <v>4.1000000000000002E-2</v>
          </cell>
          <cell r="AO191">
            <v>1</v>
          </cell>
          <cell r="AP191" t="str">
            <v>배전전공</v>
          </cell>
          <cell r="AQ191">
            <v>1.2E-2</v>
          </cell>
          <cell r="AR191" t="str">
            <v>보통인부</v>
          </cell>
          <cell r="AS191">
            <v>2.9000000000000001E-2</v>
          </cell>
          <cell r="BB191" t="str">
            <v>전 5-37-1</v>
          </cell>
        </row>
        <row r="192">
          <cell r="A192">
            <v>171</v>
          </cell>
          <cell r="B192" t="str">
            <v>전선관</v>
          </cell>
          <cell r="C192" t="str">
            <v>파형관 65φ</v>
          </cell>
          <cell r="D192">
            <v>1.03</v>
          </cell>
          <cell r="E192" t="str">
            <v>m</v>
          </cell>
          <cell r="F192">
            <v>50</v>
          </cell>
          <cell r="G192">
            <v>4150</v>
          </cell>
          <cell r="I192">
            <v>3310</v>
          </cell>
          <cell r="J192">
            <v>720</v>
          </cell>
          <cell r="K192">
            <v>741</v>
          </cell>
          <cell r="M192">
            <v>99</v>
          </cell>
          <cell r="N192" t="str">
            <v>전선관 부속자재</v>
          </cell>
          <cell r="O192" t="str">
            <v>전선관의 15%</v>
          </cell>
          <cell r="P192">
            <v>1</v>
          </cell>
          <cell r="Q192" t="str">
            <v>식</v>
          </cell>
          <cell r="W192">
            <v>108</v>
          </cell>
          <cell r="AM192">
            <v>2</v>
          </cell>
          <cell r="AN192">
            <v>0.05</v>
          </cell>
          <cell r="AO192">
            <v>1</v>
          </cell>
          <cell r="AP192" t="str">
            <v>배전전공</v>
          </cell>
          <cell r="AQ192">
            <v>1.4999999999999999E-2</v>
          </cell>
          <cell r="AR192" t="str">
            <v>보통인부</v>
          </cell>
          <cell r="AS192">
            <v>3.5000000000000003E-2</v>
          </cell>
          <cell r="BB192" t="str">
            <v>전 5-37-1</v>
          </cell>
        </row>
        <row r="193">
          <cell r="A193">
            <v>172</v>
          </cell>
          <cell r="B193" t="str">
            <v>전선관</v>
          </cell>
          <cell r="C193" t="str">
            <v>파형관 80φ</v>
          </cell>
          <cell r="D193">
            <v>1.03</v>
          </cell>
          <cell r="E193" t="str">
            <v>m</v>
          </cell>
          <cell r="F193">
            <v>50</v>
          </cell>
          <cell r="G193">
            <v>4480</v>
          </cell>
          <cell r="I193">
            <v>3310</v>
          </cell>
          <cell r="J193">
            <v>1040</v>
          </cell>
          <cell r="K193">
            <v>1071</v>
          </cell>
          <cell r="M193">
            <v>99</v>
          </cell>
          <cell r="N193" t="str">
            <v>전선관 부속자재</v>
          </cell>
          <cell r="O193" t="str">
            <v>전선관의 15%</v>
          </cell>
          <cell r="P193">
            <v>1</v>
          </cell>
          <cell r="Q193" t="str">
            <v>식</v>
          </cell>
          <cell r="W193">
            <v>156</v>
          </cell>
          <cell r="AM193">
            <v>2</v>
          </cell>
          <cell r="AN193">
            <v>0.05</v>
          </cell>
          <cell r="AO193">
            <v>1</v>
          </cell>
          <cell r="AP193" t="str">
            <v>배전전공</v>
          </cell>
          <cell r="AQ193">
            <v>1.4999999999999999E-2</v>
          </cell>
          <cell r="AR193" t="str">
            <v>보통인부</v>
          </cell>
          <cell r="AS193">
            <v>3.5000000000000003E-2</v>
          </cell>
          <cell r="BB193" t="str">
            <v>전 5-37-1</v>
          </cell>
        </row>
        <row r="194">
          <cell r="A194">
            <v>173</v>
          </cell>
          <cell r="B194" t="str">
            <v>전선관</v>
          </cell>
          <cell r="C194" t="str">
            <v>파형관 100φ</v>
          </cell>
          <cell r="D194">
            <v>1.03</v>
          </cell>
          <cell r="E194" t="str">
            <v>m</v>
          </cell>
          <cell r="F194">
            <v>50</v>
          </cell>
          <cell r="G194">
            <v>6066</v>
          </cell>
          <cell r="I194">
            <v>4450</v>
          </cell>
          <cell r="J194">
            <v>1440</v>
          </cell>
          <cell r="K194">
            <v>1483</v>
          </cell>
          <cell r="M194">
            <v>133</v>
          </cell>
          <cell r="N194" t="str">
            <v>전선관 부속자재</v>
          </cell>
          <cell r="O194" t="str">
            <v>전선관의 15%</v>
          </cell>
          <cell r="P194">
            <v>1</v>
          </cell>
          <cell r="Q194" t="str">
            <v>식</v>
          </cell>
          <cell r="W194">
            <v>216</v>
          </cell>
          <cell r="AM194">
            <v>2</v>
          </cell>
          <cell r="AN194">
            <v>7.4999999999999997E-2</v>
          </cell>
          <cell r="AO194">
            <v>1</v>
          </cell>
          <cell r="AP194" t="str">
            <v>배전전공</v>
          </cell>
          <cell r="AQ194">
            <v>1.7999999999999999E-2</v>
          </cell>
          <cell r="AR194" t="str">
            <v>보통인부</v>
          </cell>
          <cell r="AS194">
            <v>5.7000000000000002E-2</v>
          </cell>
          <cell r="BB194" t="str">
            <v>전 5-37-1</v>
          </cell>
        </row>
        <row r="195">
          <cell r="A195">
            <v>174</v>
          </cell>
          <cell r="B195" t="str">
            <v>전선관</v>
          </cell>
          <cell r="C195" t="str">
            <v>파형관 125φ</v>
          </cell>
          <cell r="D195">
            <v>1.03</v>
          </cell>
          <cell r="E195" t="str">
            <v>m</v>
          </cell>
          <cell r="F195">
            <v>50</v>
          </cell>
          <cell r="G195">
            <v>8519</v>
          </cell>
          <cell r="I195">
            <v>6112</v>
          </cell>
          <cell r="J195">
            <v>2160</v>
          </cell>
          <cell r="K195">
            <v>2224</v>
          </cell>
          <cell r="M195">
            <v>183</v>
          </cell>
          <cell r="N195" t="str">
            <v>전선관 부속자재</v>
          </cell>
          <cell r="O195" t="str">
            <v>전선관의 15%</v>
          </cell>
          <cell r="P195">
            <v>1</v>
          </cell>
          <cell r="Q195" t="str">
            <v>식</v>
          </cell>
          <cell r="W195">
            <v>324</v>
          </cell>
          <cell r="AM195">
            <v>2</v>
          </cell>
          <cell r="AN195">
            <v>0.10200000000000001</v>
          </cell>
          <cell r="AO195">
            <v>1</v>
          </cell>
          <cell r="AP195" t="str">
            <v>배전전공</v>
          </cell>
          <cell r="AQ195">
            <v>2.5000000000000001E-2</v>
          </cell>
          <cell r="AR195" t="str">
            <v>보통인부</v>
          </cell>
          <cell r="AS195">
            <v>7.6999999999999999E-2</v>
          </cell>
          <cell r="BB195" t="str">
            <v>전 5-37-1</v>
          </cell>
        </row>
        <row r="196">
          <cell r="A196">
            <v>175</v>
          </cell>
          <cell r="B196" t="str">
            <v>전선관</v>
          </cell>
          <cell r="C196" t="str">
            <v>파형관 150φ</v>
          </cell>
          <cell r="D196">
            <v>1.03</v>
          </cell>
          <cell r="E196" t="str">
            <v>m</v>
          </cell>
          <cell r="F196">
            <v>50</v>
          </cell>
          <cell r="G196">
            <v>10342</v>
          </cell>
          <cell r="I196">
            <v>7482</v>
          </cell>
          <cell r="J196">
            <v>2560</v>
          </cell>
          <cell r="K196">
            <v>2636</v>
          </cell>
          <cell r="M196">
            <v>224</v>
          </cell>
          <cell r="N196" t="str">
            <v>전선관 부속자재</v>
          </cell>
          <cell r="O196" t="str">
            <v>전선관의 15%</v>
          </cell>
          <cell r="P196">
            <v>1</v>
          </cell>
          <cell r="Q196" t="str">
            <v>식</v>
          </cell>
          <cell r="W196">
            <v>384</v>
          </cell>
          <cell r="AM196">
            <v>2</v>
          </cell>
          <cell r="AN196">
            <v>0.127</v>
          </cell>
          <cell r="AO196">
            <v>1</v>
          </cell>
          <cell r="AP196" t="str">
            <v>배전전공</v>
          </cell>
          <cell r="AQ196">
            <v>0.03</v>
          </cell>
          <cell r="AR196" t="str">
            <v>보통인부</v>
          </cell>
          <cell r="AS196">
            <v>9.7000000000000003E-2</v>
          </cell>
          <cell r="BB196" t="str">
            <v>전 5-37-1</v>
          </cell>
        </row>
        <row r="197">
          <cell r="A197">
            <v>176</v>
          </cell>
          <cell r="B197" t="str">
            <v>전선관</v>
          </cell>
          <cell r="C197" t="str">
            <v>파상형 200φ</v>
          </cell>
          <cell r="D197">
            <v>1.03</v>
          </cell>
          <cell r="E197" t="str">
            <v>m</v>
          </cell>
          <cell r="F197">
            <v>50</v>
          </cell>
          <cell r="G197">
            <v>15555</v>
          </cell>
          <cell r="I197">
            <v>10111</v>
          </cell>
          <cell r="J197">
            <v>4992</v>
          </cell>
          <cell r="K197">
            <v>5141</v>
          </cell>
          <cell r="M197">
            <v>303</v>
          </cell>
          <cell r="N197" t="str">
            <v>전선관 부속자재</v>
          </cell>
          <cell r="O197" t="str">
            <v>전선관의 15%</v>
          </cell>
          <cell r="P197">
            <v>1</v>
          </cell>
          <cell r="Q197" t="str">
            <v>식</v>
          </cell>
          <cell r="W197">
            <v>748</v>
          </cell>
          <cell r="AM197">
            <v>2</v>
          </cell>
          <cell r="AN197">
            <v>0.17</v>
          </cell>
          <cell r="AO197">
            <v>1</v>
          </cell>
          <cell r="AP197" t="str">
            <v>배전전공</v>
          </cell>
          <cell r="AQ197">
            <v>4.1000000000000002E-2</v>
          </cell>
          <cell r="AR197" t="str">
            <v>보통인부</v>
          </cell>
          <cell r="AS197">
            <v>0.129</v>
          </cell>
          <cell r="BB197" t="str">
            <v>전 5-37-1</v>
          </cell>
        </row>
        <row r="198">
          <cell r="A198">
            <v>177</v>
          </cell>
          <cell r="B198" t="str">
            <v>압착단자</v>
          </cell>
          <cell r="C198" t="str">
            <v xml:space="preserve"> 14㎟</v>
          </cell>
          <cell r="D198">
            <v>1</v>
          </cell>
          <cell r="E198" t="str">
            <v>EA</v>
          </cell>
          <cell r="F198">
            <v>50</v>
          </cell>
          <cell r="G198">
            <v>1526</v>
          </cell>
          <cell r="I198">
            <v>1435</v>
          </cell>
          <cell r="J198">
            <v>48</v>
          </cell>
          <cell r="K198">
            <v>48</v>
          </cell>
          <cell r="M198">
            <v>43</v>
          </cell>
          <cell r="AM198">
            <v>1</v>
          </cell>
          <cell r="AN198">
            <v>7.8E-2</v>
          </cell>
          <cell r="AO198">
            <v>0.3</v>
          </cell>
          <cell r="AP198" t="str">
            <v>저압케이블공</v>
          </cell>
          <cell r="AQ198">
            <v>7.8E-2</v>
          </cell>
          <cell r="BB198" t="str">
            <v>전 5-40</v>
          </cell>
        </row>
        <row r="199">
          <cell r="A199">
            <v>178</v>
          </cell>
          <cell r="B199" t="str">
            <v>압착단자</v>
          </cell>
          <cell r="C199" t="str">
            <v xml:space="preserve"> 22㎟</v>
          </cell>
          <cell r="D199">
            <v>1</v>
          </cell>
          <cell r="E199" t="str">
            <v>EA</v>
          </cell>
          <cell r="F199">
            <v>50</v>
          </cell>
          <cell r="G199">
            <v>1886</v>
          </cell>
          <cell r="I199">
            <v>1766</v>
          </cell>
          <cell r="J199">
            <v>68</v>
          </cell>
          <cell r="K199">
            <v>68</v>
          </cell>
          <cell r="M199">
            <v>52</v>
          </cell>
          <cell r="AM199">
            <v>1</v>
          </cell>
          <cell r="AN199">
            <v>9.6000000000000002E-2</v>
          </cell>
          <cell r="AO199">
            <v>0.3</v>
          </cell>
          <cell r="AP199" t="str">
            <v>저압케이블공</v>
          </cell>
          <cell r="AQ199">
            <v>9.6000000000000002E-2</v>
          </cell>
          <cell r="BB199" t="str">
            <v>전 5-40</v>
          </cell>
        </row>
        <row r="200">
          <cell r="A200">
            <v>179</v>
          </cell>
          <cell r="B200" t="str">
            <v>압착단자</v>
          </cell>
          <cell r="C200" t="str">
            <v xml:space="preserve"> 38㎟</v>
          </cell>
          <cell r="D200">
            <v>1</v>
          </cell>
          <cell r="E200" t="str">
            <v>EA</v>
          </cell>
          <cell r="F200">
            <v>50</v>
          </cell>
          <cell r="G200">
            <v>2239</v>
          </cell>
          <cell r="I200">
            <v>2097</v>
          </cell>
          <cell r="J200">
            <v>80</v>
          </cell>
          <cell r="K200">
            <v>80</v>
          </cell>
          <cell r="M200">
            <v>62</v>
          </cell>
          <cell r="AM200">
            <v>1</v>
          </cell>
          <cell r="AN200">
            <v>0.11399999999999999</v>
          </cell>
          <cell r="AO200">
            <v>0.3</v>
          </cell>
          <cell r="AP200" t="str">
            <v>저압케이블공</v>
          </cell>
          <cell r="AQ200">
            <v>0.11399999999999999</v>
          </cell>
          <cell r="BB200" t="str">
            <v>전 5-40</v>
          </cell>
        </row>
        <row r="201">
          <cell r="A201">
            <v>180</v>
          </cell>
          <cell r="B201" t="str">
            <v>압착단자</v>
          </cell>
          <cell r="C201" t="str">
            <v xml:space="preserve"> 60㎟</v>
          </cell>
          <cell r="D201">
            <v>1</v>
          </cell>
          <cell r="E201" t="str">
            <v>EA</v>
          </cell>
          <cell r="F201">
            <v>50</v>
          </cell>
          <cell r="G201">
            <v>2791</v>
          </cell>
          <cell r="I201">
            <v>2539</v>
          </cell>
          <cell r="J201">
            <v>176</v>
          </cell>
          <cell r="K201">
            <v>176</v>
          </cell>
          <cell r="M201">
            <v>76</v>
          </cell>
          <cell r="AM201">
            <v>1</v>
          </cell>
          <cell r="AN201">
            <v>0.13800000000000001</v>
          </cell>
          <cell r="AO201">
            <v>0.3</v>
          </cell>
          <cell r="AP201" t="str">
            <v>저압케이블공</v>
          </cell>
          <cell r="AQ201">
            <v>0.13800000000000001</v>
          </cell>
          <cell r="BB201" t="str">
            <v>전 5-40</v>
          </cell>
        </row>
        <row r="202">
          <cell r="A202">
            <v>181</v>
          </cell>
          <cell r="B202" t="str">
            <v>압착단자</v>
          </cell>
          <cell r="C202" t="str">
            <v xml:space="preserve"> 80㎟</v>
          </cell>
          <cell r="D202">
            <v>1</v>
          </cell>
          <cell r="E202" t="str">
            <v>EA</v>
          </cell>
          <cell r="F202">
            <v>50</v>
          </cell>
          <cell r="G202">
            <v>3026</v>
          </cell>
          <cell r="I202">
            <v>2705</v>
          </cell>
          <cell r="J202">
            <v>240</v>
          </cell>
          <cell r="K202">
            <v>240</v>
          </cell>
          <cell r="M202">
            <v>81</v>
          </cell>
          <cell r="AM202">
            <v>1</v>
          </cell>
          <cell r="AN202">
            <v>0.14699999999999999</v>
          </cell>
          <cell r="AO202">
            <v>0.3</v>
          </cell>
          <cell r="AP202" t="str">
            <v>저압케이블공</v>
          </cell>
          <cell r="AQ202">
            <v>0.14699999999999999</v>
          </cell>
          <cell r="BB202" t="str">
            <v>전 5-40</v>
          </cell>
        </row>
        <row r="203">
          <cell r="A203">
            <v>182</v>
          </cell>
          <cell r="B203" t="str">
            <v>압착단자</v>
          </cell>
          <cell r="C203" t="str">
            <v xml:space="preserve"> 100㎟</v>
          </cell>
          <cell r="D203">
            <v>1</v>
          </cell>
          <cell r="E203" t="str">
            <v>EA</v>
          </cell>
          <cell r="F203">
            <v>50</v>
          </cell>
          <cell r="G203">
            <v>3285</v>
          </cell>
          <cell r="I203">
            <v>2926</v>
          </cell>
          <cell r="J203">
            <v>272</v>
          </cell>
          <cell r="K203">
            <v>272</v>
          </cell>
          <cell r="M203">
            <v>87</v>
          </cell>
          <cell r="AM203">
            <v>1</v>
          </cell>
          <cell r="AN203">
            <v>0.159</v>
          </cell>
          <cell r="AO203">
            <v>0.3</v>
          </cell>
          <cell r="AP203" t="str">
            <v>저압케이블공</v>
          </cell>
          <cell r="AQ203">
            <v>0.159</v>
          </cell>
          <cell r="BB203" t="str">
            <v>전 5-40</v>
          </cell>
        </row>
        <row r="204">
          <cell r="A204">
            <v>183</v>
          </cell>
          <cell r="B204" t="str">
            <v>압착단자</v>
          </cell>
          <cell r="C204" t="str">
            <v xml:space="preserve"> 150㎟</v>
          </cell>
          <cell r="D204">
            <v>1</v>
          </cell>
          <cell r="E204" t="str">
            <v>EA</v>
          </cell>
          <cell r="F204">
            <v>50</v>
          </cell>
          <cell r="G204">
            <v>4444</v>
          </cell>
          <cell r="I204">
            <v>3643</v>
          </cell>
          <cell r="J204">
            <v>692</v>
          </cell>
          <cell r="K204">
            <v>692</v>
          </cell>
          <cell r="M204">
            <v>109</v>
          </cell>
          <cell r="AM204">
            <v>1</v>
          </cell>
          <cell r="AN204">
            <v>0.19800000000000001</v>
          </cell>
          <cell r="AO204">
            <v>0.3</v>
          </cell>
          <cell r="AP204" t="str">
            <v>저압케이블공</v>
          </cell>
          <cell r="AQ204">
            <v>0.19800000000000001</v>
          </cell>
          <cell r="BB204" t="str">
            <v>전 5-40</v>
          </cell>
        </row>
        <row r="205">
          <cell r="A205">
            <v>184</v>
          </cell>
          <cell r="B205" t="str">
            <v>압착단자</v>
          </cell>
          <cell r="C205" t="str">
            <v xml:space="preserve"> 200㎟</v>
          </cell>
          <cell r="D205">
            <v>1</v>
          </cell>
          <cell r="E205" t="str">
            <v>EA</v>
          </cell>
          <cell r="F205">
            <v>50</v>
          </cell>
          <cell r="G205">
            <v>4734</v>
          </cell>
          <cell r="I205">
            <v>3975</v>
          </cell>
          <cell r="J205">
            <v>640</v>
          </cell>
          <cell r="K205">
            <v>640</v>
          </cell>
          <cell r="M205">
            <v>119</v>
          </cell>
          <cell r="AM205">
            <v>1</v>
          </cell>
          <cell r="AN205">
            <v>0.216</v>
          </cell>
          <cell r="AO205">
            <v>0.3</v>
          </cell>
          <cell r="AP205" t="str">
            <v>저압케이블공</v>
          </cell>
          <cell r="AQ205">
            <v>0.216</v>
          </cell>
          <cell r="BB205" t="str">
            <v>전 5-40</v>
          </cell>
        </row>
        <row r="206">
          <cell r="A206">
            <v>185</v>
          </cell>
          <cell r="B206" t="str">
            <v>압착단자</v>
          </cell>
          <cell r="C206" t="str">
            <v xml:space="preserve"> 250㎟</v>
          </cell>
          <cell r="D206">
            <v>1</v>
          </cell>
          <cell r="E206" t="str">
            <v>EA</v>
          </cell>
          <cell r="F206">
            <v>50</v>
          </cell>
          <cell r="G206">
            <v>4605</v>
          </cell>
          <cell r="I206">
            <v>4471</v>
          </cell>
          <cell r="J206">
            <v>0</v>
          </cell>
          <cell r="K206">
            <v>0</v>
          </cell>
          <cell r="M206">
            <v>134</v>
          </cell>
          <cell r="AM206">
            <v>1</v>
          </cell>
          <cell r="AN206">
            <v>0.24299999999999999</v>
          </cell>
          <cell r="AO206">
            <v>0.3</v>
          </cell>
          <cell r="AP206" t="str">
            <v>저압케이블공</v>
          </cell>
          <cell r="AQ206">
            <v>0.24299999999999999</v>
          </cell>
          <cell r="BB206" t="str">
            <v>전 5-40</v>
          </cell>
        </row>
        <row r="207">
          <cell r="A207">
            <v>186</v>
          </cell>
          <cell r="B207" t="str">
            <v>압착단자</v>
          </cell>
          <cell r="C207" t="str">
            <v xml:space="preserve"> 325㎟</v>
          </cell>
          <cell r="D207">
            <v>1</v>
          </cell>
          <cell r="E207" t="str">
            <v>EA</v>
          </cell>
          <cell r="F207">
            <v>50</v>
          </cell>
          <cell r="G207">
            <v>6877</v>
          </cell>
          <cell r="I207">
            <v>4968</v>
          </cell>
          <cell r="J207">
            <v>1760</v>
          </cell>
          <cell r="K207">
            <v>1760</v>
          </cell>
          <cell r="M207">
            <v>149</v>
          </cell>
          <cell r="AM207">
            <v>1</v>
          </cell>
          <cell r="AN207">
            <v>0.27</v>
          </cell>
          <cell r="AO207">
            <v>0.3</v>
          </cell>
          <cell r="AP207" t="str">
            <v>저압케이블공</v>
          </cell>
          <cell r="AQ207">
            <v>0.27</v>
          </cell>
          <cell r="BB207" t="str">
            <v>전 5-40</v>
          </cell>
        </row>
        <row r="208">
          <cell r="A208">
            <v>187</v>
          </cell>
          <cell r="B208" t="str">
            <v>동관단자</v>
          </cell>
          <cell r="C208" t="str">
            <v xml:space="preserve"> 400㎟</v>
          </cell>
          <cell r="D208">
            <v>1</v>
          </cell>
          <cell r="E208" t="str">
            <v>EA</v>
          </cell>
          <cell r="F208">
            <v>50</v>
          </cell>
          <cell r="G208">
            <v>12885</v>
          </cell>
          <cell r="I208">
            <v>5520</v>
          </cell>
          <cell r="J208">
            <v>7200</v>
          </cell>
          <cell r="K208">
            <v>7200</v>
          </cell>
          <cell r="M208">
            <v>165</v>
          </cell>
          <cell r="AM208">
            <v>1</v>
          </cell>
          <cell r="AN208">
            <v>0.3</v>
          </cell>
          <cell r="AO208">
            <v>0.3</v>
          </cell>
          <cell r="AP208" t="str">
            <v>저압케이블공</v>
          </cell>
          <cell r="AQ208">
            <v>0.3</v>
          </cell>
          <cell r="BB208" t="str">
            <v>전 5-40</v>
          </cell>
        </row>
        <row r="209">
          <cell r="A209">
            <v>188</v>
          </cell>
          <cell r="B209" t="str">
            <v>동관단자</v>
          </cell>
          <cell r="C209" t="str">
            <v xml:space="preserve"> 500㎟</v>
          </cell>
          <cell r="D209">
            <v>1</v>
          </cell>
          <cell r="E209" t="str">
            <v>EA</v>
          </cell>
          <cell r="F209">
            <v>50</v>
          </cell>
          <cell r="G209">
            <v>17678</v>
          </cell>
          <cell r="I209">
            <v>6072</v>
          </cell>
          <cell r="J209">
            <v>11424</v>
          </cell>
          <cell r="K209">
            <v>11424</v>
          </cell>
          <cell r="M209">
            <v>182</v>
          </cell>
          <cell r="AM209">
            <v>1</v>
          </cell>
          <cell r="AN209">
            <v>0.33</v>
          </cell>
          <cell r="AO209">
            <v>0.3</v>
          </cell>
          <cell r="AP209" t="str">
            <v>저압케이블공</v>
          </cell>
          <cell r="AQ209">
            <v>0.33</v>
          </cell>
          <cell r="BB209" t="str">
            <v>전 5-40</v>
          </cell>
        </row>
        <row r="210">
          <cell r="A210">
            <v>189</v>
          </cell>
          <cell r="B210" t="str">
            <v>케이블 헤드 (자기수축)</v>
          </cell>
          <cell r="C210" t="str">
            <v>CV 6.6KV 1C/100㎟</v>
          </cell>
          <cell r="D210">
            <v>1</v>
          </cell>
          <cell r="E210" t="str">
            <v>EA</v>
          </cell>
          <cell r="F210">
            <v>50</v>
          </cell>
          <cell r="G210">
            <v>132926</v>
          </cell>
          <cell r="I210">
            <v>57676</v>
          </cell>
          <cell r="J210">
            <v>73520</v>
          </cell>
          <cell r="K210">
            <v>73520</v>
          </cell>
          <cell r="M210">
            <v>1730</v>
          </cell>
          <cell r="AM210">
            <v>1</v>
          </cell>
          <cell r="AN210">
            <v>0.9</v>
          </cell>
          <cell r="AO210">
            <v>1</v>
          </cell>
          <cell r="AP210" t="str">
            <v>고압케이블공</v>
          </cell>
          <cell r="AQ210">
            <v>0.9</v>
          </cell>
          <cell r="BB210" t="str">
            <v>전 5-40</v>
          </cell>
        </row>
        <row r="211">
          <cell r="A211">
            <v>190</v>
          </cell>
          <cell r="B211" t="str">
            <v>케이블 헤드 (자기수축)</v>
          </cell>
          <cell r="C211" t="str">
            <v>CV 6.6KV 1C/250㎟</v>
          </cell>
          <cell r="D211">
            <v>1</v>
          </cell>
          <cell r="E211" t="str">
            <v>EA</v>
          </cell>
          <cell r="F211">
            <v>50</v>
          </cell>
          <cell r="G211">
            <v>173610</v>
          </cell>
          <cell r="I211">
            <v>89719</v>
          </cell>
          <cell r="J211">
            <v>81200</v>
          </cell>
          <cell r="K211">
            <v>81200</v>
          </cell>
          <cell r="M211">
            <v>2691</v>
          </cell>
          <cell r="AM211">
            <v>1</v>
          </cell>
          <cell r="AN211">
            <v>1.4</v>
          </cell>
          <cell r="AO211">
            <v>1</v>
          </cell>
          <cell r="AP211" t="str">
            <v>고압케이블공</v>
          </cell>
          <cell r="AQ211">
            <v>1.4</v>
          </cell>
          <cell r="BB211" t="str">
            <v>전 5-40</v>
          </cell>
        </row>
        <row r="212">
          <cell r="A212">
            <v>191</v>
          </cell>
          <cell r="B212" t="str">
            <v>케이블 헤드 (자기수축)</v>
          </cell>
          <cell r="C212" t="str">
            <v>CV 22.9KV 1C/38㎟</v>
          </cell>
          <cell r="D212">
            <v>1</v>
          </cell>
          <cell r="E212" t="str">
            <v>EA</v>
          </cell>
          <cell r="F212">
            <v>50</v>
          </cell>
          <cell r="G212">
            <v>132891</v>
          </cell>
          <cell r="I212">
            <v>76827</v>
          </cell>
          <cell r="J212">
            <v>53760</v>
          </cell>
          <cell r="K212">
            <v>53760</v>
          </cell>
          <cell r="M212">
            <v>2304</v>
          </cell>
          <cell r="AM212">
            <v>1</v>
          </cell>
          <cell r="AN212">
            <v>0.88</v>
          </cell>
          <cell r="AO212">
            <v>1</v>
          </cell>
          <cell r="AP212" t="str">
            <v>특고케이블공</v>
          </cell>
          <cell r="AQ212">
            <v>0.88</v>
          </cell>
          <cell r="BB212" t="str">
            <v>전 5-40</v>
          </cell>
        </row>
        <row r="213">
          <cell r="A213">
            <v>192</v>
          </cell>
          <cell r="B213" t="str">
            <v>케이블 헤드 (자기수축)</v>
          </cell>
          <cell r="C213" t="str">
            <v>CV 22.9KV 1C/60㎟</v>
          </cell>
          <cell r="D213">
            <v>1</v>
          </cell>
          <cell r="E213" t="str">
            <v>EA</v>
          </cell>
          <cell r="F213">
            <v>50</v>
          </cell>
          <cell r="G213">
            <v>148339</v>
          </cell>
          <cell r="I213">
            <v>91669</v>
          </cell>
          <cell r="J213">
            <v>53920</v>
          </cell>
          <cell r="K213">
            <v>53920</v>
          </cell>
          <cell r="M213">
            <v>2750</v>
          </cell>
          <cell r="AM213">
            <v>1</v>
          </cell>
          <cell r="AN213">
            <v>1.05</v>
          </cell>
          <cell r="AO213">
            <v>1</v>
          </cell>
          <cell r="AP213" t="str">
            <v>특고케이블공</v>
          </cell>
          <cell r="AQ213">
            <v>1.05</v>
          </cell>
          <cell r="BB213" t="str">
            <v>전 5-40</v>
          </cell>
        </row>
        <row r="214">
          <cell r="A214">
            <v>193</v>
          </cell>
          <cell r="B214" t="str">
            <v>케이블 헤드 (사기애자)</v>
          </cell>
          <cell r="C214" t="str">
            <v>CV 22.9KV 1C/38㎟</v>
          </cell>
          <cell r="D214">
            <v>1</v>
          </cell>
          <cell r="E214" t="str">
            <v>EA</v>
          </cell>
          <cell r="F214">
            <v>50</v>
          </cell>
          <cell r="G214">
            <v>228411</v>
          </cell>
          <cell r="I214">
            <v>76827</v>
          </cell>
          <cell r="J214">
            <v>149280</v>
          </cell>
          <cell r="K214">
            <v>149280</v>
          </cell>
          <cell r="M214">
            <v>2304</v>
          </cell>
          <cell r="AM214">
            <v>1</v>
          </cell>
          <cell r="AN214">
            <v>0.88</v>
          </cell>
          <cell r="AO214">
            <v>1</v>
          </cell>
          <cell r="AP214" t="str">
            <v>특고케이블공</v>
          </cell>
          <cell r="AQ214">
            <v>0.88</v>
          </cell>
          <cell r="BB214" t="str">
            <v>전 5-40</v>
          </cell>
        </row>
        <row r="215">
          <cell r="A215">
            <v>194</v>
          </cell>
          <cell r="B215" t="str">
            <v>케이블 헤드 (사기애자)</v>
          </cell>
          <cell r="C215" t="str">
            <v>CV 22.9KV 1C/60㎟</v>
          </cell>
          <cell r="D215">
            <v>1</v>
          </cell>
          <cell r="E215" t="str">
            <v>EA</v>
          </cell>
          <cell r="F215">
            <v>50</v>
          </cell>
          <cell r="G215">
            <v>243699</v>
          </cell>
          <cell r="I215">
            <v>91669</v>
          </cell>
          <cell r="J215">
            <v>149280</v>
          </cell>
          <cell r="K215">
            <v>149280</v>
          </cell>
          <cell r="M215">
            <v>2750</v>
          </cell>
          <cell r="AM215">
            <v>1</v>
          </cell>
          <cell r="AN215">
            <v>1.05</v>
          </cell>
          <cell r="AO215">
            <v>1</v>
          </cell>
          <cell r="AP215" t="str">
            <v>특고케이블공</v>
          </cell>
          <cell r="AQ215">
            <v>1.05</v>
          </cell>
          <cell r="BB215" t="str">
            <v>전 5-40</v>
          </cell>
        </row>
        <row r="216">
          <cell r="A216">
            <v>195</v>
          </cell>
          <cell r="B216" t="str">
            <v>케이블 헤드 (사기애자)</v>
          </cell>
          <cell r="C216" t="str">
            <v>CV 22.9KV 1C/150㎟</v>
          </cell>
          <cell r="D216">
            <v>1</v>
          </cell>
          <cell r="E216" t="str">
            <v>EA</v>
          </cell>
          <cell r="F216">
            <v>50</v>
          </cell>
          <cell r="G216">
            <v>274272</v>
          </cell>
          <cell r="I216">
            <v>121352</v>
          </cell>
          <cell r="J216">
            <v>149280</v>
          </cell>
          <cell r="K216">
            <v>149280</v>
          </cell>
          <cell r="M216">
            <v>3640</v>
          </cell>
          <cell r="AM216">
            <v>1</v>
          </cell>
          <cell r="AN216">
            <v>1.39</v>
          </cell>
          <cell r="AO216">
            <v>1</v>
          </cell>
          <cell r="AP216" t="str">
            <v>특고케이블공</v>
          </cell>
          <cell r="AQ216">
            <v>1.39</v>
          </cell>
          <cell r="BB216" t="str">
            <v>전 5-40</v>
          </cell>
        </row>
        <row r="217">
          <cell r="A217">
            <v>196</v>
          </cell>
          <cell r="B217" t="str">
            <v>OUTLET BOX</v>
          </cell>
          <cell r="C217" t="str">
            <v xml:space="preserve">8각 </v>
          </cell>
          <cell r="D217">
            <v>1</v>
          </cell>
          <cell r="E217" t="str">
            <v>EA</v>
          </cell>
          <cell r="F217">
            <v>50</v>
          </cell>
          <cell r="G217">
            <v>6291</v>
          </cell>
          <cell r="I217">
            <v>5763</v>
          </cell>
          <cell r="J217">
            <v>356</v>
          </cell>
          <cell r="K217">
            <v>356</v>
          </cell>
          <cell r="M217">
            <v>172</v>
          </cell>
          <cell r="AM217">
            <v>1</v>
          </cell>
          <cell r="AN217">
            <v>0.12</v>
          </cell>
          <cell r="AO217">
            <v>1</v>
          </cell>
          <cell r="AP217" t="str">
            <v>내선전공</v>
          </cell>
          <cell r="AQ217">
            <v>0.12</v>
          </cell>
          <cell r="BB217" t="str">
            <v>전 7-2</v>
          </cell>
        </row>
        <row r="218">
          <cell r="A218">
            <v>197</v>
          </cell>
          <cell r="B218" t="str">
            <v>OUTLET BOX</v>
          </cell>
          <cell r="C218" t="str">
            <v xml:space="preserve">4각 </v>
          </cell>
          <cell r="D218">
            <v>1</v>
          </cell>
          <cell r="E218" t="str">
            <v>EA</v>
          </cell>
          <cell r="F218">
            <v>50</v>
          </cell>
          <cell r="G218">
            <v>10284</v>
          </cell>
          <cell r="I218">
            <v>9605</v>
          </cell>
          <cell r="J218">
            <v>391</v>
          </cell>
          <cell r="K218">
            <v>391</v>
          </cell>
          <cell r="M218">
            <v>288</v>
          </cell>
          <cell r="AM218">
            <v>1</v>
          </cell>
          <cell r="AN218">
            <v>0.2</v>
          </cell>
          <cell r="AO218">
            <v>1</v>
          </cell>
          <cell r="AP218" t="str">
            <v>내선전공</v>
          </cell>
          <cell r="AQ218">
            <v>0.2</v>
          </cell>
          <cell r="BB218" t="str">
            <v>전 7-2</v>
          </cell>
        </row>
        <row r="219">
          <cell r="A219">
            <v>198</v>
          </cell>
          <cell r="B219" t="str">
            <v>OUTLET BOX</v>
          </cell>
          <cell r="C219" t="str">
            <v xml:space="preserve">S/W </v>
          </cell>
          <cell r="D219">
            <v>1</v>
          </cell>
          <cell r="E219" t="str">
            <v>EA</v>
          </cell>
          <cell r="F219">
            <v>50</v>
          </cell>
          <cell r="G219">
            <v>10219</v>
          </cell>
          <cell r="I219">
            <v>9605</v>
          </cell>
          <cell r="J219">
            <v>326</v>
          </cell>
          <cell r="K219">
            <v>326</v>
          </cell>
          <cell r="M219">
            <v>288</v>
          </cell>
          <cell r="AM219">
            <v>1</v>
          </cell>
          <cell r="AN219">
            <v>0.2</v>
          </cell>
          <cell r="AO219">
            <v>1</v>
          </cell>
          <cell r="AP219" t="str">
            <v>내선전공</v>
          </cell>
          <cell r="AQ219">
            <v>0.2</v>
          </cell>
          <cell r="BB219" t="str">
            <v>전 7-2</v>
          </cell>
        </row>
        <row r="220">
          <cell r="A220">
            <v>199</v>
          </cell>
          <cell r="B220" t="str">
            <v>PULL BOX</v>
          </cell>
          <cell r="C220" t="str">
            <v xml:space="preserve">100x100x50 </v>
          </cell>
          <cell r="D220">
            <v>1</v>
          </cell>
          <cell r="E220" t="str">
            <v>EA</v>
          </cell>
          <cell r="F220">
            <v>50</v>
          </cell>
          <cell r="G220">
            <v>33208</v>
          </cell>
          <cell r="I220">
            <v>31698</v>
          </cell>
          <cell r="J220">
            <v>560</v>
          </cell>
          <cell r="K220">
            <v>560</v>
          </cell>
          <cell r="M220">
            <v>950</v>
          </cell>
          <cell r="AM220">
            <v>1</v>
          </cell>
          <cell r="AN220">
            <v>0.66</v>
          </cell>
          <cell r="AO220">
            <v>1</v>
          </cell>
          <cell r="AP220" t="str">
            <v>내선전공</v>
          </cell>
          <cell r="AQ220">
            <v>0.66</v>
          </cell>
          <cell r="BB220" t="str">
            <v>전 7-3</v>
          </cell>
        </row>
        <row r="221">
          <cell r="A221">
            <v>200</v>
          </cell>
          <cell r="B221" t="str">
            <v>PULL BOX</v>
          </cell>
          <cell r="C221" t="str">
            <v xml:space="preserve">100x100x75 </v>
          </cell>
          <cell r="D221">
            <v>1</v>
          </cell>
          <cell r="E221" t="str">
            <v>EA</v>
          </cell>
          <cell r="F221">
            <v>50</v>
          </cell>
          <cell r="G221">
            <v>33376</v>
          </cell>
          <cell r="I221">
            <v>31698</v>
          </cell>
          <cell r="J221">
            <v>728</v>
          </cell>
          <cell r="K221">
            <v>728</v>
          </cell>
          <cell r="M221">
            <v>950</v>
          </cell>
          <cell r="AM221">
            <v>1</v>
          </cell>
          <cell r="AN221">
            <v>0.66</v>
          </cell>
          <cell r="AO221">
            <v>1</v>
          </cell>
          <cell r="AP221" t="str">
            <v>내선전공</v>
          </cell>
          <cell r="AQ221">
            <v>0.66</v>
          </cell>
          <cell r="BB221" t="str">
            <v>전 7-3</v>
          </cell>
        </row>
        <row r="222">
          <cell r="A222">
            <v>201</v>
          </cell>
          <cell r="B222" t="str">
            <v>PULL BOX</v>
          </cell>
          <cell r="C222" t="str">
            <v xml:space="preserve">100x100x100 </v>
          </cell>
          <cell r="D222">
            <v>1</v>
          </cell>
          <cell r="E222" t="str">
            <v>EA</v>
          </cell>
          <cell r="F222">
            <v>50</v>
          </cell>
          <cell r="G222">
            <v>33656</v>
          </cell>
          <cell r="I222">
            <v>31698</v>
          </cell>
          <cell r="J222">
            <v>1008</v>
          </cell>
          <cell r="K222">
            <v>1008</v>
          </cell>
          <cell r="M222">
            <v>950</v>
          </cell>
          <cell r="AM222">
            <v>1</v>
          </cell>
          <cell r="AN222">
            <v>0.66</v>
          </cell>
          <cell r="AO222">
            <v>1</v>
          </cell>
          <cell r="AP222" t="str">
            <v>내선전공</v>
          </cell>
          <cell r="AQ222">
            <v>0.66</v>
          </cell>
          <cell r="BB222" t="str">
            <v>전 7-3</v>
          </cell>
        </row>
        <row r="223">
          <cell r="A223">
            <v>202</v>
          </cell>
          <cell r="B223" t="str">
            <v>PULL BOX</v>
          </cell>
          <cell r="C223" t="str">
            <v xml:space="preserve">150X150X100 </v>
          </cell>
          <cell r="D223">
            <v>1</v>
          </cell>
          <cell r="E223" t="str">
            <v>EA</v>
          </cell>
          <cell r="F223">
            <v>50</v>
          </cell>
          <cell r="G223">
            <v>34016</v>
          </cell>
          <cell r="I223">
            <v>31698</v>
          </cell>
          <cell r="J223">
            <v>1368</v>
          </cell>
          <cell r="K223">
            <v>1368</v>
          </cell>
          <cell r="M223">
            <v>950</v>
          </cell>
          <cell r="AM223">
            <v>1</v>
          </cell>
          <cell r="AN223">
            <v>0.66</v>
          </cell>
          <cell r="AO223">
            <v>1</v>
          </cell>
          <cell r="AP223" t="str">
            <v>내선전공</v>
          </cell>
          <cell r="AQ223">
            <v>0.66</v>
          </cell>
          <cell r="BB223" t="str">
            <v>전 7-3</v>
          </cell>
        </row>
        <row r="224">
          <cell r="A224">
            <v>203</v>
          </cell>
          <cell r="B224" t="str">
            <v>PULL BOX</v>
          </cell>
          <cell r="C224" t="str">
            <v xml:space="preserve">150X150X150 </v>
          </cell>
          <cell r="D224">
            <v>1</v>
          </cell>
          <cell r="E224" t="str">
            <v>EA</v>
          </cell>
          <cell r="F224">
            <v>50</v>
          </cell>
          <cell r="G224">
            <v>34240</v>
          </cell>
          <cell r="I224">
            <v>31698</v>
          </cell>
          <cell r="J224">
            <v>1592</v>
          </cell>
          <cell r="K224">
            <v>1592</v>
          </cell>
          <cell r="M224">
            <v>950</v>
          </cell>
          <cell r="AM224">
            <v>1</v>
          </cell>
          <cell r="AN224">
            <v>0.66</v>
          </cell>
          <cell r="AO224">
            <v>1</v>
          </cell>
          <cell r="AP224" t="str">
            <v>내선전공</v>
          </cell>
          <cell r="AQ224">
            <v>0.66</v>
          </cell>
          <cell r="BB224" t="str">
            <v>전 7-3</v>
          </cell>
        </row>
        <row r="225">
          <cell r="A225">
            <v>204</v>
          </cell>
          <cell r="B225" t="str">
            <v>PULL BOX</v>
          </cell>
          <cell r="C225" t="str">
            <v xml:space="preserve">200X200X100 </v>
          </cell>
          <cell r="D225">
            <v>1</v>
          </cell>
          <cell r="E225" t="str">
            <v>EA</v>
          </cell>
          <cell r="F225">
            <v>50</v>
          </cell>
          <cell r="G225">
            <v>34656</v>
          </cell>
          <cell r="I225">
            <v>31698</v>
          </cell>
          <cell r="J225">
            <v>2008</v>
          </cell>
          <cell r="K225">
            <v>2008</v>
          </cell>
          <cell r="M225">
            <v>950</v>
          </cell>
          <cell r="AM225">
            <v>1</v>
          </cell>
          <cell r="AN225">
            <v>0.66</v>
          </cell>
          <cell r="AO225">
            <v>1</v>
          </cell>
          <cell r="AP225" t="str">
            <v>내선전공</v>
          </cell>
          <cell r="AQ225">
            <v>0.66</v>
          </cell>
          <cell r="BB225" t="str">
            <v>전 7-3</v>
          </cell>
        </row>
        <row r="226">
          <cell r="A226">
            <v>205</v>
          </cell>
          <cell r="B226" t="str">
            <v>PULL BOX</v>
          </cell>
          <cell r="C226" t="str">
            <v xml:space="preserve">200X200X200 </v>
          </cell>
          <cell r="D226">
            <v>1</v>
          </cell>
          <cell r="E226" t="str">
            <v>EA</v>
          </cell>
          <cell r="F226">
            <v>50</v>
          </cell>
          <cell r="G226">
            <v>35480</v>
          </cell>
          <cell r="I226">
            <v>31698</v>
          </cell>
          <cell r="J226">
            <v>2832</v>
          </cell>
          <cell r="K226">
            <v>2832</v>
          </cell>
          <cell r="M226">
            <v>950</v>
          </cell>
          <cell r="AM226">
            <v>1</v>
          </cell>
          <cell r="AN226">
            <v>0.66</v>
          </cell>
          <cell r="AO226">
            <v>1</v>
          </cell>
          <cell r="AP226" t="str">
            <v>내선전공</v>
          </cell>
          <cell r="AQ226">
            <v>0.66</v>
          </cell>
          <cell r="BB226" t="str">
            <v>전 7-3</v>
          </cell>
        </row>
        <row r="227">
          <cell r="A227">
            <v>206</v>
          </cell>
          <cell r="B227" t="str">
            <v>PULL BOX</v>
          </cell>
          <cell r="C227" t="str">
            <v xml:space="preserve">300X300X200 </v>
          </cell>
          <cell r="D227">
            <v>1</v>
          </cell>
          <cell r="E227" t="str">
            <v>EA</v>
          </cell>
          <cell r="F227">
            <v>50</v>
          </cell>
          <cell r="G227">
            <v>36848</v>
          </cell>
          <cell r="I227">
            <v>31698</v>
          </cell>
          <cell r="J227">
            <v>4200</v>
          </cell>
          <cell r="K227">
            <v>4200</v>
          </cell>
          <cell r="M227">
            <v>950</v>
          </cell>
          <cell r="AM227">
            <v>1</v>
          </cell>
          <cell r="AN227">
            <v>0.66</v>
          </cell>
          <cell r="AO227">
            <v>1</v>
          </cell>
          <cell r="AP227" t="str">
            <v>내선전공</v>
          </cell>
          <cell r="AQ227">
            <v>0.66</v>
          </cell>
          <cell r="BB227" t="str">
            <v>전 7-3</v>
          </cell>
        </row>
        <row r="228">
          <cell r="A228">
            <v>207</v>
          </cell>
          <cell r="B228" t="str">
            <v>PULL BOX</v>
          </cell>
          <cell r="C228" t="str">
            <v xml:space="preserve">300X300X300 </v>
          </cell>
          <cell r="D228">
            <v>1</v>
          </cell>
          <cell r="E228" t="str">
            <v>EA</v>
          </cell>
          <cell r="F228">
            <v>50</v>
          </cell>
          <cell r="G228">
            <v>36848</v>
          </cell>
          <cell r="I228">
            <v>31698</v>
          </cell>
          <cell r="J228">
            <v>4200</v>
          </cell>
          <cell r="K228">
            <v>4200</v>
          </cell>
          <cell r="M228">
            <v>950</v>
          </cell>
          <cell r="AM228">
            <v>1</v>
          </cell>
          <cell r="AN228">
            <v>0.66</v>
          </cell>
          <cell r="AO228">
            <v>1</v>
          </cell>
          <cell r="AP228" t="str">
            <v>내선전공</v>
          </cell>
          <cell r="AQ228">
            <v>0.66</v>
          </cell>
          <cell r="BB228" t="str">
            <v>전 7-3</v>
          </cell>
        </row>
        <row r="229">
          <cell r="A229">
            <v>208</v>
          </cell>
          <cell r="B229" t="str">
            <v>PULL BOX</v>
          </cell>
          <cell r="C229" t="str">
            <v xml:space="preserve">400X400X100 </v>
          </cell>
          <cell r="D229">
            <v>1</v>
          </cell>
          <cell r="E229" t="str">
            <v>EA</v>
          </cell>
          <cell r="F229">
            <v>50</v>
          </cell>
          <cell r="G229">
            <v>38528</v>
          </cell>
          <cell r="I229">
            <v>31698</v>
          </cell>
          <cell r="J229">
            <v>5880</v>
          </cell>
          <cell r="K229">
            <v>5880</v>
          </cell>
          <cell r="M229">
            <v>950</v>
          </cell>
          <cell r="AM229">
            <v>1</v>
          </cell>
          <cell r="AN229">
            <v>0.66</v>
          </cell>
          <cell r="AO229">
            <v>1</v>
          </cell>
          <cell r="AP229" t="str">
            <v>내선전공</v>
          </cell>
          <cell r="AQ229">
            <v>0.66</v>
          </cell>
          <cell r="BB229" t="str">
            <v>전 7-3</v>
          </cell>
        </row>
        <row r="230">
          <cell r="A230">
            <v>209</v>
          </cell>
          <cell r="B230" t="str">
            <v>PULL BOX</v>
          </cell>
          <cell r="C230" t="str">
            <v xml:space="preserve">300X300X300 </v>
          </cell>
          <cell r="D230">
            <v>1</v>
          </cell>
          <cell r="E230" t="str">
            <v>EA</v>
          </cell>
          <cell r="F230">
            <v>50</v>
          </cell>
          <cell r="G230">
            <v>37688</v>
          </cell>
          <cell r="I230">
            <v>31698</v>
          </cell>
          <cell r="J230">
            <v>5040</v>
          </cell>
          <cell r="K230">
            <v>5040</v>
          </cell>
          <cell r="M230">
            <v>950</v>
          </cell>
          <cell r="AM230">
            <v>1</v>
          </cell>
          <cell r="AN230">
            <v>0.66</v>
          </cell>
          <cell r="AO230">
            <v>1</v>
          </cell>
          <cell r="AP230" t="str">
            <v>내선전공</v>
          </cell>
          <cell r="AQ230">
            <v>0.66</v>
          </cell>
          <cell r="BB230" t="str">
            <v>전 7-3</v>
          </cell>
        </row>
        <row r="231">
          <cell r="A231">
            <v>210</v>
          </cell>
          <cell r="B231" t="str">
            <v>PULL BOX</v>
          </cell>
          <cell r="C231" t="str">
            <v xml:space="preserve">400X300X250 </v>
          </cell>
          <cell r="D231">
            <v>1</v>
          </cell>
          <cell r="E231" t="str">
            <v>EA</v>
          </cell>
          <cell r="F231">
            <v>50</v>
          </cell>
          <cell r="G231">
            <v>54834</v>
          </cell>
          <cell r="I231">
            <v>45626</v>
          </cell>
          <cell r="J231">
            <v>7840</v>
          </cell>
          <cell r="K231">
            <v>7840</v>
          </cell>
          <cell r="M231">
            <v>1368</v>
          </cell>
          <cell r="AM231">
            <v>1</v>
          </cell>
          <cell r="AN231">
            <v>0.95</v>
          </cell>
          <cell r="AO231">
            <v>1</v>
          </cell>
          <cell r="AP231" t="str">
            <v>내선전공</v>
          </cell>
          <cell r="AQ231">
            <v>0.95</v>
          </cell>
          <cell r="BB231" t="str">
            <v>전 7-3</v>
          </cell>
        </row>
        <row r="232">
          <cell r="A232">
            <v>211</v>
          </cell>
          <cell r="B232" t="str">
            <v>PULL BOX</v>
          </cell>
          <cell r="C232" t="str">
            <v xml:space="preserve">500X500X300 </v>
          </cell>
          <cell r="D232">
            <v>1</v>
          </cell>
          <cell r="E232" t="str">
            <v>EA</v>
          </cell>
          <cell r="F232">
            <v>50</v>
          </cell>
          <cell r="G232">
            <v>61162</v>
          </cell>
          <cell r="I232">
            <v>45626</v>
          </cell>
          <cell r="J232">
            <v>14168</v>
          </cell>
          <cell r="K232">
            <v>14168</v>
          </cell>
          <cell r="M232">
            <v>1368</v>
          </cell>
          <cell r="AM232">
            <v>1</v>
          </cell>
          <cell r="AN232">
            <v>0.95</v>
          </cell>
          <cell r="AO232">
            <v>1</v>
          </cell>
          <cell r="AP232" t="str">
            <v>내선전공</v>
          </cell>
          <cell r="AQ232">
            <v>0.95</v>
          </cell>
          <cell r="BB232" t="str">
            <v>전 7-3</v>
          </cell>
        </row>
        <row r="233">
          <cell r="A233">
            <v>212</v>
          </cell>
          <cell r="B233" t="str">
            <v>JOINT BOX</v>
          </cell>
          <cell r="C233" t="str">
            <v xml:space="preserve">100x100x54 </v>
          </cell>
          <cell r="D233">
            <v>1</v>
          </cell>
          <cell r="E233" t="str">
            <v>EA</v>
          </cell>
          <cell r="F233">
            <v>50</v>
          </cell>
          <cell r="G233">
            <v>15465</v>
          </cell>
          <cell r="I233">
            <v>13928</v>
          </cell>
          <cell r="J233">
            <v>1120</v>
          </cell>
          <cell r="K233">
            <v>1120</v>
          </cell>
          <cell r="M233">
            <v>417</v>
          </cell>
          <cell r="AM233">
            <v>1</v>
          </cell>
          <cell r="AN233">
            <v>0.28999999999999998</v>
          </cell>
          <cell r="AO233">
            <v>1</v>
          </cell>
          <cell r="AP233" t="str">
            <v>내선전공</v>
          </cell>
          <cell r="AQ233">
            <v>0.28999999999999998</v>
          </cell>
          <cell r="BB233" t="str">
            <v>전 7-2</v>
          </cell>
        </row>
        <row r="234">
          <cell r="A234">
            <v>213</v>
          </cell>
          <cell r="B234" t="str">
            <v>노출 BOX</v>
          </cell>
          <cell r="C234" t="str">
            <v xml:space="preserve">16mm </v>
          </cell>
          <cell r="D234">
            <v>1</v>
          </cell>
          <cell r="E234" t="str">
            <v>EA</v>
          </cell>
          <cell r="F234">
            <v>50</v>
          </cell>
          <cell r="G234">
            <v>16078</v>
          </cell>
          <cell r="I234">
            <v>13928</v>
          </cell>
          <cell r="J234">
            <v>1733</v>
          </cell>
          <cell r="K234">
            <v>1733</v>
          </cell>
          <cell r="M234">
            <v>417</v>
          </cell>
          <cell r="AM234">
            <v>1</v>
          </cell>
          <cell r="AN234">
            <v>0.28999999999999998</v>
          </cell>
          <cell r="AO234">
            <v>1</v>
          </cell>
          <cell r="AP234" t="str">
            <v>내선전공</v>
          </cell>
          <cell r="AQ234">
            <v>0.28999999999999998</v>
          </cell>
          <cell r="BB234" t="str">
            <v>전 7-2</v>
          </cell>
        </row>
        <row r="235">
          <cell r="A235">
            <v>214</v>
          </cell>
          <cell r="B235" t="str">
            <v>노출 BOX</v>
          </cell>
          <cell r="C235" t="str">
            <v>22mm 2방</v>
          </cell>
          <cell r="D235">
            <v>1</v>
          </cell>
          <cell r="E235" t="str">
            <v>EA</v>
          </cell>
          <cell r="F235">
            <v>50</v>
          </cell>
          <cell r="G235">
            <v>16317</v>
          </cell>
          <cell r="I235">
            <v>13928</v>
          </cell>
          <cell r="J235">
            <v>1972</v>
          </cell>
          <cell r="K235">
            <v>1972</v>
          </cell>
          <cell r="M235">
            <v>417</v>
          </cell>
          <cell r="AM235">
            <v>1</v>
          </cell>
          <cell r="AN235">
            <v>0.28999999999999998</v>
          </cell>
          <cell r="AO235">
            <v>1</v>
          </cell>
          <cell r="AP235" t="str">
            <v>내선전공</v>
          </cell>
          <cell r="AQ235">
            <v>0.28999999999999998</v>
          </cell>
          <cell r="BB235" t="str">
            <v>전 7-2</v>
          </cell>
        </row>
        <row r="236">
          <cell r="A236">
            <v>215</v>
          </cell>
          <cell r="B236" t="str">
            <v>CABLE TRAY</v>
          </cell>
          <cell r="C236" t="str">
            <v xml:space="preserve">100W </v>
          </cell>
          <cell r="D236">
            <v>1</v>
          </cell>
          <cell r="E236" t="str">
            <v>m</v>
          </cell>
          <cell r="F236">
            <v>50</v>
          </cell>
          <cell r="G236">
            <v>19490</v>
          </cell>
          <cell r="I236">
            <v>10806</v>
          </cell>
          <cell r="J236">
            <v>8360</v>
          </cell>
          <cell r="K236">
            <v>8360</v>
          </cell>
          <cell r="M236">
            <v>324</v>
          </cell>
          <cell r="AM236">
            <v>1</v>
          </cell>
          <cell r="AN236">
            <v>0.22500000000000001</v>
          </cell>
          <cell r="AO236">
            <v>1</v>
          </cell>
          <cell r="AP236" t="str">
            <v>내선전공</v>
          </cell>
          <cell r="AQ236">
            <v>0.22500000000000001</v>
          </cell>
          <cell r="BB236" t="str">
            <v>전 7-20</v>
          </cell>
        </row>
        <row r="237">
          <cell r="A237">
            <v>216</v>
          </cell>
          <cell r="B237" t="str">
            <v>CABLE TRAY</v>
          </cell>
          <cell r="C237" t="str">
            <v xml:space="preserve">200W </v>
          </cell>
          <cell r="D237">
            <v>1</v>
          </cell>
          <cell r="E237" t="str">
            <v>m</v>
          </cell>
          <cell r="F237">
            <v>50</v>
          </cell>
          <cell r="G237">
            <v>19690</v>
          </cell>
          <cell r="I237">
            <v>10806</v>
          </cell>
          <cell r="J237">
            <v>8560</v>
          </cell>
          <cell r="K237">
            <v>8560</v>
          </cell>
          <cell r="M237">
            <v>324</v>
          </cell>
          <cell r="AM237">
            <v>1</v>
          </cell>
          <cell r="AN237">
            <v>0.22500000000000001</v>
          </cell>
          <cell r="AO237">
            <v>1</v>
          </cell>
          <cell r="AP237" t="str">
            <v>내선전공</v>
          </cell>
          <cell r="AQ237">
            <v>0.22500000000000001</v>
          </cell>
          <cell r="BB237" t="str">
            <v>전 7-20</v>
          </cell>
        </row>
        <row r="238">
          <cell r="A238">
            <v>217</v>
          </cell>
          <cell r="B238" t="str">
            <v>CABLE TRAY</v>
          </cell>
          <cell r="C238" t="str">
            <v xml:space="preserve">300W </v>
          </cell>
          <cell r="D238">
            <v>1</v>
          </cell>
          <cell r="E238" t="str">
            <v>m</v>
          </cell>
          <cell r="F238">
            <v>50</v>
          </cell>
          <cell r="G238">
            <v>23297</v>
          </cell>
          <cell r="I238">
            <v>13687</v>
          </cell>
          <cell r="J238">
            <v>9200</v>
          </cell>
          <cell r="K238">
            <v>9200</v>
          </cell>
          <cell r="M238">
            <v>410</v>
          </cell>
          <cell r="AM238">
            <v>1</v>
          </cell>
          <cell r="AN238">
            <v>0.28499999999999998</v>
          </cell>
          <cell r="AO238">
            <v>1</v>
          </cell>
          <cell r="AP238" t="str">
            <v>내선전공</v>
          </cell>
          <cell r="AQ238">
            <v>0.28499999999999998</v>
          </cell>
          <cell r="BB238" t="str">
            <v>전 7-20</v>
          </cell>
        </row>
        <row r="239">
          <cell r="A239">
            <v>218</v>
          </cell>
          <cell r="B239" t="str">
            <v>CABLE TRAY</v>
          </cell>
          <cell r="C239" t="str">
            <v xml:space="preserve">400W </v>
          </cell>
          <cell r="D239">
            <v>1</v>
          </cell>
          <cell r="E239" t="str">
            <v>m</v>
          </cell>
          <cell r="F239">
            <v>50</v>
          </cell>
          <cell r="G239">
            <v>26651</v>
          </cell>
          <cell r="I239">
            <v>16089</v>
          </cell>
          <cell r="J239">
            <v>10080</v>
          </cell>
          <cell r="K239">
            <v>10080</v>
          </cell>
          <cell r="M239">
            <v>482</v>
          </cell>
          <cell r="AM239">
            <v>1</v>
          </cell>
          <cell r="AN239">
            <v>0.33500000000000002</v>
          </cell>
          <cell r="AO239">
            <v>1</v>
          </cell>
          <cell r="AP239" t="str">
            <v>내선전공</v>
          </cell>
          <cell r="AQ239">
            <v>0.33500000000000002</v>
          </cell>
          <cell r="BB239" t="str">
            <v>전 7-20</v>
          </cell>
        </row>
        <row r="240">
          <cell r="A240">
            <v>219</v>
          </cell>
          <cell r="B240" t="str">
            <v>CABLE TRAY</v>
          </cell>
          <cell r="C240" t="str">
            <v xml:space="preserve">450W </v>
          </cell>
          <cell r="D240">
            <v>1</v>
          </cell>
          <cell r="E240" t="str">
            <v>m</v>
          </cell>
          <cell r="F240">
            <v>50</v>
          </cell>
          <cell r="G240">
            <v>34869</v>
          </cell>
          <cell r="I240">
            <v>21372</v>
          </cell>
          <cell r="J240">
            <v>12856</v>
          </cell>
          <cell r="K240">
            <v>12856</v>
          </cell>
          <cell r="M240">
            <v>641</v>
          </cell>
          <cell r="AM240">
            <v>1</v>
          </cell>
          <cell r="AN240">
            <v>0.44500000000000001</v>
          </cell>
          <cell r="AO240">
            <v>1</v>
          </cell>
          <cell r="AP240" t="str">
            <v>내선전공</v>
          </cell>
          <cell r="AQ240">
            <v>0.44500000000000001</v>
          </cell>
          <cell r="BB240" t="str">
            <v>전 7-20</v>
          </cell>
        </row>
        <row r="241">
          <cell r="A241">
            <v>220</v>
          </cell>
          <cell r="B241" t="str">
            <v>CABLE TRAY</v>
          </cell>
          <cell r="C241" t="str">
            <v xml:space="preserve">500W </v>
          </cell>
          <cell r="D241">
            <v>1</v>
          </cell>
          <cell r="E241" t="str">
            <v>m</v>
          </cell>
          <cell r="F241">
            <v>50</v>
          </cell>
          <cell r="G241">
            <v>22013</v>
          </cell>
          <cell r="I241">
            <v>21372</v>
          </cell>
          <cell r="J241">
            <v>0</v>
          </cell>
          <cell r="K241">
            <v>0</v>
          </cell>
          <cell r="M241">
            <v>641</v>
          </cell>
          <cell r="AM241">
            <v>1</v>
          </cell>
          <cell r="AN241">
            <v>0.44500000000000001</v>
          </cell>
          <cell r="AO241">
            <v>1</v>
          </cell>
          <cell r="AP241" t="str">
            <v>내선전공</v>
          </cell>
          <cell r="AQ241">
            <v>0.44500000000000001</v>
          </cell>
          <cell r="BB241" t="str">
            <v>전 7-20</v>
          </cell>
        </row>
        <row r="242">
          <cell r="A242">
            <v>221</v>
          </cell>
          <cell r="B242" t="str">
            <v>CABLE TRAY</v>
          </cell>
          <cell r="C242" t="str">
            <v xml:space="preserve">600W </v>
          </cell>
          <cell r="D242">
            <v>1</v>
          </cell>
          <cell r="E242" t="str">
            <v>m</v>
          </cell>
          <cell r="F242">
            <v>50</v>
          </cell>
          <cell r="G242">
            <v>36683</v>
          </cell>
          <cell r="I242">
            <v>24974</v>
          </cell>
          <cell r="J242">
            <v>10960</v>
          </cell>
          <cell r="K242">
            <v>10960</v>
          </cell>
          <cell r="M242">
            <v>749</v>
          </cell>
          <cell r="AM242">
            <v>1</v>
          </cell>
          <cell r="AN242">
            <v>0.52</v>
          </cell>
          <cell r="AO242">
            <v>1</v>
          </cell>
          <cell r="AP242" t="str">
            <v>내선전공</v>
          </cell>
          <cell r="AQ242">
            <v>0.52</v>
          </cell>
          <cell r="BB242" t="str">
            <v>전 7-20</v>
          </cell>
        </row>
        <row r="243">
          <cell r="A243">
            <v>222</v>
          </cell>
          <cell r="B243" t="str">
            <v>접지봉</v>
          </cell>
          <cell r="C243" t="str">
            <v xml:space="preserve">φ12 x 1000 </v>
          </cell>
          <cell r="D243">
            <v>1</v>
          </cell>
          <cell r="E243" t="str">
            <v>EA</v>
          </cell>
          <cell r="F243">
            <v>50</v>
          </cell>
          <cell r="G243">
            <v>14614</v>
          </cell>
          <cell r="I243">
            <v>12791</v>
          </cell>
          <cell r="J243">
            <v>1440</v>
          </cell>
          <cell r="K243">
            <v>1440</v>
          </cell>
          <cell r="M243">
            <v>383</v>
          </cell>
          <cell r="AM243">
            <v>2</v>
          </cell>
          <cell r="AN243">
            <v>0.30000000000000004</v>
          </cell>
          <cell r="AO243">
            <v>1</v>
          </cell>
          <cell r="AP243" t="str">
            <v>내선전공</v>
          </cell>
          <cell r="AQ243">
            <v>0.2</v>
          </cell>
          <cell r="AR243" t="str">
            <v>보통인부</v>
          </cell>
          <cell r="AS243">
            <v>0.1</v>
          </cell>
          <cell r="BB243" t="str">
            <v>전 3-76</v>
          </cell>
        </row>
        <row r="244">
          <cell r="A244">
            <v>223</v>
          </cell>
          <cell r="B244" t="str">
            <v>접지봉</v>
          </cell>
          <cell r="C244" t="str">
            <v xml:space="preserve">φ14 x 1000 </v>
          </cell>
          <cell r="D244">
            <v>1</v>
          </cell>
          <cell r="E244" t="str">
            <v>EA</v>
          </cell>
          <cell r="F244">
            <v>50</v>
          </cell>
          <cell r="G244">
            <v>15574</v>
          </cell>
          <cell r="I244">
            <v>12791</v>
          </cell>
          <cell r="J244">
            <v>2400</v>
          </cell>
          <cell r="K244">
            <v>2400</v>
          </cell>
          <cell r="M244">
            <v>383</v>
          </cell>
          <cell r="AM244">
            <v>2</v>
          </cell>
          <cell r="AN244">
            <v>0.30000000000000004</v>
          </cell>
          <cell r="AO244">
            <v>1</v>
          </cell>
          <cell r="AP244" t="str">
            <v>내선전공</v>
          </cell>
          <cell r="AQ244">
            <v>0.2</v>
          </cell>
          <cell r="AR244" t="str">
            <v>보통인부</v>
          </cell>
          <cell r="AS244">
            <v>0.1</v>
          </cell>
          <cell r="BB244" t="str">
            <v>전 3-76</v>
          </cell>
        </row>
        <row r="245">
          <cell r="A245">
            <v>224</v>
          </cell>
          <cell r="B245" t="str">
            <v>접지봉</v>
          </cell>
          <cell r="C245" t="str">
            <v xml:space="preserve">φ18 x 2400 </v>
          </cell>
          <cell r="D245">
            <v>1</v>
          </cell>
          <cell r="E245" t="str">
            <v>EA</v>
          </cell>
          <cell r="F245">
            <v>50</v>
          </cell>
          <cell r="G245">
            <v>17398</v>
          </cell>
          <cell r="I245">
            <v>12791</v>
          </cell>
          <cell r="J245">
            <v>4224</v>
          </cell>
          <cell r="K245">
            <v>4224</v>
          </cell>
          <cell r="M245">
            <v>383</v>
          </cell>
          <cell r="AM245">
            <v>2</v>
          </cell>
          <cell r="AN245">
            <v>0.30000000000000004</v>
          </cell>
          <cell r="AO245">
            <v>1</v>
          </cell>
          <cell r="AP245" t="str">
            <v>내선전공</v>
          </cell>
          <cell r="AQ245">
            <v>0.2</v>
          </cell>
          <cell r="AR245" t="str">
            <v>보통인부</v>
          </cell>
          <cell r="AS245">
            <v>0.1</v>
          </cell>
          <cell r="BB245" t="str">
            <v>전 3-76</v>
          </cell>
        </row>
        <row r="246">
          <cell r="A246">
            <v>225</v>
          </cell>
          <cell r="B246" t="str">
            <v>접지 크램프</v>
          </cell>
          <cell r="C246" t="str">
            <v/>
          </cell>
          <cell r="D246">
            <v>1</v>
          </cell>
          <cell r="E246" t="str">
            <v>EA</v>
          </cell>
          <cell r="F246">
            <v>50</v>
          </cell>
          <cell r="G246">
            <v>10104</v>
          </cell>
          <cell r="I246">
            <v>8645</v>
          </cell>
          <cell r="J246">
            <v>1200</v>
          </cell>
          <cell r="K246">
            <v>1200</v>
          </cell>
          <cell r="M246">
            <v>259</v>
          </cell>
          <cell r="AM246">
            <v>1</v>
          </cell>
          <cell r="AN246">
            <v>0.18</v>
          </cell>
          <cell r="AO246">
            <v>1</v>
          </cell>
          <cell r="AP246" t="str">
            <v>내선전공</v>
          </cell>
          <cell r="AQ246">
            <v>0.18</v>
          </cell>
          <cell r="BB246" t="str">
            <v>전 3-76</v>
          </cell>
        </row>
        <row r="247">
          <cell r="A247">
            <v>226</v>
          </cell>
          <cell r="B247" t="str">
            <v>피뢰침</v>
          </cell>
          <cell r="C247" t="str">
            <v xml:space="preserve">대 </v>
          </cell>
          <cell r="D247">
            <v>1</v>
          </cell>
          <cell r="E247" t="str">
            <v>EA</v>
          </cell>
          <cell r="F247">
            <v>50</v>
          </cell>
          <cell r="G247">
            <v>81403</v>
          </cell>
          <cell r="I247">
            <v>72042</v>
          </cell>
          <cell r="J247">
            <v>7200</v>
          </cell>
          <cell r="K247">
            <v>7200</v>
          </cell>
          <cell r="M247">
            <v>2161</v>
          </cell>
          <cell r="AM247">
            <v>1</v>
          </cell>
          <cell r="AN247">
            <v>1.5</v>
          </cell>
          <cell r="AO247">
            <v>1</v>
          </cell>
          <cell r="AP247" t="str">
            <v>내선전공</v>
          </cell>
          <cell r="AQ247">
            <v>1.5</v>
          </cell>
          <cell r="BB247" t="str">
            <v>전 5-31</v>
          </cell>
        </row>
        <row r="248">
          <cell r="A248">
            <v>227</v>
          </cell>
          <cell r="B248" t="str">
            <v xml:space="preserve">접지 테스트 박스 </v>
          </cell>
          <cell r="C248" t="str">
            <v>1 P STS</v>
          </cell>
          <cell r="D248">
            <v>1</v>
          </cell>
          <cell r="E248" t="str">
            <v>EA</v>
          </cell>
          <cell r="F248">
            <v>50</v>
          </cell>
          <cell r="G248">
            <v>88648</v>
          </cell>
          <cell r="I248">
            <v>31698</v>
          </cell>
          <cell r="J248">
            <v>56000</v>
          </cell>
          <cell r="K248">
            <v>56000</v>
          </cell>
          <cell r="M248">
            <v>950</v>
          </cell>
          <cell r="AM248">
            <v>1</v>
          </cell>
          <cell r="AN248">
            <v>0.66</v>
          </cell>
          <cell r="AO248">
            <v>1</v>
          </cell>
          <cell r="AP248" t="str">
            <v>내선전공</v>
          </cell>
          <cell r="AQ248">
            <v>0.66</v>
          </cell>
          <cell r="BB248" t="str">
            <v>전 7-3</v>
          </cell>
        </row>
        <row r="249">
          <cell r="A249">
            <v>228</v>
          </cell>
          <cell r="B249" t="str">
            <v xml:space="preserve">접지 테스트 박스 </v>
          </cell>
          <cell r="C249" t="str">
            <v>2 P STS</v>
          </cell>
          <cell r="D249">
            <v>1</v>
          </cell>
          <cell r="E249" t="str">
            <v>EA</v>
          </cell>
          <cell r="F249">
            <v>50</v>
          </cell>
          <cell r="G249">
            <v>96648</v>
          </cell>
          <cell r="I249">
            <v>31698</v>
          </cell>
          <cell r="J249">
            <v>64000</v>
          </cell>
          <cell r="K249">
            <v>64000</v>
          </cell>
          <cell r="M249">
            <v>950</v>
          </cell>
          <cell r="AM249">
            <v>1</v>
          </cell>
          <cell r="AN249">
            <v>0.66</v>
          </cell>
          <cell r="AO249">
            <v>1</v>
          </cell>
          <cell r="AP249" t="str">
            <v>내선전공</v>
          </cell>
          <cell r="AQ249">
            <v>0.66</v>
          </cell>
          <cell r="BB249" t="str">
            <v>전 7-3</v>
          </cell>
        </row>
        <row r="250">
          <cell r="A250">
            <v>229</v>
          </cell>
          <cell r="B250" t="str">
            <v xml:space="preserve">접지 테스트 박스 </v>
          </cell>
          <cell r="C250" t="str">
            <v>4 P STS</v>
          </cell>
          <cell r="D250">
            <v>1</v>
          </cell>
          <cell r="E250" t="str">
            <v>EA</v>
          </cell>
          <cell r="F250">
            <v>50</v>
          </cell>
          <cell r="G250">
            <v>128648</v>
          </cell>
          <cell r="I250">
            <v>31698</v>
          </cell>
          <cell r="J250">
            <v>96000</v>
          </cell>
          <cell r="K250">
            <v>96000</v>
          </cell>
          <cell r="M250">
            <v>950</v>
          </cell>
          <cell r="AM250">
            <v>1</v>
          </cell>
          <cell r="AN250">
            <v>0.66</v>
          </cell>
          <cell r="AO250">
            <v>1</v>
          </cell>
          <cell r="AP250" t="str">
            <v>내선전공</v>
          </cell>
          <cell r="AQ250">
            <v>0.66</v>
          </cell>
          <cell r="BB250" t="str">
            <v>전 7-3</v>
          </cell>
        </row>
        <row r="251">
          <cell r="A251">
            <v>230</v>
          </cell>
          <cell r="B251" t="str">
            <v xml:space="preserve">접지 테스트 박스 </v>
          </cell>
          <cell r="C251" t="str">
            <v>5 P STS</v>
          </cell>
          <cell r="D251">
            <v>1</v>
          </cell>
          <cell r="E251" t="str">
            <v>EA</v>
          </cell>
          <cell r="F251">
            <v>50</v>
          </cell>
          <cell r="G251">
            <v>144648</v>
          </cell>
          <cell r="I251">
            <v>31698</v>
          </cell>
          <cell r="J251">
            <v>112000</v>
          </cell>
          <cell r="K251">
            <v>112000</v>
          </cell>
          <cell r="M251">
            <v>950</v>
          </cell>
          <cell r="AM251">
            <v>1</v>
          </cell>
          <cell r="AN251">
            <v>0.66</v>
          </cell>
          <cell r="AO251">
            <v>1</v>
          </cell>
          <cell r="AP251" t="str">
            <v>내선전공</v>
          </cell>
          <cell r="AQ251">
            <v>0.66</v>
          </cell>
          <cell r="BB251" t="str">
            <v>전 7-3</v>
          </cell>
        </row>
        <row r="252">
          <cell r="A252">
            <v>231</v>
          </cell>
          <cell r="B252" t="str">
            <v>1로스위치</v>
          </cell>
          <cell r="C252" t="str">
            <v xml:space="preserve">1구 </v>
          </cell>
          <cell r="D252">
            <v>1</v>
          </cell>
          <cell r="E252" t="str">
            <v>EA</v>
          </cell>
          <cell r="F252">
            <v>50</v>
          </cell>
          <cell r="G252">
            <v>4002</v>
          </cell>
          <cell r="I252">
            <v>3121</v>
          </cell>
          <cell r="J252">
            <v>788</v>
          </cell>
          <cell r="K252">
            <v>788</v>
          </cell>
          <cell r="M252">
            <v>93</v>
          </cell>
          <cell r="AM252">
            <v>1</v>
          </cell>
          <cell r="AN252">
            <v>6.5000000000000002E-2</v>
          </cell>
          <cell r="AO252">
            <v>1</v>
          </cell>
          <cell r="AP252" t="str">
            <v>내선전공</v>
          </cell>
          <cell r="AQ252">
            <v>6.5000000000000002E-2</v>
          </cell>
          <cell r="BB252" t="str">
            <v>전 7-14</v>
          </cell>
        </row>
        <row r="253">
          <cell r="A253">
            <v>232</v>
          </cell>
          <cell r="B253" t="str">
            <v>1로스위치</v>
          </cell>
          <cell r="C253" t="str">
            <v xml:space="preserve">2구 </v>
          </cell>
          <cell r="D253">
            <v>1</v>
          </cell>
          <cell r="E253" t="str">
            <v>EA</v>
          </cell>
          <cell r="F253">
            <v>50</v>
          </cell>
          <cell r="G253">
            <v>6013</v>
          </cell>
          <cell r="I253">
            <v>4495</v>
          </cell>
          <cell r="J253">
            <v>1384</v>
          </cell>
          <cell r="K253">
            <v>1384</v>
          </cell>
          <cell r="M253">
            <v>134</v>
          </cell>
          <cell r="AM253">
            <v>1</v>
          </cell>
          <cell r="AN253">
            <v>7.8E-2</v>
          </cell>
          <cell r="AO253">
            <v>1.2</v>
          </cell>
          <cell r="AP253" t="str">
            <v>내선전공</v>
          </cell>
          <cell r="AQ253">
            <v>7.8E-2</v>
          </cell>
          <cell r="BB253" t="str">
            <v>전 7-14</v>
          </cell>
        </row>
        <row r="254">
          <cell r="A254">
            <v>233</v>
          </cell>
          <cell r="B254" t="str">
            <v>1로스위치</v>
          </cell>
          <cell r="C254" t="str">
            <v xml:space="preserve">3구 </v>
          </cell>
          <cell r="D254">
            <v>1</v>
          </cell>
          <cell r="E254" t="str">
            <v>EA</v>
          </cell>
          <cell r="F254">
            <v>50</v>
          </cell>
          <cell r="G254">
            <v>8281</v>
          </cell>
          <cell r="I254">
            <v>6118</v>
          </cell>
          <cell r="J254">
            <v>1980</v>
          </cell>
          <cell r="K254">
            <v>1980</v>
          </cell>
          <cell r="M254">
            <v>183</v>
          </cell>
          <cell r="AM254">
            <v>1</v>
          </cell>
          <cell r="AN254">
            <v>9.0999999999999998E-2</v>
          </cell>
          <cell r="AO254">
            <v>1.4</v>
          </cell>
          <cell r="AP254" t="str">
            <v>내선전공</v>
          </cell>
          <cell r="AQ254">
            <v>9.0999999999999998E-2</v>
          </cell>
          <cell r="BB254" t="str">
            <v>전 7-14</v>
          </cell>
        </row>
        <row r="255">
          <cell r="A255">
            <v>234</v>
          </cell>
          <cell r="B255" t="str">
            <v>1로스위치</v>
          </cell>
          <cell r="C255" t="str">
            <v xml:space="preserve">4구 </v>
          </cell>
          <cell r="D255">
            <v>1</v>
          </cell>
          <cell r="E255" t="str">
            <v>EA</v>
          </cell>
          <cell r="F255">
            <v>50</v>
          </cell>
          <cell r="G255">
            <v>10950</v>
          </cell>
          <cell r="I255">
            <v>7991</v>
          </cell>
          <cell r="J255">
            <v>2720</v>
          </cell>
          <cell r="K255">
            <v>2720</v>
          </cell>
          <cell r="M255">
            <v>239</v>
          </cell>
          <cell r="AM255">
            <v>1</v>
          </cell>
          <cell r="AN255">
            <v>0.10400000000000001</v>
          </cell>
          <cell r="AO255">
            <v>1.6</v>
          </cell>
          <cell r="AP255" t="str">
            <v>내선전공</v>
          </cell>
          <cell r="AQ255">
            <v>0.10400000000000001</v>
          </cell>
          <cell r="BB255" t="str">
            <v>전 7-14</v>
          </cell>
        </row>
        <row r="256">
          <cell r="A256">
            <v>235</v>
          </cell>
          <cell r="B256" t="str">
            <v>1로스위치</v>
          </cell>
          <cell r="C256" t="str">
            <v xml:space="preserve">5구 </v>
          </cell>
          <cell r="D256">
            <v>1</v>
          </cell>
          <cell r="E256" t="str">
            <v>EA</v>
          </cell>
          <cell r="F256">
            <v>50</v>
          </cell>
          <cell r="G256">
            <v>13777</v>
          </cell>
          <cell r="I256">
            <v>10114</v>
          </cell>
          <cell r="J256">
            <v>3360</v>
          </cell>
          <cell r="K256">
            <v>3360</v>
          </cell>
          <cell r="M256">
            <v>303</v>
          </cell>
          <cell r="AM256">
            <v>1</v>
          </cell>
          <cell r="AN256">
            <v>0.11700000000000001</v>
          </cell>
          <cell r="AO256">
            <v>1.8</v>
          </cell>
          <cell r="AP256" t="str">
            <v>내선전공</v>
          </cell>
          <cell r="AQ256">
            <v>0.11700000000000001</v>
          </cell>
          <cell r="BB256" t="str">
            <v>전 7-14</v>
          </cell>
        </row>
        <row r="257">
          <cell r="A257">
            <v>236</v>
          </cell>
          <cell r="B257" t="str">
            <v>1로스위치</v>
          </cell>
          <cell r="C257" t="str">
            <v xml:space="preserve">6구 </v>
          </cell>
          <cell r="D257">
            <v>1</v>
          </cell>
          <cell r="E257" t="str">
            <v>EA</v>
          </cell>
          <cell r="F257">
            <v>50</v>
          </cell>
          <cell r="G257">
            <v>16861</v>
          </cell>
          <cell r="I257">
            <v>12487</v>
          </cell>
          <cell r="J257">
            <v>4000</v>
          </cell>
          <cell r="K257">
            <v>4000</v>
          </cell>
          <cell r="M257">
            <v>374</v>
          </cell>
          <cell r="AM257">
            <v>1</v>
          </cell>
          <cell r="AN257">
            <v>0.13</v>
          </cell>
          <cell r="AO257">
            <v>2</v>
          </cell>
          <cell r="AP257" t="str">
            <v>내선전공</v>
          </cell>
          <cell r="AQ257">
            <v>0.13</v>
          </cell>
          <cell r="BB257" t="str">
            <v>전 7-14</v>
          </cell>
        </row>
        <row r="258">
          <cell r="A258">
            <v>237</v>
          </cell>
          <cell r="B258" t="str">
            <v>3로스위치</v>
          </cell>
          <cell r="C258" t="str">
            <v xml:space="preserve">1구 </v>
          </cell>
          <cell r="D258">
            <v>1</v>
          </cell>
          <cell r="E258" t="str">
            <v>EA</v>
          </cell>
          <cell r="F258">
            <v>50</v>
          </cell>
          <cell r="G258">
            <v>5092</v>
          </cell>
          <cell r="I258">
            <v>4082</v>
          </cell>
          <cell r="J258">
            <v>888</v>
          </cell>
          <cell r="K258">
            <v>888</v>
          </cell>
          <cell r="M258">
            <v>122</v>
          </cell>
          <cell r="AM258">
            <v>1</v>
          </cell>
          <cell r="AN258">
            <v>8.5000000000000006E-2</v>
          </cell>
          <cell r="AO258">
            <v>1</v>
          </cell>
          <cell r="AP258" t="str">
            <v>내선전공</v>
          </cell>
          <cell r="AQ258">
            <v>8.5000000000000006E-2</v>
          </cell>
          <cell r="BB258" t="str">
            <v>전 7-14</v>
          </cell>
        </row>
        <row r="259">
          <cell r="A259">
            <v>238</v>
          </cell>
          <cell r="B259" t="str">
            <v>3로스위치</v>
          </cell>
          <cell r="C259" t="str">
            <v xml:space="preserve">2구 </v>
          </cell>
          <cell r="D259">
            <v>1</v>
          </cell>
          <cell r="E259" t="str">
            <v>EA</v>
          </cell>
          <cell r="F259">
            <v>50</v>
          </cell>
          <cell r="G259">
            <v>7638</v>
          </cell>
          <cell r="I259">
            <v>5878</v>
          </cell>
          <cell r="J259">
            <v>1584</v>
          </cell>
          <cell r="K259">
            <v>1584</v>
          </cell>
          <cell r="M259">
            <v>176</v>
          </cell>
          <cell r="AM259">
            <v>1</v>
          </cell>
          <cell r="AN259">
            <v>0.10200000000000001</v>
          </cell>
          <cell r="AO259">
            <v>1.2</v>
          </cell>
          <cell r="AP259" t="str">
            <v>내선전공</v>
          </cell>
          <cell r="AQ259">
            <v>0.10200000000000001</v>
          </cell>
          <cell r="BB259" t="str">
            <v>전 7-14</v>
          </cell>
        </row>
        <row r="260">
          <cell r="A260">
            <v>239</v>
          </cell>
          <cell r="B260" t="str">
            <v>3로스위치</v>
          </cell>
          <cell r="C260" t="str">
            <v xml:space="preserve">3구 </v>
          </cell>
          <cell r="D260">
            <v>1</v>
          </cell>
          <cell r="E260" t="str">
            <v>EA</v>
          </cell>
          <cell r="F260">
            <v>50</v>
          </cell>
          <cell r="G260">
            <v>10521</v>
          </cell>
          <cell r="I260">
            <v>8001</v>
          </cell>
          <cell r="J260">
            <v>2280</v>
          </cell>
          <cell r="K260">
            <v>2280</v>
          </cell>
          <cell r="M260">
            <v>240</v>
          </cell>
          <cell r="AM260">
            <v>1</v>
          </cell>
          <cell r="AN260">
            <v>0.11899999999999999</v>
          </cell>
          <cell r="AO260">
            <v>1.4</v>
          </cell>
          <cell r="AP260" t="str">
            <v>내선전공</v>
          </cell>
          <cell r="AQ260">
            <v>0.11899999999999999</v>
          </cell>
          <cell r="BB260" t="str">
            <v>전 7-14</v>
          </cell>
        </row>
        <row r="261">
          <cell r="A261">
            <v>240</v>
          </cell>
          <cell r="B261" t="str">
            <v>3로스위치</v>
          </cell>
          <cell r="C261" t="str">
            <v xml:space="preserve">1구 (방우) </v>
          </cell>
          <cell r="D261">
            <v>1</v>
          </cell>
          <cell r="E261" t="str">
            <v>EA</v>
          </cell>
          <cell r="F261">
            <v>50</v>
          </cell>
          <cell r="G261">
            <v>5788</v>
          </cell>
          <cell r="I261">
            <v>4082</v>
          </cell>
          <cell r="J261">
            <v>1584</v>
          </cell>
          <cell r="K261">
            <v>1584</v>
          </cell>
          <cell r="M261">
            <v>122</v>
          </cell>
          <cell r="AM261">
            <v>1</v>
          </cell>
          <cell r="AN261">
            <v>8.5000000000000006E-2</v>
          </cell>
          <cell r="AO261">
            <v>1</v>
          </cell>
          <cell r="AP261" t="str">
            <v>내선전공</v>
          </cell>
          <cell r="AQ261">
            <v>8.5000000000000006E-2</v>
          </cell>
          <cell r="BB261" t="str">
            <v>전 7-14</v>
          </cell>
        </row>
        <row r="262">
          <cell r="A262">
            <v>241</v>
          </cell>
          <cell r="B262" t="str">
            <v>콘센트 접지</v>
          </cell>
          <cell r="C262" t="str">
            <v xml:space="preserve">1구 </v>
          </cell>
          <cell r="D262">
            <v>1</v>
          </cell>
          <cell r="E262" t="str">
            <v>EA</v>
          </cell>
          <cell r="F262">
            <v>50</v>
          </cell>
          <cell r="G262">
            <v>4653</v>
          </cell>
          <cell r="I262">
            <v>3842</v>
          </cell>
          <cell r="J262">
            <v>696</v>
          </cell>
          <cell r="K262">
            <v>696</v>
          </cell>
          <cell r="M262">
            <v>115</v>
          </cell>
          <cell r="AM262">
            <v>1</v>
          </cell>
          <cell r="AN262">
            <v>0.08</v>
          </cell>
          <cell r="AO262">
            <v>1</v>
          </cell>
          <cell r="AP262" t="str">
            <v>내선전공</v>
          </cell>
          <cell r="AQ262">
            <v>0.08</v>
          </cell>
          <cell r="BB262" t="str">
            <v>전 7-14</v>
          </cell>
        </row>
        <row r="263">
          <cell r="A263">
            <v>242</v>
          </cell>
          <cell r="B263" t="str">
            <v>콘센트 접지</v>
          </cell>
          <cell r="C263" t="str">
            <v xml:space="preserve">2구 </v>
          </cell>
          <cell r="D263">
            <v>1</v>
          </cell>
          <cell r="E263" t="str">
            <v>EA</v>
          </cell>
          <cell r="F263">
            <v>50</v>
          </cell>
          <cell r="G263">
            <v>6593</v>
          </cell>
          <cell r="I263">
            <v>5532</v>
          </cell>
          <cell r="J263">
            <v>896</v>
          </cell>
          <cell r="K263">
            <v>896</v>
          </cell>
          <cell r="M263">
            <v>165</v>
          </cell>
          <cell r="AM263">
            <v>1</v>
          </cell>
          <cell r="AN263">
            <v>9.6000000000000002E-2</v>
          </cell>
          <cell r="AO263">
            <v>1.2</v>
          </cell>
          <cell r="AP263" t="str">
            <v>내선전공</v>
          </cell>
          <cell r="AQ263">
            <v>9.6000000000000002E-2</v>
          </cell>
          <cell r="BB263" t="str">
            <v>전 7-14</v>
          </cell>
        </row>
        <row r="264">
          <cell r="A264">
            <v>243</v>
          </cell>
          <cell r="B264" t="str">
            <v>콘센트 무접지</v>
          </cell>
          <cell r="C264" t="str">
            <v xml:space="preserve">1구 </v>
          </cell>
          <cell r="D264">
            <v>1</v>
          </cell>
          <cell r="E264" t="str">
            <v>EA</v>
          </cell>
          <cell r="F264">
            <v>50</v>
          </cell>
          <cell r="G264">
            <v>3774</v>
          </cell>
          <cell r="I264">
            <v>3121</v>
          </cell>
          <cell r="J264">
            <v>560</v>
          </cell>
          <cell r="K264">
            <v>560</v>
          </cell>
          <cell r="M264">
            <v>93</v>
          </cell>
          <cell r="AM264">
            <v>1</v>
          </cell>
          <cell r="AN264">
            <v>6.5000000000000002E-2</v>
          </cell>
          <cell r="AO264">
            <v>1</v>
          </cell>
          <cell r="AP264" t="str">
            <v>내선전공</v>
          </cell>
          <cell r="AQ264">
            <v>6.5000000000000002E-2</v>
          </cell>
          <cell r="BB264" t="str">
            <v>전 7-14</v>
          </cell>
        </row>
        <row r="265">
          <cell r="A265">
            <v>244</v>
          </cell>
          <cell r="B265" t="str">
            <v>콘센트 무접지</v>
          </cell>
          <cell r="C265" t="str">
            <v xml:space="preserve">2구 </v>
          </cell>
          <cell r="D265">
            <v>1</v>
          </cell>
          <cell r="E265" t="str">
            <v>EA</v>
          </cell>
          <cell r="F265">
            <v>50</v>
          </cell>
          <cell r="G265">
            <v>5369</v>
          </cell>
          <cell r="I265">
            <v>4495</v>
          </cell>
          <cell r="J265">
            <v>740</v>
          </cell>
          <cell r="K265">
            <v>740</v>
          </cell>
          <cell r="M265">
            <v>134</v>
          </cell>
          <cell r="AM265">
            <v>1</v>
          </cell>
          <cell r="AN265">
            <v>7.8E-2</v>
          </cell>
          <cell r="AO265">
            <v>1.2</v>
          </cell>
          <cell r="AP265" t="str">
            <v>내선전공</v>
          </cell>
          <cell r="AQ265">
            <v>7.8E-2</v>
          </cell>
          <cell r="BB265" t="str">
            <v>전 7-14</v>
          </cell>
        </row>
        <row r="266">
          <cell r="A266">
            <v>245</v>
          </cell>
          <cell r="B266" t="str">
            <v>콘센트 노출</v>
          </cell>
          <cell r="C266" t="str">
            <v xml:space="preserve">1구 </v>
          </cell>
          <cell r="D266">
            <v>1</v>
          </cell>
          <cell r="E266" t="str">
            <v>EA</v>
          </cell>
          <cell r="F266">
            <v>50</v>
          </cell>
          <cell r="G266">
            <v>5971</v>
          </cell>
          <cell r="I266">
            <v>5532</v>
          </cell>
          <cell r="J266">
            <v>274</v>
          </cell>
          <cell r="K266">
            <v>274</v>
          </cell>
          <cell r="M266">
            <v>165</v>
          </cell>
          <cell r="AM266">
            <v>1</v>
          </cell>
          <cell r="AN266">
            <v>9.6000000000000002E-2</v>
          </cell>
          <cell r="AO266">
            <v>1.2</v>
          </cell>
          <cell r="AP266" t="str">
            <v>내선전공</v>
          </cell>
          <cell r="AQ266">
            <v>9.6000000000000002E-2</v>
          </cell>
          <cell r="BB266" t="str">
            <v>전 7-14</v>
          </cell>
        </row>
        <row r="267">
          <cell r="A267">
            <v>246</v>
          </cell>
          <cell r="B267" t="str">
            <v>콘센트 노출</v>
          </cell>
          <cell r="C267" t="str">
            <v xml:space="preserve">1구 3P </v>
          </cell>
          <cell r="D267">
            <v>1</v>
          </cell>
          <cell r="E267" t="str">
            <v>EA</v>
          </cell>
          <cell r="F267">
            <v>50</v>
          </cell>
          <cell r="G267">
            <v>12385</v>
          </cell>
          <cell r="I267">
            <v>10028</v>
          </cell>
          <cell r="J267">
            <v>2057</v>
          </cell>
          <cell r="K267">
            <v>2057</v>
          </cell>
          <cell r="M267">
            <v>300</v>
          </cell>
          <cell r="AM267">
            <v>1</v>
          </cell>
          <cell r="AN267">
            <v>0.17399999999999999</v>
          </cell>
          <cell r="AO267">
            <v>1.2</v>
          </cell>
          <cell r="AP267" t="str">
            <v>내선전공</v>
          </cell>
          <cell r="AQ267">
            <v>0.17399999999999999</v>
          </cell>
          <cell r="BB267" t="str">
            <v>전 7-14</v>
          </cell>
        </row>
        <row r="268">
          <cell r="A268">
            <v>247</v>
          </cell>
          <cell r="B268" t="str">
            <v>콘센트 (방우)</v>
          </cell>
          <cell r="C268" t="str">
            <v/>
          </cell>
          <cell r="D268">
            <v>1</v>
          </cell>
          <cell r="E268" t="str">
            <v>EA</v>
          </cell>
          <cell r="F268">
            <v>50</v>
          </cell>
          <cell r="G268">
            <v>5957</v>
          </cell>
          <cell r="I268">
            <v>3842</v>
          </cell>
          <cell r="J268">
            <v>2000</v>
          </cell>
          <cell r="K268">
            <v>2000</v>
          </cell>
          <cell r="M268">
            <v>115</v>
          </cell>
          <cell r="AM268">
            <v>1</v>
          </cell>
          <cell r="AN268">
            <v>0.08</v>
          </cell>
          <cell r="AO268">
            <v>1</v>
          </cell>
          <cell r="AP268" t="str">
            <v>내선전공</v>
          </cell>
          <cell r="AQ268">
            <v>0.08</v>
          </cell>
          <cell r="BB268" t="str">
            <v>전 7-14</v>
          </cell>
        </row>
        <row r="269">
          <cell r="A269">
            <v>248</v>
          </cell>
          <cell r="B269" t="str">
            <v>콘센트 (방수)</v>
          </cell>
          <cell r="C269" t="str">
            <v xml:space="preserve">1구 </v>
          </cell>
          <cell r="D269">
            <v>1</v>
          </cell>
          <cell r="E269" t="str">
            <v>EA</v>
          </cell>
          <cell r="F269">
            <v>50</v>
          </cell>
          <cell r="G269">
            <v>5957</v>
          </cell>
          <cell r="I269">
            <v>3842</v>
          </cell>
          <cell r="J269">
            <v>2000</v>
          </cell>
          <cell r="K269">
            <v>2000</v>
          </cell>
          <cell r="M269">
            <v>115</v>
          </cell>
          <cell r="AM269">
            <v>1</v>
          </cell>
          <cell r="AN269">
            <v>0.08</v>
          </cell>
          <cell r="AO269">
            <v>1</v>
          </cell>
          <cell r="AP269" t="str">
            <v>내선전공</v>
          </cell>
          <cell r="AQ269">
            <v>0.08</v>
          </cell>
          <cell r="BB269" t="str">
            <v>전 7-14</v>
          </cell>
        </row>
        <row r="270">
          <cell r="A270">
            <v>249</v>
          </cell>
          <cell r="B270" t="str">
            <v>콘센트 (방폭)</v>
          </cell>
          <cell r="C270" t="str">
            <v xml:space="preserve">2구 </v>
          </cell>
          <cell r="D270">
            <v>1</v>
          </cell>
          <cell r="E270" t="str">
            <v>EA</v>
          </cell>
          <cell r="F270">
            <v>50</v>
          </cell>
          <cell r="G270">
            <v>60629</v>
          </cell>
          <cell r="I270">
            <v>15368</v>
          </cell>
          <cell r="J270">
            <v>44800</v>
          </cell>
          <cell r="K270">
            <v>44800</v>
          </cell>
          <cell r="M270">
            <v>461</v>
          </cell>
          <cell r="AM270">
            <v>1</v>
          </cell>
          <cell r="AN270">
            <v>0.16</v>
          </cell>
          <cell r="AO270">
            <v>2</v>
          </cell>
          <cell r="AP270" t="str">
            <v>내선전공</v>
          </cell>
          <cell r="AQ270">
            <v>0.16</v>
          </cell>
          <cell r="BB270" t="str">
            <v>전 7-14</v>
          </cell>
        </row>
        <row r="271">
          <cell r="A271">
            <v>250</v>
          </cell>
          <cell r="B271" t="str">
            <v>전화 콘센트</v>
          </cell>
          <cell r="C271" t="str">
            <v xml:space="preserve">4P </v>
          </cell>
          <cell r="D271">
            <v>1</v>
          </cell>
          <cell r="E271" t="str">
            <v>EA</v>
          </cell>
          <cell r="F271">
            <v>50</v>
          </cell>
          <cell r="G271">
            <v>4985</v>
          </cell>
          <cell r="I271">
            <v>4355</v>
          </cell>
          <cell r="J271">
            <v>500</v>
          </cell>
          <cell r="K271">
            <v>500</v>
          </cell>
          <cell r="M271">
            <v>130</v>
          </cell>
          <cell r="AM271">
            <v>1</v>
          </cell>
          <cell r="AN271">
            <v>7.0000000000000007E-2</v>
          </cell>
          <cell r="AO271">
            <v>1</v>
          </cell>
          <cell r="AP271" t="str">
            <v>통신내선공</v>
          </cell>
          <cell r="AQ271">
            <v>7.0000000000000007E-2</v>
          </cell>
          <cell r="BB271" t="str">
            <v>통 3-29</v>
          </cell>
        </row>
        <row r="272">
          <cell r="A272">
            <v>251</v>
          </cell>
          <cell r="B272" t="str">
            <v>TV 유니트</v>
          </cell>
          <cell r="C272" t="str">
            <v xml:space="preserve">단말 </v>
          </cell>
          <cell r="D272">
            <v>1</v>
          </cell>
          <cell r="E272" t="str">
            <v>EA</v>
          </cell>
          <cell r="F272">
            <v>50</v>
          </cell>
          <cell r="G272">
            <v>6347</v>
          </cell>
          <cell r="I272">
            <v>4978</v>
          </cell>
          <cell r="J272">
            <v>1220</v>
          </cell>
          <cell r="K272">
            <v>1220</v>
          </cell>
          <cell r="M272">
            <v>149</v>
          </cell>
          <cell r="AM272">
            <v>1</v>
          </cell>
          <cell r="AN272">
            <v>0.08</v>
          </cell>
          <cell r="AO272">
            <v>1</v>
          </cell>
          <cell r="AP272" t="str">
            <v>통신내선공</v>
          </cell>
          <cell r="AQ272">
            <v>0.08</v>
          </cell>
          <cell r="BB272" t="str">
            <v>통 5-89</v>
          </cell>
        </row>
        <row r="273">
          <cell r="A273">
            <v>252</v>
          </cell>
          <cell r="B273" t="str">
            <v>TV 유니트</v>
          </cell>
          <cell r="C273" t="str">
            <v xml:space="preserve">직렬 </v>
          </cell>
          <cell r="D273">
            <v>1</v>
          </cell>
          <cell r="E273" t="str">
            <v>EA</v>
          </cell>
          <cell r="F273">
            <v>50</v>
          </cell>
          <cell r="G273">
            <v>6483</v>
          </cell>
          <cell r="I273">
            <v>4978</v>
          </cell>
          <cell r="J273">
            <v>1356</v>
          </cell>
          <cell r="K273">
            <v>1356</v>
          </cell>
          <cell r="M273">
            <v>149</v>
          </cell>
          <cell r="AM273">
            <v>1</v>
          </cell>
          <cell r="AN273">
            <v>0.08</v>
          </cell>
          <cell r="AO273">
            <v>1</v>
          </cell>
          <cell r="AP273" t="str">
            <v>통신내선공</v>
          </cell>
          <cell r="AQ273">
            <v>0.08</v>
          </cell>
          <cell r="BB273" t="str">
            <v>통 5-89</v>
          </cell>
        </row>
        <row r="274">
          <cell r="A274">
            <v>253</v>
          </cell>
          <cell r="B274" t="str">
            <v>P.B S/W</v>
          </cell>
          <cell r="C274" t="str">
            <v/>
          </cell>
          <cell r="D274">
            <v>1</v>
          </cell>
          <cell r="E274" t="str">
            <v>EA</v>
          </cell>
          <cell r="F274">
            <v>50</v>
          </cell>
          <cell r="G274">
            <v>3214</v>
          </cell>
          <cell r="I274">
            <v>3121</v>
          </cell>
          <cell r="J274">
            <v>0</v>
          </cell>
          <cell r="K274">
            <v>0</v>
          </cell>
          <cell r="M274">
            <v>93</v>
          </cell>
          <cell r="AM274">
            <v>1</v>
          </cell>
          <cell r="AN274">
            <v>6.5000000000000002E-2</v>
          </cell>
          <cell r="AO274">
            <v>1</v>
          </cell>
          <cell r="AP274" t="str">
            <v>내선전공</v>
          </cell>
          <cell r="AQ274">
            <v>6.5000000000000002E-2</v>
          </cell>
          <cell r="BB274" t="str">
            <v>전 7-14</v>
          </cell>
        </row>
        <row r="275">
          <cell r="A275">
            <v>254</v>
          </cell>
          <cell r="B275" t="str">
            <v>차임벨</v>
          </cell>
          <cell r="C275" t="str">
            <v/>
          </cell>
          <cell r="D275">
            <v>1</v>
          </cell>
          <cell r="E275" t="str">
            <v>EA</v>
          </cell>
          <cell r="F275">
            <v>50</v>
          </cell>
          <cell r="G275">
            <v>4946</v>
          </cell>
          <cell r="I275">
            <v>4802</v>
          </cell>
          <cell r="J275">
            <v>0</v>
          </cell>
          <cell r="K275">
            <v>0</v>
          </cell>
          <cell r="M275">
            <v>144</v>
          </cell>
          <cell r="AM275">
            <v>1</v>
          </cell>
          <cell r="AN275">
            <v>0.1</v>
          </cell>
          <cell r="AO275">
            <v>1</v>
          </cell>
          <cell r="AP275" t="str">
            <v>내선전공</v>
          </cell>
          <cell r="AQ275">
            <v>0.1</v>
          </cell>
          <cell r="BB275" t="str">
            <v>전 7-13</v>
          </cell>
        </row>
        <row r="276">
          <cell r="A276">
            <v>255</v>
          </cell>
          <cell r="B276" t="str">
            <v>PHOTO CELL S/W</v>
          </cell>
          <cell r="C276" t="str">
            <v/>
          </cell>
          <cell r="D276">
            <v>1</v>
          </cell>
          <cell r="E276" t="str">
            <v>EA</v>
          </cell>
          <cell r="F276">
            <v>50</v>
          </cell>
          <cell r="G276">
            <v>10678</v>
          </cell>
          <cell r="I276">
            <v>9125</v>
          </cell>
          <cell r="J276">
            <v>1280</v>
          </cell>
          <cell r="K276">
            <v>1280</v>
          </cell>
          <cell r="M276">
            <v>273</v>
          </cell>
          <cell r="AM276">
            <v>1</v>
          </cell>
          <cell r="AN276">
            <v>0.19</v>
          </cell>
          <cell r="AO276">
            <v>1</v>
          </cell>
          <cell r="AP276" t="str">
            <v>내선전공</v>
          </cell>
          <cell r="AQ276">
            <v>0.19</v>
          </cell>
          <cell r="BB276" t="str">
            <v>전 7-14</v>
          </cell>
        </row>
        <row r="277">
          <cell r="A277">
            <v>256</v>
          </cell>
          <cell r="B277" t="str">
            <v>등기구</v>
          </cell>
          <cell r="C277" t="str">
            <v>FL 2/40W P.P</v>
          </cell>
          <cell r="D277">
            <v>1</v>
          </cell>
          <cell r="E277" t="str">
            <v>EA</v>
          </cell>
          <cell r="F277">
            <v>50</v>
          </cell>
          <cell r="G277">
            <v>38055</v>
          </cell>
          <cell r="I277">
            <v>17530</v>
          </cell>
          <cell r="J277">
            <v>20000</v>
          </cell>
          <cell r="K277">
            <v>20000</v>
          </cell>
          <cell r="M277">
            <v>525</v>
          </cell>
          <cell r="AM277">
            <v>1</v>
          </cell>
          <cell r="AN277">
            <v>0.36499999999999999</v>
          </cell>
          <cell r="AO277">
            <v>1</v>
          </cell>
          <cell r="AP277" t="str">
            <v>내선전공</v>
          </cell>
          <cell r="AQ277">
            <v>0.36499999999999999</v>
          </cell>
          <cell r="BB277" t="str">
            <v>전 7-16</v>
          </cell>
        </row>
        <row r="278">
          <cell r="A278">
            <v>257</v>
          </cell>
          <cell r="B278" t="str">
            <v>등기구</v>
          </cell>
          <cell r="C278" t="str">
            <v>FL 2/40W 직부</v>
          </cell>
          <cell r="D278">
            <v>1</v>
          </cell>
          <cell r="E278" t="str">
            <v>EA</v>
          </cell>
          <cell r="F278">
            <v>50</v>
          </cell>
          <cell r="G278">
            <v>31887</v>
          </cell>
          <cell r="I278">
            <v>14648</v>
          </cell>
          <cell r="J278">
            <v>16800</v>
          </cell>
          <cell r="K278">
            <v>16800</v>
          </cell>
          <cell r="M278">
            <v>439</v>
          </cell>
          <cell r="AM278">
            <v>1</v>
          </cell>
          <cell r="AN278">
            <v>0.30499999999999999</v>
          </cell>
          <cell r="AO278">
            <v>1</v>
          </cell>
          <cell r="AP278" t="str">
            <v>내선전공</v>
          </cell>
          <cell r="AQ278">
            <v>0.30499999999999999</v>
          </cell>
          <cell r="BB278" t="str">
            <v>전 7-16</v>
          </cell>
        </row>
        <row r="279">
          <cell r="A279">
            <v>258</v>
          </cell>
          <cell r="B279" t="str">
            <v>등기구</v>
          </cell>
          <cell r="C279" t="str">
            <v>FL 2/40W 매입</v>
          </cell>
          <cell r="D279">
            <v>1</v>
          </cell>
          <cell r="E279" t="str">
            <v>EA</v>
          </cell>
          <cell r="F279">
            <v>50</v>
          </cell>
          <cell r="G279">
            <v>45154</v>
          </cell>
          <cell r="I279">
            <v>22092</v>
          </cell>
          <cell r="J279">
            <v>22400</v>
          </cell>
          <cell r="K279">
            <v>22400</v>
          </cell>
          <cell r="M279">
            <v>662</v>
          </cell>
          <cell r="AM279">
            <v>1</v>
          </cell>
          <cell r="AN279">
            <v>0.46</v>
          </cell>
          <cell r="AO279">
            <v>1</v>
          </cell>
          <cell r="AP279" t="str">
            <v>내선전공</v>
          </cell>
          <cell r="AQ279">
            <v>0.46</v>
          </cell>
          <cell r="BB279" t="str">
            <v>전 7-16</v>
          </cell>
        </row>
        <row r="280">
          <cell r="A280">
            <v>259</v>
          </cell>
          <cell r="B280" t="str">
            <v>등기구</v>
          </cell>
          <cell r="C280" t="str">
            <v>B 1</v>
          </cell>
          <cell r="D280">
            <v>1</v>
          </cell>
          <cell r="E280" t="str">
            <v>EA</v>
          </cell>
          <cell r="F280">
            <v>50</v>
          </cell>
          <cell r="G280">
            <v>30040</v>
          </cell>
          <cell r="I280">
            <v>14408</v>
          </cell>
          <cell r="J280">
            <v>15200</v>
          </cell>
          <cell r="K280">
            <v>15200</v>
          </cell>
          <cell r="M280">
            <v>432</v>
          </cell>
          <cell r="AM280">
            <v>1</v>
          </cell>
          <cell r="AN280">
            <v>0.3</v>
          </cell>
          <cell r="AO280">
            <v>1</v>
          </cell>
          <cell r="AP280" t="str">
            <v>내선전공</v>
          </cell>
          <cell r="AQ280">
            <v>0.3</v>
          </cell>
          <cell r="BB280" t="str">
            <v>전 7-16</v>
          </cell>
        </row>
        <row r="281">
          <cell r="A281">
            <v>260</v>
          </cell>
          <cell r="B281" t="str">
            <v>등기구</v>
          </cell>
          <cell r="C281" t="str">
            <v>IL 60W 직부</v>
          </cell>
          <cell r="D281">
            <v>1</v>
          </cell>
          <cell r="E281" t="str">
            <v>EA</v>
          </cell>
          <cell r="F281">
            <v>50</v>
          </cell>
          <cell r="G281">
            <v>24104</v>
          </cell>
          <cell r="I281">
            <v>8645</v>
          </cell>
          <cell r="J281">
            <v>15200</v>
          </cell>
          <cell r="K281">
            <v>15200</v>
          </cell>
          <cell r="M281">
            <v>259</v>
          </cell>
          <cell r="AM281">
            <v>1</v>
          </cell>
          <cell r="AN281">
            <v>0.18</v>
          </cell>
          <cell r="AO281">
            <v>1</v>
          </cell>
          <cell r="AP281" t="str">
            <v>내선전공</v>
          </cell>
          <cell r="AQ281">
            <v>0.18</v>
          </cell>
          <cell r="BB281" t="str">
            <v>전 7-16</v>
          </cell>
        </row>
        <row r="282">
          <cell r="A282">
            <v>261</v>
          </cell>
          <cell r="B282" t="str">
            <v>등기구</v>
          </cell>
          <cell r="C282" t="str">
            <v>IL 100W 직부</v>
          </cell>
          <cell r="D282">
            <v>1</v>
          </cell>
          <cell r="E282" t="str">
            <v>EA</v>
          </cell>
          <cell r="F282">
            <v>50</v>
          </cell>
          <cell r="G282">
            <v>30198</v>
          </cell>
          <cell r="I282">
            <v>9125</v>
          </cell>
          <cell r="J282">
            <v>20800</v>
          </cell>
          <cell r="K282">
            <v>20800</v>
          </cell>
          <cell r="M282">
            <v>273</v>
          </cell>
          <cell r="AM282">
            <v>1</v>
          </cell>
          <cell r="AN282">
            <v>0.19</v>
          </cell>
          <cell r="AO282">
            <v>1</v>
          </cell>
          <cell r="AP282" t="str">
            <v>내선전공</v>
          </cell>
          <cell r="AQ282">
            <v>0.19</v>
          </cell>
          <cell r="BB282" t="str">
            <v>전 7-16</v>
          </cell>
        </row>
        <row r="283">
          <cell r="A283">
            <v>262</v>
          </cell>
          <cell r="B283" t="str">
            <v>등기구</v>
          </cell>
          <cell r="C283" t="str">
            <v>IL 100W 벽부</v>
          </cell>
          <cell r="D283">
            <v>1</v>
          </cell>
          <cell r="E283" t="str">
            <v>EA</v>
          </cell>
          <cell r="F283">
            <v>50</v>
          </cell>
          <cell r="G283">
            <v>22998</v>
          </cell>
          <cell r="I283">
            <v>9125</v>
          </cell>
          <cell r="J283">
            <v>13600</v>
          </cell>
          <cell r="K283">
            <v>13600</v>
          </cell>
          <cell r="M283">
            <v>273</v>
          </cell>
          <cell r="AM283">
            <v>1</v>
          </cell>
          <cell r="AN283">
            <v>0.19</v>
          </cell>
          <cell r="AO283">
            <v>1</v>
          </cell>
          <cell r="AP283" t="str">
            <v>내선전공</v>
          </cell>
          <cell r="AQ283">
            <v>0.19</v>
          </cell>
          <cell r="BB283" t="str">
            <v>전 7-16</v>
          </cell>
        </row>
        <row r="284">
          <cell r="A284">
            <v>263</v>
          </cell>
          <cell r="B284" t="str">
            <v>등기구</v>
          </cell>
          <cell r="C284" t="str">
            <v xml:space="preserve">E </v>
          </cell>
          <cell r="D284">
            <v>1</v>
          </cell>
          <cell r="E284" t="str">
            <v>EA</v>
          </cell>
          <cell r="F284">
            <v>50</v>
          </cell>
          <cell r="G284">
            <v>28918</v>
          </cell>
          <cell r="I284">
            <v>11766</v>
          </cell>
          <cell r="J284">
            <v>16800</v>
          </cell>
          <cell r="K284">
            <v>16800</v>
          </cell>
          <cell r="M284">
            <v>352</v>
          </cell>
          <cell r="AM284">
            <v>1</v>
          </cell>
          <cell r="AN284">
            <v>0.245</v>
          </cell>
          <cell r="AO284">
            <v>1</v>
          </cell>
          <cell r="AP284" t="str">
            <v>내선전공</v>
          </cell>
          <cell r="AQ284">
            <v>0.245</v>
          </cell>
          <cell r="BB284" t="str">
            <v>전 7-16</v>
          </cell>
        </row>
        <row r="285">
          <cell r="A285">
            <v>264</v>
          </cell>
          <cell r="B285" t="str">
            <v>등기구</v>
          </cell>
          <cell r="C285" t="str">
            <v>E 1</v>
          </cell>
          <cell r="D285">
            <v>1</v>
          </cell>
          <cell r="E285" t="str">
            <v>EA</v>
          </cell>
          <cell r="F285">
            <v>50</v>
          </cell>
          <cell r="G285">
            <v>23245</v>
          </cell>
          <cell r="I285">
            <v>9365</v>
          </cell>
          <cell r="J285">
            <v>13600</v>
          </cell>
          <cell r="K285">
            <v>13600</v>
          </cell>
          <cell r="M285">
            <v>280</v>
          </cell>
          <cell r="AM285">
            <v>1</v>
          </cell>
          <cell r="AN285">
            <v>0.19500000000000001</v>
          </cell>
          <cell r="AO285">
            <v>1</v>
          </cell>
          <cell r="AP285" t="str">
            <v>내선전공</v>
          </cell>
          <cell r="AQ285">
            <v>0.19500000000000001</v>
          </cell>
          <cell r="BB285" t="str">
            <v>전 7-16</v>
          </cell>
        </row>
        <row r="286">
          <cell r="A286">
            <v>265</v>
          </cell>
          <cell r="B286" t="str">
            <v>등기구</v>
          </cell>
          <cell r="C286" t="str">
            <v xml:space="preserve">F </v>
          </cell>
          <cell r="D286">
            <v>1</v>
          </cell>
          <cell r="E286" t="str">
            <v>EA</v>
          </cell>
          <cell r="F286">
            <v>50</v>
          </cell>
          <cell r="G286">
            <v>12104</v>
          </cell>
          <cell r="I286">
            <v>8645</v>
          </cell>
          <cell r="J286">
            <v>3200</v>
          </cell>
          <cell r="K286">
            <v>3200</v>
          </cell>
          <cell r="M286">
            <v>259</v>
          </cell>
          <cell r="AM286">
            <v>1</v>
          </cell>
          <cell r="AN286">
            <v>0.18</v>
          </cell>
          <cell r="AO286">
            <v>1</v>
          </cell>
          <cell r="AP286" t="str">
            <v>내선전공</v>
          </cell>
          <cell r="AQ286">
            <v>0.18</v>
          </cell>
          <cell r="BB286" t="str">
            <v>전 7-15</v>
          </cell>
        </row>
        <row r="287">
          <cell r="A287">
            <v>266</v>
          </cell>
          <cell r="B287" t="str">
            <v>등기구</v>
          </cell>
          <cell r="C287" t="str">
            <v xml:space="preserve">G </v>
          </cell>
          <cell r="D287">
            <v>1</v>
          </cell>
          <cell r="E287" t="str">
            <v>EA</v>
          </cell>
          <cell r="F287">
            <v>50</v>
          </cell>
          <cell r="G287">
            <v>62614</v>
          </cell>
          <cell r="I287">
            <v>25839</v>
          </cell>
          <cell r="J287">
            <v>36000</v>
          </cell>
          <cell r="K287">
            <v>36000</v>
          </cell>
          <cell r="M287">
            <v>775</v>
          </cell>
          <cell r="AM287">
            <v>1</v>
          </cell>
          <cell r="AN287">
            <v>0.53800000000000003</v>
          </cell>
          <cell r="AO287">
            <v>1</v>
          </cell>
          <cell r="AP287" t="str">
            <v>내선전공</v>
          </cell>
          <cell r="AQ287">
            <v>0.53800000000000003</v>
          </cell>
          <cell r="BB287" t="str">
            <v>전 7-16</v>
          </cell>
        </row>
        <row r="288">
          <cell r="A288">
            <v>267</v>
          </cell>
          <cell r="B288" t="str">
            <v>등기구</v>
          </cell>
          <cell r="C288" t="str">
            <v xml:space="preserve">H </v>
          </cell>
          <cell r="D288">
            <v>1</v>
          </cell>
          <cell r="E288" t="str">
            <v>EA</v>
          </cell>
          <cell r="F288">
            <v>50</v>
          </cell>
          <cell r="G288">
            <v>23608</v>
          </cell>
          <cell r="I288">
            <v>8164</v>
          </cell>
          <cell r="J288">
            <v>15200</v>
          </cell>
          <cell r="K288">
            <v>15200</v>
          </cell>
          <cell r="M288">
            <v>244</v>
          </cell>
          <cell r="AM288">
            <v>1</v>
          </cell>
          <cell r="AN288">
            <v>0.17</v>
          </cell>
          <cell r="AO288">
            <v>1</v>
          </cell>
          <cell r="AP288" t="str">
            <v>내선전공</v>
          </cell>
          <cell r="AQ288">
            <v>0.17</v>
          </cell>
          <cell r="BB288" t="str">
            <v>전 7-15</v>
          </cell>
        </row>
        <row r="289">
          <cell r="A289">
            <v>268</v>
          </cell>
          <cell r="B289" t="str">
            <v>등기구</v>
          </cell>
          <cell r="C289" t="str">
            <v xml:space="preserve">I </v>
          </cell>
          <cell r="D289">
            <v>1</v>
          </cell>
          <cell r="E289" t="str">
            <v>EA</v>
          </cell>
          <cell r="F289">
            <v>50</v>
          </cell>
          <cell r="G289">
            <v>13015</v>
          </cell>
          <cell r="I289">
            <v>7588</v>
          </cell>
          <cell r="J289">
            <v>5200</v>
          </cell>
          <cell r="K289">
            <v>5200</v>
          </cell>
          <cell r="M289">
            <v>227</v>
          </cell>
          <cell r="AM289">
            <v>1</v>
          </cell>
          <cell r="AN289">
            <v>0.158</v>
          </cell>
          <cell r="AO289">
            <v>1</v>
          </cell>
          <cell r="AP289" t="str">
            <v>내선전공</v>
          </cell>
          <cell r="AQ289">
            <v>0.158</v>
          </cell>
          <cell r="BB289" t="str">
            <v>전 7-15</v>
          </cell>
        </row>
        <row r="290">
          <cell r="A290">
            <v>269</v>
          </cell>
          <cell r="B290" t="str">
            <v>등기구</v>
          </cell>
          <cell r="C290" t="str">
            <v>J 1</v>
          </cell>
          <cell r="D290">
            <v>1</v>
          </cell>
          <cell r="E290" t="str">
            <v>EA</v>
          </cell>
          <cell r="F290">
            <v>50</v>
          </cell>
          <cell r="G290">
            <v>32118</v>
          </cell>
          <cell r="I290">
            <v>11766</v>
          </cell>
          <cell r="J290">
            <v>20000</v>
          </cell>
          <cell r="K290">
            <v>20000</v>
          </cell>
          <cell r="M290">
            <v>352</v>
          </cell>
          <cell r="AM290">
            <v>1</v>
          </cell>
          <cell r="AN290">
            <v>0.245</v>
          </cell>
          <cell r="AO290">
            <v>1</v>
          </cell>
          <cell r="AP290" t="str">
            <v>내선전공</v>
          </cell>
          <cell r="AQ290">
            <v>0.245</v>
          </cell>
          <cell r="BB290" t="str">
            <v>전 7-15</v>
          </cell>
        </row>
        <row r="291">
          <cell r="A291">
            <v>270</v>
          </cell>
          <cell r="B291" t="str">
            <v>등기구</v>
          </cell>
          <cell r="C291" t="str">
            <v xml:space="preserve">K </v>
          </cell>
          <cell r="D291">
            <v>1</v>
          </cell>
          <cell r="E291" t="str">
            <v>EA</v>
          </cell>
          <cell r="F291">
            <v>50</v>
          </cell>
          <cell r="G291">
            <v>61638</v>
          </cell>
          <cell r="I291">
            <v>32659</v>
          </cell>
          <cell r="J291">
            <v>28000</v>
          </cell>
          <cell r="K291">
            <v>28000</v>
          </cell>
          <cell r="M291">
            <v>979</v>
          </cell>
          <cell r="AM291">
            <v>1</v>
          </cell>
          <cell r="AN291">
            <v>0.34</v>
          </cell>
          <cell r="AO291">
            <v>2</v>
          </cell>
          <cell r="AP291" t="str">
            <v>내선전공</v>
          </cell>
          <cell r="AQ291">
            <v>0.34</v>
          </cell>
          <cell r="BB291" t="str">
            <v>전 7-15</v>
          </cell>
        </row>
        <row r="292">
          <cell r="A292">
            <v>271</v>
          </cell>
          <cell r="B292" t="str">
            <v>등기구</v>
          </cell>
          <cell r="C292" t="str">
            <v xml:space="preserve">L </v>
          </cell>
          <cell r="D292">
            <v>1</v>
          </cell>
          <cell r="E292" t="str">
            <v>EA</v>
          </cell>
          <cell r="F292">
            <v>50</v>
          </cell>
          <cell r="G292">
            <v>132719</v>
          </cell>
          <cell r="I292">
            <v>70601</v>
          </cell>
          <cell r="J292">
            <v>60000</v>
          </cell>
          <cell r="K292">
            <v>60000</v>
          </cell>
          <cell r="M292">
            <v>2118</v>
          </cell>
          <cell r="AM292">
            <v>1</v>
          </cell>
          <cell r="AN292">
            <v>1.47</v>
          </cell>
          <cell r="AO292">
            <v>1</v>
          </cell>
          <cell r="AP292" t="str">
            <v>내선전공</v>
          </cell>
          <cell r="AQ292">
            <v>1.47</v>
          </cell>
          <cell r="BB292" t="str">
            <v>전 7-17</v>
          </cell>
        </row>
        <row r="293">
          <cell r="A293">
            <v>272</v>
          </cell>
          <cell r="B293" t="str">
            <v>등기구</v>
          </cell>
          <cell r="C293" t="str">
            <v>L 1</v>
          </cell>
          <cell r="D293">
            <v>1</v>
          </cell>
          <cell r="E293" t="str">
            <v>EA</v>
          </cell>
          <cell r="F293">
            <v>50</v>
          </cell>
          <cell r="G293">
            <v>137403</v>
          </cell>
          <cell r="I293">
            <v>72042</v>
          </cell>
          <cell r="J293">
            <v>63200</v>
          </cell>
          <cell r="K293">
            <v>63200</v>
          </cell>
          <cell r="M293">
            <v>2161</v>
          </cell>
          <cell r="AM293">
            <v>1</v>
          </cell>
          <cell r="AN293">
            <v>1.5</v>
          </cell>
          <cell r="AO293">
            <v>1</v>
          </cell>
          <cell r="AP293" t="str">
            <v>내선전공</v>
          </cell>
          <cell r="AQ293">
            <v>1.5</v>
          </cell>
          <cell r="BB293" t="str">
            <v>전 7-17</v>
          </cell>
        </row>
        <row r="294">
          <cell r="A294">
            <v>273</v>
          </cell>
          <cell r="B294" t="str">
            <v>등기구</v>
          </cell>
          <cell r="C294" t="str">
            <v xml:space="preserve">M </v>
          </cell>
          <cell r="D294">
            <v>1</v>
          </cell>
          <cell r="E294" t="str">
            <v>EA</v>
          </cell>
          <cell r="F294">
            <v>50</v>
          </cell>
          <cell r="G294">
            <v>64118</v>
          </cell>
          <cell r="I294">
            <v>11766</v>
          </cell>
          <cell r="J294">
            <v>52000</v>
          </cell>
          <cell r="K294">
            <v>52000</v>
          </cell>
          <cell r="M294">
            <v>352</v>
          </cell>
          <cell r="AM294">
            <v>1</v>
          </cell>
          <cell r="AN294">
            <v>0.245</v>
          </cell>
          <cell r="AO294">
            <v>1</v>
          </cell>
          <cell r="AP294" t="str">
            <v>내선전공</v>
          </cell>
          <cell r="AQ294">
            <v>0.245</v>
          </cell>
          <cell r="BB294" t="str">
            <v>전 7-16</v>
          </cell>
        </row>
        <row r="295">
          <cell r="A295">
            <v>274</v>
          </cell>
          <cell r="B295" t="str">
            <v>등기구</v>
          </cell>
          <cell r="C295" t="str">
            <v xml:space="preserve">N </v>
          </cell>
          <cell r="D295">
            <v>1</v>
          </cell>
          <cell r="E295" t="str">
            <v>EA</v>
          </cell>
          <cell r="F295">
            <v>50</v>
          </cell>
          <cell r="G295">
            <v>28904</v>
          </cell>
          <cell r="I295">
            <v>8645</v>
          </cell>
          <cell r="J295">
            <v>20000</v>
          </cell>
          <cell r="K295">
            <v>20000</v>
          </cell>
          <cell r="M295">
            <v>259</v>
          </cell>
          <cell r="AM295">
            <v>1</v>
          </cell>
          <cell r="AN295">
            <v>0.18</v>
          </cell>
          <cell r="AO295">
            <v>1</v>
          </cell>
          <cell r="AP295" t="str">
            <v>내선전공</v>
          </cell>
          <cell r="AQ295">
            <v>0.18</v>
          </cell>
          <cell r="BB295" t="str">
            <v>전 7-15</v>
          </cell>
        </row>
        <row r="296">
          <cell r="A296">
            <v>275</v>
          </cell>
          <cell r="B296" t="str">
            <v>등기구</v>
          </cell>
          <cell r="C296" t="str">
            <v xml:space="preserve">MH 175W </v>
          </cell>
          <cell r="D296">
            <v>1</v>
          </cell>
          <cell r="E296" t="str">
            <v>EA</v>
          </cell>
          <cell r="F296">
            <v>50</v>
          </cell>
          <cell r="G296">
            <v>55787</v>
          </cell>
          <cell r="I296">
            <v>19211</v>
          </cell>
          <cell r="J296">
            <v>36000</v>
          </cell>
          <cell r="K296">
            <v>36000</v>
          </cell>
          <cell r="M296">
            <v>576</v>
          </cell>
          <cell r="AM296">
            <v>1</v>
          </cell>
          <cell r="AN296">
            <v>0.4</v>
          </cell>
          <cell r="AO296">
            <v>1</v>
          </cell>
          <cell r="AP296" t="str">
            <v>내선전공</v>
          </cell>
          <cell r="AQ296">
            <v>0.4</v>
          </cell>
          <cell r="BB296" t="str">
            <v>전 7-17</v>
          </cell>
        </row>
        <row r="297">
          <cell r="A297">
            <v>276</v>
          </cell>
          <cell r="B297" t="str">
            <v>등기구</v>
          </cell>
          <cell r="C297" t="str">
            <v xml:space="preserve">P </v>
          </cell>
          <cell r="D297">
            <v>1</v>
          </cell>
          <cell r="E297" t="str">
            <v>EA</v>
          </cell>
          <cell r="F297">
            <v>50</v>
          </cell>
          <cell r="G297">
            <v>567753</v>
          </cell>
          <cell r="I297">
            <v>248304</v>
          </cell>
          <cell r="J297">
            <v>312000</v>
          </cell>
          <cell r="K297">
            <v>312000</v>
          </cell>
          <cell r="M297">
            <v>7449</v>
          </cell>
          <cell r="AM297">
            <v>1</v>
          </cell>
          <cell r="AN297">
            <v>5.17</v>
          </cell>
          <cell r="AO297">
            <v>1</v>
          </cell>
          <cell r="AP297" t="str">
            <v>내선전공</v>
          </cell>
          <cell r="AQ297">
            <v>5.17</v>
          </cell>
          <cell r="BB297" t="str">
            <v>전 7-17</v>
          </cell>
        </row>
        <row r="298">
          <cell r="A298">
            <v>277</v>
          </cell>
          <cell r="B298" t="str">
            <v>스피커</v>
          </cell>
          <cell r="C298" t="str">
            <v xml:space="preserve">천정 3W </v>
          </cell>
          <cell r="D298">
            <v>1</v>
          </cell>
          <cell r="E298" t="str">
            <v>EA</v>
          </cell>
          <cell r="F298">
            <v>50</v>
          </cell>
          <cell r="G298">
            <v>41642</v>
          </cell>
          <cell r="I298">
            <v>28002</v>
          </cell>
          <cell r="J298">
            <v>12800</v>
          </cell>
          <cell r="K298">
            <v>12800</v>
          </cell>
          <cell r="M298">
            <v>840</v>
          </cell>
          <cell r="AM298">
            <v>1</v>
          </cell>
          <cell r="AN298">
            <v>0.45</v>
          </cell>
          <cell r="AO298">
            <v>1</v>
          </cell>
          <cell r="AP298" t="str">
            <v>통신내선공</v>
          </cell>
          <cell r="AQ298">
            <v>0.45</v>
          </cell>
          <cell r="BB298" t="str">
            <v>통 3-29</v>
          </cell>
        </row>
        <row r="299">
          <cell r="A299">
            <v>278</v>
          </cell>
          <cell r="B299" t="str">
            <v>스피커</v>
          </cell>
          <cell r="C299" t="str">
            <v xml:space="preserve">벽부 3W </v>
          </cell>
          <cell r="D299">
            <v>1</v>
          </cell>
          <cell r="E299" t="str">
            <v>EA</v>
          </cell>
          <cell r="F299">
            <v>50</v>
          </cell>
          <cell r="G299">
            <v>41642</v>
          </cell>
          <cell r="I299">
            <v>28002</v>
          </cell>
          <cell r="J299">
            <v>12800</v>
          </cell>
          <cell r="K299">
            <v>12800</v>
          </cell>
          <cell r="M299">
            <v>840</v>
          </cell>
          <cell r="AM299">
            <v>1</v>
          </cell>
          <cell r="AN299">
            <v>0.45</v>
          </cell>
          <cell r="AO299">
            <v>1</v>
          </cell>
          <cell r="AP299" t="str">
            <v>통신내선공</v>
          </cell>
          <cell r="AQ299">
            <v>0.45</v>
          </cell>
          <cell r="BB299" t="str">
            <v>통 3-29</v>
          </cell>
        </row>
        <row r="300">
          <cell r="A300">
            <v>279</v>
          </cell>
          <cell r="B300" t="str">
            <v>스피커</v>
          </cell>
          <cell r="C300" t="str">
            <v xml:space="preserve">컬럼 10W </v>
          </cell>
          <cell r="D300">
            <v>1</v>
          </cell>
          <cell r="E300" t="str">
            <v>EA</v>
          </cell>
          <cell r="F300">
            <v>50</v>
          </cell>
          <cell r="G300">
            <v>62456</v>
          </cell>
          <cell r="I300">
            <v>37336</v>
          </cell>
          <cell r="J300">
            <v>24000</v>
          </cell>
          <cell r="K300">
            <v>24000</v>
          </cell>
          <cell r="M300">
            <v>1120</v>
          </cell>
          <cell r="AM300">
            <v>1</v>
          </cell>
          <cell r="AN300">
            <v>0.6</v>
          </cell>
          <cell r="AO300">
            <v>1</v>
          </cell>
          <cell r="AP300" t="str">
            <v>통신내선공</v>
          </cell>
          <cell r="AQ300">
            <v>0.6</v>
          </cell>
          <cell r="BB300" t="str">
            <v>통 3-29</v>
          </cell>
        </row>
        <row r="301">
          <cell r="A301">
            <v>280</v>
          </cell>
          <cell r="B301" t="str">
            <v>스피커</v>
          </cell>
          <cell r="C301" t="str">
            <v xml:space="preserve">컬럼 20W </v>
          </cell>
          <cell r="D301">
            <v>1</v>
          </cell>
          <cell r="E301" t="str">
            <v>EA</v>
          </cell>
          <cell r="F301">
            <v>50</v>
          </cell>
          <cell r="G301">
            <v>98494</v>
          </cell>
          <cell r="I301">
            <v>62228</v>
          </cell>
          <cell r="J301">
            <v>34400</v>
          </cell>
          <cell r="K301">
            <v>34400</v>
          </cell>
          <cell r="M301">
            <v>1866</v>
          </cell>
          <cell r="AM301">
            <v>1</v>
          </cell>
          <cell r="AN301">
            <v>1</v>
          </cell>
          <cell r="AO301">
            <v>1</v>
          </cell>
          <cell r="AP301" t="str">
            <v>통신내선공</v>
          </cell>
          <cell r="AQ301">
            <v>1</v>
          </cell>
          <cell r="BB301" t="str">
            <v>통 3-29</v>
          </cell>
        </row>
        <row r="302">
          <cell r="A302">
            <v>281</v>
          </cell>
          <cell r="B302" t="str">
            <v>스피커</v>
          </cell>
          <cell r="C302" t="str">
            <v xml:space="preserve">컬럼 40W </v>
          </cell>
          <cell r="D302">
            <v>1</v>
          </cell>
          <cell r="E302" t="str">
            <v>EA</v>
          </cell>
          <cell r="F302">
            <v>50</v>
          </cell>
          <cell r="G302">
            <v>114494</v>
          </cell>
          <cell r="I302">
            <v>62228</v>
          </cell>
          <cell r="J302">
            <v>50400</v>
          </cell>
          <cell r="K302">
            <v>50400</v>
          </cell>
          <cell r="M302">
            <v>1866</v>
          </cell>
          <cell r="AM302">
            <v>1</v>
          </cell>
          <cell r="AN302">
            <v>1</v>
          </cell>
          <cell r="AO302">
            <v>1</v>
          </cell>
          <cell r="AP302" t="str">
            <v>통신내선공</v>
          </cell>
          <cell r="AQ302">
            <v>1</v>
          </cell>
          <cell r="BB302" t="str">
            <v>통 3-29</v>
          </cell>
        </row>
        <row r="303">
          <cell r="A303">
            <v>282</v>
          </cell>
          <cell r="B303" t="str">
            <v>전화 단자함 (연강)</v>
          </cell>
          <cell r="C303" t="str">
            <v>중간 10P</v>
          </cell>
          <cell r="D303">
            <v>1</v>
          </cell>
          <cell r="E303" t="str">
            <v>EA</v>
          </cell>
          <cell r="F303">
            <v>50</v>
          </cell>
          <cell r="G303">
            <v>65202</v>
          </cell>
          <cell r="I303">
            <v>54760</v>
          </cell>
          <cell r="J303">
            <v>8800</v>
          </cell>
          <cell r="K303">
            <v>8800</v>
          </cell>
          <cell r="M303">
            <v>1642</v>
          </cell>
          <cell r="AM303">
            <v>2</v>
          </cell>
          <cell r="AN303">
            <v>1</v>
          </cell>
          <cell r="AO303">
            <v>1</v>
          </cell>
          <cell r="AP303" t="str">
            <v>보통인부</v>
          </cell>
          <cell r="AQ303">
            <v>0.45</v>
          </cell>
          <cell r="AR303" t="str">
            <v>통신케이블공</v>
          </cell>
          <cell r="AS303">
            <v>0.55000000000000004</v>
          </cell>
          <cell r="BB303" t="str">
            <v>통 3-30</v>
          </cell>
        </row>
        <row r="304">
          <cell r="A304">
            <v>283</v>
          </cell>
          <cell r="B304" t="str">
            <v>전화 단자함 (연강)</v>
          </cell>
          <cell r="C304" t="str">
            <v>중간 20P</v>
          </cell>
          <cell r="D304">
            <v>1</v>
          </cell>
          <cell r="E304" t="str">
            <v>EA</v>
          </cell>
          <cell r="F304">
            <v>50</v>
          </cell>
          <cell r="G304">
            <v>74373</v>
          </cell>
          <cell r="I304">
            <v>62110</v>
          </cell>
          <cell r="J304">
            <v>10400</v>
          </cell>
          <cell r="K304">
            <v>10400</v>
          </cell>
          <cell r="M304">
            <v>1863</v>
          </cell>
          <cell r="AM304">
            <v>2</v>
          </cell>
          <cell r="AN304">
            <v>1.1000000000000001</v>
          </cell>
          <cell r="AO304">
            <v>1</v>
          </cell>
          <cell r="AP304" t="str">
            <v>보통인부</v>
          </cell>
          <cell r="AQ304">
            <v>0.45</v>
          </cell>
          <cell r="AR304" t="str">
            <v>통신케이블공</v>
          </cell>
          <cell r="AS304">
            <v>0.65</v>
          </cell>
          <cell r="BB304" t="str">
            <v>통 3-30</v>
          </cell>
        </row>
        <row r="305">
          <cell r="A305">
            <v>284</v>
          </cell>
          <cell r="B305" t="str">
            <v>전화 단자함 (연강)</v>
          </cell>
          <cell r="C305" t="str">
            <v>중간 30P</v>
          </cell>
          <cell r="D305">
            <v>1</v>
          </cell>
          <cell r="E305" t="str">
            <v>EA</v>
          </cell>
          <cell r="F305">
            <v>50</v>
          </cell>
          <cell r="G305">
            <v>77493</v>
          </cell>
          <cell r="I305">
            <v>62110</v>
          </cell>
          <cell r="J305">
            <v>13520</v>
          </cell>
          <cell r="K305">
            <v>13520</v>
          </cell>
          <cell r="M305">
            <v>1863</v>
          </cell>
          <cell r="AM305">
            <v>2</v>
          </cell>
          <cell r="AN305">
            <v>1.1000000000000001</v>
          </cell>
          <cell r="AO305">
            <v>1</v>
          </cell>
          <cell r="AP305" t="str">
            <v>보통인부</v>
          </cell>
          <cell r="AQ305">
            <v>0.45</v>
          </cell>
          <cell r="AR305" t="str">
            <v>통신케이블공</v>
          </cell>
          <cell r="AS305">
            <v>0.65</v>
          </cell>
          <cell r="BB305" t="str">
            <v>통 3-30</v>
          </cell>
        </row>
        <row r="306">
          <cell r="A306">
            <v>285</v>
          </cell>
          <cell r="B306" t="str">
            <v>전화 단자함 (연강)</v>
          </cell>
          <cell r="C306" t="str">
            <v>중간 40P</v>
          </cell>
          <cell r="D306">
            <v>1</v>
          </cell>
          <cell r="E306" t="str">
            <v>EA</v>
          </cell>
          <cell r="F306">
            <v>50</v>
          </cell>
          <cell r="G306">
            <v>77173</v>
          </cell>
          <cell r="I306">
            <v>62110</v>
          </cell>
          <cell r="J306">
            <v>13200</v>
          </cell>
          <cell r="K306">
            <v>13200</v>
          </cell>
          <cell r="M306">
            <v>1863</v>
          </cell>
          <cell r="AM306">
            <v>2</v>
          </cell>
          <cell r="AN306">
            <v>1.1000000000000001</v>
          </cell>
          <cell r="AO306">
            <v>1</v>
          </cell>
          <cell r="AP306" t="str">
            <v>보통인부</v>
          </cell>
          <cell r="AQ306">
            <v>0.45</v>
          </cell>
          <cell r="AR306" t="str">
            <v>통신케이블공</v>
          </cell>
          <cell r="AS306">
            <v>0.65</v>
          </cell>
          <cell r="BB306" t="str">
            <v>통 3-30</v>
          </cell>
        </row>
        <row r="307">
          <cell r="A307">
            <v>286</v>
          </cell>
          <cell r="B307" t="str">
            <v>전화 단자함 (연강)</v>
          </cell>
          <cell r="C307" t="str">
            <v>중간 50P</v>
          </cell>
          <cell r="D307">
            <v>1</v>
          </cell>
          <cell r="E307" t="str">
            <v>EA</v>
          </cell>
          <cell r="F307">
            <v>50</v>
          </cell>
          <cell r="G307">
            <v>81573</v>
          </cell>
          <cell r="I307">
            <v>62110</v>
          </cell>
          <cell r="J307">
            <v>17600</v>
          </cell>
          <cell r="K307">
            <v>17600</v>
          </cell>
          <cell r="M307">
            <v>1863</v>
          </cell>
          <cell r="AM307">
            <v>2</v>
          </cell>
          <cell r="AN307">
            <v>1.1000000000000001</v>
          </cell>
          <cell r="AO307">
            <v>1</v>
          </cell>
          <cell r="AP307" t="str">
            <v>보통인부</v>
          </cell>
          <cell r="AQ307">
            <v>0.45</v>
          </cell>
          <cell r="AR307" t="str">
            <v>통신케이블공</v>
          </cell>
          <cell r="AS307">
            <v>0.65</v>
          </cell>
          <cell r="BB307" t="str">
            <v>통 3-30</v>
          </cell>
        </row>
        <row r="308">
          <cell r="A308">
            <v>287</v>
          </cell>
          <cell r="B308" t="str">
            <v>전화 단자함 (연강)</v>
          </cell>
          <cell r="C308" t="str">
            <v>중간 60P</v>
          </cell>
          <cell r="D308">
            <v>1</v>
          </cell>
          <cell r="E308" t="str">
            <v>EA</v>
          </cell>
          <cell r="F308">
            <v>50</v>
          </cell>
          <cell r="G308">
            <v>81573</v>
          </cell>
          <cell r="I308">
            <v>62110</v>
          </cell>
          <cell r="J308">
            <v>17600</v>
          </cell>
          <cell r="K308">
            <v>17600</v>
          </cell>
          <cell r="M308">
            <v>1863</v>
          </cell>
          <cell r="AM308">
            <v>2</v>
          </cell>
          <cell r="AN308">
            <v>1.1000000000000001</v>
          </cell>
          <cell r="AO308">
            <v>1</v>
          </cell>
          <cell r="AP308" t="str">
            <v>보통인부</v>
          </cell>
          <cell r="AQ308">
            <v>0.45</v>
          </cell>
          <cell r="AR308" t="str">
            <v>통신케이블공</v>
          </cell>
          <cell r="AS308">
            <v>0.65</v>
          </cell>
          <cell r="BB308" t="str">
            <v>통 3-30</v>
          </cell>
        </row>
        <row r="309">
          <cell r="A309">
            <v>288</v>
          </cell>
          <cell r="B309" t="str">
            <v>전화 단자함 (연강)</v>
          </cell>
          <cell r="C309" t="str">
            <v>국선 10+10</v>
          </cell>
          <cell r="D309">
            <v>1</v>
          </cell>
          <cell r="E309" t="str">
            <v>EA</v>
          </cell>
          <cell r="F309">
            <v>50</v>
          </cell>
          <cell r="G309">
            <v>85413</v>
          </cell>
          <cell r="I309">
            <v>62110</v>
          </cell>
          <cell r="J309">
            <v>21440</v>
          </cell>
          <cell r="K309">
            <v>21440</v>
          </cell>
          <cell r="M309">
            <v>1863</v>
          </cell>
          <cell r="AM309">
            <v>2</v>
          </cell>
          <cell r="AN309">
            <v>1.1000000000000001</v>
          </cell>
          <cell r="AO309">
            <v>1</v>
          </cell>
          <cell r="AP309" t="str">
            <v>보통인부</v>
          </cell>
          <cell r="AQ309">
            <v>0.45</v>
          </cell>
          <cell r="AR309" t="str">
            <v>통신케이블공</v>
          </cell>
          <cell r="AS309">
            <v>0.65</v>
          </cell>
          <cell r="BB309" t="str">
            <v>통 3-30</v>
          </cell>
        </row>
        <row r="310">
          <cell r="A310">
            <v>289</v>
          </cell>
          <cell r="B310" t="str">
            <v>전화 단자함 (연강)</v>
          </cell>
          <cell r="C310" t="str">
            <v>국선 30+80</v>
          </cell>
          <cell r="D310">
            <v>1</v>
          </cell>
          <cell r="E310" t="str">
            <v>EA</v>
          </cell>
          <cell r="F310">
            <v>50</v>
          </cell>
          <cell r="G310">
            <v>171167</v>
          </cell>
          <cell r="I310">
            <v>74532</v>
          </cell>
          <cell r="J310">
            <v>94400</v>
          </cell>
          <cell r="K310">
            <v>94400</v>
          </cell>
          <cell r="M310">
            <v>2235</v>
          </cell>
          <cell r="AM310">
            <v>2</v>
          </cell>
          <cell r="AN310">
            <v>1.32</v>
          </cell>
          <cell r="AO310">
            <v>1</v>
          </cell>
          <cell r="AP310" t="str">
            <v>보통인부</v>
          </cell>
          <cell r="AQ310">
            <v>0.54</v>
          </cell>
          <cell r="AR310" t="str">
            <v>통신케이블공</v>
          </cell>
          <cell r="AS310">
            <v>0.78</v>
          </cell>
          <cell r="BB310" t="str">
            <v>통 3-30</v>
          </cell>
        </row>
        <row r="311">
          <cell r="A311">
            <v>290</v>
          </cell>
          <cell r="B311" t="str">
            <v>전화 단자함 (연강)</v>
          </cell>
          <cell r="C311" t="str">
            <v>국선 50+100</v>
          </cell>
          <cell r="D311">
            <v>1</v>
          </cell>
          <cell r="E311" t="str">
            <v>EA</v>
          </cell>
          <cell r="F311">
            <v>50</v>
          </cell>
          <cell r="G311">
            <v>171167</v>
          </cell>
          <cell r="I311">
            <v>74532</v>
          </cell>
          <cell r="J311">
            <v>94400</v>
          </cell>
          <cell r="K311">
            <v>94400</v>
          </cell>
          <cell r="M311">
            <v>2235</v>
          </cell>
          <cell r="AM311">
            <v>2</v>
          </cell>
          <cell r="AN311">
            <v>1.32</v>
          </cell>
          <cell r="AO311">
            <v>1</v>
          </cell>
          <cell r="AP311" t="str">
            <v>보통인부</v>
          </cell>
          <cell r="AQ311">
            <v>0.54</v>
          </cell>
          <cell r="AR311" t="str">
            <v>통신케이블공</v>
          </cell>
          <cell r="AS311">
            <v>0.78</v>
          </cell>
          <cell r="BB311" t="str">
            <v>통 3-30</v>
          </cell>
        </row>
        <row r="312">
          <cell r="A312">
            <v>291</v>
          </cell>
          <cell r="B312" t="str">
            <v>스피커 단자반</v>
          </cell>
          <cell r="C312" t="str">
            <v xml:space="preserve">10P </v>
          </cell>
          <cell r="D312">
            <v>1</v>
          </cell>
          <cell r="E312" t="str">
            <v>EA</v>
          </cell>
          <cell r="F312">
            <v>50</v>
          </cell>
          <cell r="G312">
            <v>65202</v>
          </cell>
          <cell r="I312">
            <v>54760</v>
          </cell>
          <cell r="J312">
            <v>8800</v>
          </cell>
          <cell r="K312">
            <v>8800</v>
          </cell>
          <cell r="M312">
            <v>1642</v>
          </cell>
          <cell r="AM312">
            <v>2</v>
          </cell>
          <cell r="AN312">
            <v>1</v>
          </cell>
          <cell r="AO312">
            <v>1</v>
          </cell>
          <cell r="AP312" t="str">
            <v>보통인부</v>
          </cell>
          <cell r="AQ312">
            <v>0.45</v>
          </cell>
          <cell r="AR312" t="str">
            <v>통신케이블공</v>
          </cell>
          <cell r="AS312">
            <v>0.55000000000000004</v>
          </cell>
          <cell r="BB312" t="str">
            <v>통 3-30</v>
          </cell>
        </row>
        <row r="313">
          <cell r="A313">
            <v>292</v>
          </cell>
          <cell r="B313" t="str">
            <v>스피커 단자반</v>
          </cell>
          <cell r="C313" t="str">
            <v xml:space="preserve">30P </v>
          </cell>
          <cell r="D313">
            <v>1</v>
          </cell>
          <cell r="E313" t="str">
            <v>EA</v>
          </cell>
          <cell r="F313">
            <v>50</v>
          </cell>
          <cell r="G313">
            <v>77173</v>
          </cell>
          <cell r="I313">
            <v>62110</v>
          </cell>
          <cell r="J313">
            <v>13200</v>
          </cell>
          <cell r="K313">
            <v>13200</v>
          </cell>
          <cell r="M313">
            <v>1863</v>
          </cell>
          <cell r="AM313">
            <v>2</v>
          </cell>
          <cell r="AN313">
            <v>1.1000000000000001</v>
          </cell>
          <cell r="AO313">
            <v>1</v>
          </cell>
          <cell r="AP313" t="str">
            <v>보통인부</v>
          </cell>
          <cell r="AQ313">
            <v>0.45</v>
          </cell>
          <cell r="AR313" t="str">
            <v>통신케이블공</v>
          </cell>
          <cell r="AS313">
            <v>0.65</v>
          </cell>
          <cell r="BB313" t="str">
            <v>통 3-30</v>
          </cell>
        </row>
        <row r="314">
          <cell r="A314">
            <v>293</v>
          </cell>
          <cell r="B314" t="str">
            <v>TV 안테나</v>
          </cell>
          <cell r="C314" t="str">
            <v xml:space="preserve">UHF/VHF </v>
          </cell>
          <cell r="D314">
            <v>1</v>
          </cell>
          <cell r="E314" t="str">
            <v>EA</v>
          </cell>
          <cell r="F314">
            <v>50</v>
          </cell>
          <cell r="G314">
            <v>142317</v>
          </cell>
          <cell r="I314">
            <v>97007</v>
          </cell>
          <cell r="J314">
            <v>42400</v>
          </cell>
          <cell r="K314">
            <v>42400</v>
          </cell>
          <cell r="M314">
            <v>2910</v>
          </cell>
          <cell r="AM314">
            <v>2</v>
          </cell>
          <cell r="AN314">
            <v>1.1800000000000002</v>
          </cell>
          <cell r="AO314">
            <v>1</v>
          </cell>
          <cell r="AP314" t="str">
            <v>무선안테나공</v>
          </cell>
          <cell r="AQ314">
            <v>0.5</v>
          </cell>
          <cell r="AR314" t="str">
            <v>통신설비공</v>
          </cell>
          <cell r="AS314">
            <v>0.68</v>
          </cell>
          <cell r="BB314" t="str">
            <v>통 5-89</v>
          </cell>
        </row>
        <row r="315">
          <cell r="A315">
            <v>294</v>
          </cell>
          <cell r="B315" t="str">
            <v>TV 분배기</v>
          </cell>
          <cell r="C315" t="str">
            <v xml:space="preserve">6WAY </v>
          </cell>
          <cell r="D315">
            <v>1</v>
          </cell>
          <cell r="E315" t="str">
            <v>EA</v>
          </cell>
          <cell r="F315">
            <v>50</v>
          </cell>
          <cell r="G315">
            <v>43708</v>
          </cell>
          <cell r="I315">
            <v>38164</v>
          </cell>
          <cell r="J315">
            <v>4400</v>
          </cell>
          <cell r="K315">
            <v>4400</v>
          </cell>
          <cell r="M315">
            <v>1144</v>
          </cell>
          <cell r="AM315">
            <v>2</v>
          </cell>
          <cell r="AN315">
            <v>0.48</v>
          </cell>
          <cell r="AO315">
            <v>1</v>
          </cell>
          <cell r="AP315" t="str">
            <v>통신내선공</v>
          </cell>
          <cell r="AQ315">
            <v>0.3</v>
          </cell>
          <cell r="AR315" t="str">
            <v>무선안테나공</v>
          </cell>
          <cell r="AS315">
            <v>0.18</v>
          </cell>
          <cell r="BB315" t="str">
            <v>통 5-89</v>
          </cell>
        </row>
        <row r="316">
          <cell r="A316">
            <v>295</v>
          </cell>
          <cell r="B316" t="str">
            <v>TV 분배기</v>
          </cell>
          <cell r="C316" t="str">
            <v xml:space="preserve">4WAY </v>
          </cell>
          <cell r="D316">
            <v>1</v>
          </cell>
          <cell r="E316" t="str">
            <v>EA</v>
          </cell>
          <cell r="F316">
            <v>50</v>
          </cell>
          <cell r="G316">
            <v>31728</v>
          </cell>
          <cell r="I316">
            <v>27309</v>
          </cell>
          <cell r="J316">
            <v>3600</v>
          </cell>
          <cell r="K316">
            <v>3600</v>
          </cell>
          <cell r="M316">
            <v>819</v>
          </cell>
          <cell r="AM316">
            <v>2</v>
          </cell>
          <cell r="AN316">
            <v>0.35</v>
          </cell>
          <cell r="AO316">
            <v>1</v>
          </cell>
          <cell r="AP316" t="str">
            <v>통신내선공</v>
          </cell>
          <cell r="AQ316">
            <v>0.23</v>
          </cell>
          <cell r="AR316" t="str">
            <v>무선안테나공</v>
          </cell>
          <cell r="AS316">
            <v>0.12</v>
          </cell>
          <cell r="BB316" t="str">
            <v>통 5-89</v>
          </cell>
        </row>
        <row r="317">
          <cell r="A317">
            <v>296</v>
          </cell>
          <cell r="B317" t="str">
            <v>TV 증폭기</v>
          </cell>
          <cell r="C317" t="str">
            <v/>
          </cell>
          <cell r="D317">
            <v>1</v>
          </cell>
          <cell r="E317" t="str">
            <v>EA</v>
          </cell>
          <cell r="F317">
            <v>50</v>
          </cell>
          <cell r="G317">
            <v>142889</v>
          </cell>
          <cell r="I317">
            <v>103776</v>
          </cell>
          <cell r="J317">
            <v>36000</v>
          </cell>
          <cell r="K317">
            <v>36000</v>
          </cell>
          <cell r="M317">
            <v>3113</v>
          </cell>
          <cell r="AM317">
            <v>2</v>
          </cell>
          <cell r="AN317">
            <v>1.0900000000000001</v>
          </cell>
          <cell r="AO317">
            <v>1</v>
          </cell>
          <cell r="AP317" t="str">
            <v>통신내선공</v>
          </cell>
          <cell r="AQ317">
            <v>0.31</v>
          </cell>
          <cell r="AR317" t="str">
            <v>무선안테나공</v>
          </cell>
          <cell r="AS317">
            <v>0.78</v>
          </cell>
          <cell r="BB317" t="str">
            <v>통 5-89</v>
          </cell>
        </row>
        <row r="318">
          <cell r="A318">
            <v>297</v>
          </cell>
          <cell r="B318" t="str">
            <v>MCCB</v>
          </cell>
          <cell r="C318" t="str">
            <v>E 2P50AF</v>
          </cell>
          <cell r="D318">
            <v>1</v>
          </cell>
          <cell r="E318" t="str">
            <v>EA</v>
          </cell>
          <cell r="F318">
            <v>50</v>
          </cell>
          <cell r="G318">
            <v>18701</v>
          </cell>
          <cell r="I318">
            <v>6118</v>
          </cell>
          <cell r="J318">
            <v>12400</v>
          </cell>
          <cell r="K318">
            <v>12400</v>
          </cell>
          <cell r="M318">
            <v>183</v>
          </cell>
          <cell r="AM318">
            <v>1</v>
          </cell>
          <cell r="AN318">
            <v>0.182</v>
          </cell>
          <cell r="AO318">
            <v>0.7</v>
          </cell>
          <cell r="AP318" t="str">
            <v>내선전공</v>
          </cell>
          <cell r="AQ318">
            <v>0.182</v>
          </cell>
          <cell r="BB318" t="str">
            <v>전 7-12</v>
          </cell>
        </row>
        <row r="319">
          <cell r="A319">
            <v>298</v>
          </cell>
          <cell r="B319" t="str">
            <v>MCCB</v>
          </cell>
          <cell r="C319" t="str">
            <v>2P 100AF</v>
          </cell>
          <cell r="D319">
            <v>1</v>
          </cell>
          <cell r="E319" t="str">
            <v>EA</v>
          </cell>
          <cell r="F319">
            <v>50</v>
          </cell>
          <cell r="G319">
            <v>39101</v>
          </cell>
          <cell r="I319">
            <v>6118</v>
          </cell>
          <cell r="J319">
            <v>32800</v>
          </cell>
          <cell r="K319">
            <v>32800</v>
          </cell>
          <cell r="M319">
            <v>183</v>
          </cell>
          <cell r="AM319">
            <v>1</v>
          </cell>
          <cell r="AN319">
            <v>0.182</v>
          </cell>
          <cell r="AO319">
            <v>0.7</v>
          </cell>
          <cell r="AP319" t="str">
            <v>내선전공</v>
          </cell>
          <cell r="AQ319">
            <v>0.182</v>
          </cell>
          <cell r="BB319" t="str">
            <v>전 7-12</v>
          </cell>
        </row>
        <row r="320">
          <cell r="A320">
            <v>299</v>
          </cell>
          <cell r="B320" t="str">
            <v>ELB</v>
          </cell>
          <cell r="C320" t="str">
            <v>2P 30AF</v>
          </cell>
          <cell r="D320">
            <v>1</v>
          </cell>
          <cell r="E320" t="str">
            <v>EA</v>
          </cell>
          <cell r="F320">
            <v>50</v>
          </cell>
          <cell r="G320">
            <v>34861</v>
          </cell>
          <cell r="I320">
            <v>6118</v>
          </cell>
          <cell r="J320">
            <v>28560</v>
          </cell>
          <cell r="K320">
            <v>28560</v>
          </cell>
          <cell r="M320">
            <v>183</v>
          </cell>
          <cell r="AM320">
            <v>1</v>
          </cell>
          <cell r="AN320">
            <v>0.182</v>
          </cell>
          <cell r="AO320">
            <v>0.7</v>
          </cell>
          <cell r="AP320" t="str">
            <v>내선전공</v>
          </cell>
          <cell r="AQ320">
            <v>0.182</v>
          </cell>
          <cell r="BB320" t="str">
            <v>전 7-12</v>
          </cell>
        </row>
        <row r="321">
          <cell r="A321">
            <v>300</v>
          </cell>
          <cell r="B321" t="str">
            <v>전주용 입상관</v>
          </cell>
          <cell r="C321" t="str">
            <v xml:space="preserve">150D </v>
          </cell>
          <cell r="D321">
            <v>1</v>
          </cell>
          <cell r="E321" t="str">
            <v>m</v>
          </cell>
          <cell r="F321">
            <v>50</v>
          </cell>
          <cell r="G321">
            <v>88536</v>
          </cell>
          <cell r="I321">
            <v>72754</v>
          </cell>
          <cell r="J321">
            <v>13600</v>
          </cell>
          <cell r="K321">
            <v>13600</v>
          </cell>
          <cell r="M321">
            <v>2182</v>
          </cell>
          <cell r="AM321">
            <v>2</v>
          </cell>
          <cell r="AN321">
            <v>0.63</v>
          </cell>
          <cell r="AO321">
            <v>1</v>
          </cell>
          <cell r="AP321" t="str">
            <v>배전전공</v>
          </cell>
          <cell r="AQ321">
            <v>0.46</v>
          </cell>
          <cell r="AR321" t="str">
            <v>보통인부</v>
          </cell>
          <cell r="AS321">
            <v>0.17</v>
          </cell>
          <cell r="BB321" t="str">
            <v>전 5-37-2</v>
          </cell>
        </row>
        <row r="322">
          <cell r="A322">
            <v>301</v>
          </cell>
          <cell r="B322" t="str">
            <v>유도등</v>
          </cell>
          <cell r="C322" t="str">
            <v xml:space="preserve">통로 </v>
          </cell>
          <cell r="D322">
            <v>1</v>
          </cell>
          <cell r="E322" t="str">
            <v>EA</v>
          </cell>
          <cell r="F322">
            <v>50</v>
          </cell>
          <cell r="G322">
            <v>31493</v>
          </cell>
          <cell r="I322">
            <v>9605</v>
          </cell>
          <cell r="J322">
            <v>21600</v>
          </cell>
          <cell r="K322">
            <v>21600</v>
          </cell>
          <cell r="M322">
            <v>288</v>
          </cell>
          <cell r="AM322">
            <v>1</v>
          </cell>
          <cell r="AN322">
            <v>0.2</v>
          </cell>
          <cell r="AO322">
            <v>1</v>
          </cell>
          <cell r="AP322" t="str">
            <v>내선전공</v>
          </cell>
          <cell r="AQ322">
            <v>0.2</v>
          </cell>
          <cell r="BB322" t="str">
            <v>전 7-19</v>
          </cell>
        </row>
        <row r="323">
          <cell r="A323">
            <v>302</v>
          </cell>
          <cell r="B323" t="str">
            <v>유도등</v>
          </cell>
          <cell r="C323" t="str">
            <v>비상구 소</v>
          </cell>
          <cell r="D323">
            <v>1</v>
          </cell>
          <cell r="E323" t="str">
            <v>EA</v>
          </cell>
          <cell r="F323">
            <v>50</v>
          </cell>
          <cell r="G323">
            <v>29893</v>
          </cell>
          <cell r="I323">
            <v>9605</v>
          </cell>
          <cell r="J323">
            <v>20000</v>
          </cell>
          <cell r="K323">
            <v>20000</v>
          </cell>
          <cell r="M323">
            <v>288</v>
          </cell>
          <cell r="AM323">
            <v>1</v>
          </cell>
          <cell r="AN323">
            <v>0.2</v>
          </cell>
          <cell r="AO323">
            <v>1</v>
          </cell>
          <cell r="AP323" t="str">
            <v>내선전공</v>
          </cell>
          <cell r="AQ323">
            <v>0.2</v>
          </cell>
          <cell r="BB323" t="str">
            <v>전 7-19</v>
          </cell>
        </row>
        <row r="324">
          <cell r="A324">
            <v>303</v>
          </cell>
          <cell r="B324" t="str">
            <v>유도등</v>
          </cell>
          <cell r="C324" t="str">
            <v>비상구 중</v>
          </cell>
          <cell r="D324">
            <v>1</v>
          </cell>
          <cell r="E324" t="str">
            <v>EA</v>
          </cell>
          <cell r="F324">
            <v>50</v>
          </cell>
          <cell r="G324">
            <v>37893</v>
          </cell>
          <cell r="I324">
            <v>9605</v>
          </cell>
          <cell r="J324">
            <v>28000</v>
          </cell>
          <cell r="K324">
            <v>28000</v>
          </cell>
          <cell r="M324">
            <v>288</v>
          </cell>
          <cell r="AM324">
            <v>1</v>
          </cell>
          <cell r="AN324">
            <v>0.2</v>
          </cell>
          <cell r="AO324">
            <v>1</v>
          </cell>
          <cell r="AP324" t="str">
            <v>내선전공</v>
          </cell>
          <cell r="AQ324">
            <v>0.2</v>
          </cell>
          <cell r="BB324" t="str">
            <v>전 7-19</v>
          </cell>
        </row>
        <row r="325">
          <cell r="A325">
            <v>304</v>
          </cell>
          <cell r="B325" t="str">
            <v>감지기</v>
          </cell>
          <cell r="C325" t="str">
            <v xml:space="preserve">정온식 </v>
          </cell>
          <cell r="D325">
            <v>1</v>
          </cell>
          <cell r="E325" t="str">
            <v>EA</v>
          </cell>
          <cell r="F325">
            <v>50</v>
          </cell>
          <cell r="G325">
            <v>10030</v>
          </cell>
          <cell r="I325">
            <v>6243</v>
          </cell>
          <cell r="J325">
            <v>3600</v>
          </cell>
          <cell r="K325">
            <v>3600</v>
          </cell>
          <cell r="M325">
            <v>187</v>
          </cell>
          <cell r="AM325">
            <v>1</v>
          </cell>
          <cell r="AN325">
            <v>0.13</v>
          </cell>
          <cell r="AO325">
            <v>1</v>
          </cell>
          <cell r="AP325" t="str">
            <v>내선전공</v>
          </cell>
          <cell r="AQ325">
            <v>0.13</v>
          </cell>
          <cell r="BB325" t="str">
            <v>전 7-19</v>
          </cell>
        </row>
        <row r="326">
          <cell r="A326">
            <v>305</v>
          </cell>
          <cell r="B326" t="str">
            <v>감지기</v>
          </cell>
          <cell r="C326" t="str">
            <v xml:space="preserve">차동식 </v>
          </cell>
          <cell r="D326">
            <v>1</v>
          </cell>
          <cell r="E326" t="str">
            <v>EA</v>
          </cell>
          <cell r="F326">
            <v>50</v>
          </cell>
          <cell r="G326">
            <v>10430</v>
          </cell>
          <cell r="I326">
            <v>6243</v>
          </cell>
          <cell r="J326">
            <v>4000</v>
          </cell>
          <cell r="K326">
            <v>4000</v>
          </cell>
          <cell r="M326">
            <v>187</v>
          </cell>
          <cell r="AM326">
            <v>1</v>
          </cell>
          <cell r="AN326">
            <v>0.13</v>
          </cell>
          <cell r="AO326">
            <v>1</v>
          </cell>
          <cell r="AP326" t="str">
            <v>내선전공</v>
          </cell>
          <cell r="AQ326">
            <v>0.13</v>
          </cell>
          <cell r="BB326" t="str">
            <v>전 7-19</v>
          </cell>
        </row>
        <row r="327">
          <cell r="A327">
            <v>306</v>
          </cell>
          <cell r="B327" t="str">
            <v>감지기</v>
          </cell>
          <cell r="C327" t="str">
            <v xml:space="preserve">연기식 </v>
          </cell>
          <cell r="D327">
            <v>1</v>
          </cell>
          <cell r="E327" t="str">
            <v>EA</v>
          </cell>
          <cell r="F327">
            <v>50</v>
          </cell>
          <cell r="G327">
            <v>22430</v>
          </cell>
          <cell r="I327">
            <v>6243</v>
          </cell>
          <cell r="J327">
            <v>16000</v>
          </cell>
          <cell r="K327">
            <v>16000</v>
          </cell>
          <cell r="M327">
            <v>187</v>
          </cell>
          <cell r="AM327">
            <v>1</v>
          </cell>
          <cell r="AN327">
            <v>0.13</v>
          </cell>
          <cell r="AO327">
            <v>1</v>
          </cell>
          <cell r="AP327" t="str">
            <v>내선전공</v>
          </cell>
          <cell r="AQ327">
            <v>0.13</v>
          </cell>
          <cell r="BB327" t="str">
            <v>전 7-19</v>
          </cell>
        </row>
        <row r="328">
          <cell r="A328">
            <v>307</v>
          </cell>
          <cell r="B328" t="str">
            <v>화재수신반</v>
          </cell>
          <cell r="C328" t="str">
            <v>P-1 5CCT</v>
          </cell>
          <cell r="D328">
            <v>1</v>
          </cell>
          <cell r="E328" t="str">
            <v>EA</v>
          </cell>
          <cell r="F328">
            <v>50</v>
          </cell>
          <cell r="G328">
            <v>448813</v>
          </cell>
          <cell r="I328">
            <v>288168</v>
          </cell>
          <cell r="J328">
            <v>152000</v>
          </cell>
          <cell r="K328">
            <v>152000</v>
          </cell>
          <cell r="M328">
            <v>8645</v>
          </cell>
          <cell r="AM328">
            <v>1</v>
          </cell>
          <cell r="AN328">
            <v>6</v>
          </cell>
          <cell r="AO328">
            <v>1</v>
          </cell>
          <cell r="AP328" t="str">
            <v>내선전공</v>
          </cell>
          <cell r="AQ328">
            <v>6</v>
          </cell>
          <cell r="BB328" t="str">
            <v>전 7-19</v>
          </cell>
        </row>
        <row r="329">
          <cell r="A329">
            <v>308</v>
          </cell>
          <cell r="B329" t="str">
            <v>화재수신반</v>
          </cell>
          <cell r="C329" t="str">
            <v>P-1 10CCT</v>
          </cell>
          <cell r="D329">
            <v>1</v>
          </cell>
          <cell r="E329" t="str">
            <v>EA</v>
          </cell>
          <cell r="F329">
            <v>50</v>
          </cell>
          <cell r="G329">
            <v>613219</v>
          </cell>
          <cell r="I329">
            <v>432252</v>
          </cell>
          <cell r="J329">
            <v>168000</v>
          </cell>
          <cell r="K329">
            <v>168000</v>
          </cell>
          <cell r="M329">
            <v>12967</v>
          </cell>
          <cell r="AM329">
            <v>1</v>
          </cell>
          <cell r="AN329">
            <v>9</v>
          </cell>
          <cell r="AO329">
            <v>1</v>
          </cell>
          <cell r="AP329" t="str">
            <v>내선전공</v>
          </cell>
          <cell r="AQ329">
            <v>9</v>
          </cell>
          <cell r="BB329" t="str">
            <v>전 7-19</v>
          </cell>
        </row>
        <row r="330">
          <cell r="A330">
            <v>309</v>
          </cell>
          <cell r="B330" t="str">
            <v>화재수신반</v>
          </cell>
          <cell r="C330" t="str">
            <v>P-1 20CCT</v>
          </cell>
          <cell r="D330">
            <v>1</v>
          </cell>
          <cell r="E330" t="str">
            <v>EA</v>
          </cell>
          <cell r="F330">
            <v>50</v>
          </cell>
          <cell r="G330">
            <v>924826</v>
          </cell>
          <cell r="I330">
            <v>576336</v>
          </cell>
          <cell r="J330">
            <v>331200</v>
          </cell>
          <cell r="K330">
            <v>331200</v>
          </cell>
          <cell r="M330">
            <v>17290</v>
          </cell>
          <cell r="AM330">
            <v>1</v>
          </cell>
          <cell r="AN330">
            <v>12</v>
          </cell>
          <cell r="AO330">
            <v>1</v>
          </cell>
          <cell r="AP330" t="str">
            <v>내선전공</v>
          </cell>
          <cell r="AQ330">
            <v>12</v>
          </cell>
          <cell r="BB330" t="str">
            <v>전 7-19</v>
          </cell>
        </row>
        <row r="331">
          <cell r="A331">
            <v>310</v>
          </cell>
          <cell r="B331" t="str">
            <v>수동발신기</v>
          </cell>
          <cell r="C331" t="str">
            <v xml:space="preserve">P-1 </v>
          </cell>
          <cell r="D331">
            <v>1</v>
          </cell>
          <cell r="E331" t="str">
            <v>EA</v>
          </cell>
          <cell r="F331">
            <v>50</v>
          </cell>
          <cell r="G331">
            <v>102840</v>
          </cell>
          <cell r="I331">
            <v>14408</v>
          </cell>
          <cell r="J331">
            <v>88000</v>
          </cell>
          <cell r="K331">
            <v>88000</v>
          </cell>
          <cell r="M331">
            <v>432</v>
          </cell>
          <cell r="AM331">
            <v>1</v>
          </cell>
          <cell r="AN331">
            <v>0.3</v>
          </cell>
          <cell r="AO331">
            <v>1</v>
          </cell>
          <cell r="AP331" t="str">
            <v>내선전공</v>
          </cell>
          <cell r="AQ331">
            <v>0.3</v>
          </cell>
          <cell r="BB331" t="str">
            <v>전 7-19</v>
          </cell>
        </row>
        <row r="332">
          <cell r="A332">
            <v>311</v>
          </cell>
          <cell r="B332" t="str">
            <v>방송 AMP</v>
          </cell>
          <cell r="C332" t="str">
            <v xml:space="preserve">1680W </v>
          </cell>
          <cell r="D332">
            <v>1</v>
          </cell>
          <cell r="E332" t="str">
            <v>EA</v>
          </cell>
          <cell r="F332">
            <v>50</v>
          </cell>
          <cell r="G332">
            <v>5848853</v>
          </cell>
          <cell r="I332">
            <v>560052</v>
          </cell>
          <cell r="J332">
            <v>5272000</v>
          </cell>
          <cell r="K332">
            <v>5272000</v>
          </cell>
          <cell r="M332">
            <v>16801</v>
          </cell>
          <cell r="AM332">
            <v>1</v>
          </cell>
          <cell r="AN332">
            <v>9</v>
          </cell>
          <cell r="AO332">
            <v>1</v>
          </cell>
          <cell r="AP332" t="str">
            <v>통신내선공</v>
          </cell>
          <cell r="AQ332">
            <v>9</v>
          </cell>
        </row>
        <row r="333">
          <cell r="A333">
            <v>312</v>
          </cell>
          <cell r="B333" t="str">
            <v>NFB BOX</v>
          </cell>
          <cell r="C333" t="str">
            <v>1P 50/20 x1</v>
          </cell>
          <cell r="D333">
            <v>1</v>
          </cell>
          <cell r="E333" t="str">
            <v>EA</v>
          </cell>
          <cell r="F333">
            <v>50</v>
          </cell>
          <cell r="G333">
            <v>56328</v>
          </cell>
          <cell r="I333">
            <v>31698</v>
          </cell>
          <cell r="J333">
            <v>23680</v>
          </cell>
          <cell r="K333">
            <v>23680</v>
          </cell>
          <cell r="M333">
            <v>950</v>
          </cell>
          <cell r="AM333">
            <v>1</v>
          </cell>
          <cell r="AN333">
            <v>0.66</v>
          </cell>
          <cell r="AO333">
            <v>1</v>
          </cell>
          <cell r="AP333" t="str">
            <v>내선전공</v>
          </cell>
          <cell r="AQ333">
            <v>0.66</v>
          </cell>
          <cell r="BB333" t="str">
            <v>전 7-3</v>
          </cell>
        </row>
        <row r="334">
          <cell r="A334">
            <v>313</v>
          </cell>
          <cell r="B334" t="str">
            <v>NFB BOX</v>
          </cell>
          <cell r="C334" t="str">
            <v>1P 50/20 x2</v>
          </cell>
          <cell r="D334">
            <v>1</v>
          </cell>
          <cell r="E334" t="str">
            <v>EA</v>
          </cell>
          <cell r="F334">
            <v>50</v>
          </cell>
          <cell r="G334">
            <v>80888</v>
          </cell>
          <cell r="I334">
            <v>31698</v>
          </cell>
          <cell r="J334">
            <v>48240</v>
          </cell>
          <cell r="K334">
            <v>48240</v>
          </cell>
          <cell r="M334">
            <v>950</v>
          </cell>
          <cell r="AM334">
            <v>1</v>
          </cell>
          <cell r="AN334">
            <v>0.66</v>
          </cell>
          <cell r="AO334">
            <v>1</v>
          </cell>
          <cell r="AP334" t="str">
            <v>내선전공</v>
          </cell>
          <cell r="AQ334">
            <v>0.66</v>
          </cell>
          <cell r="BB334" t="str">
            <v>전 7-3</v>
          </cell>
        </row>
        <row r="335">
          <cell r="A335">
            <v>314</v>
          </cell>
          <cell r="B335" t="str">
            <v>NFB BOX</v>
          </cell>
          <cell r="C335" t="str">
            <v>1P 50/20 x3</v>
          </cell>
          <cell r="D335">
            <v>1</v>
          </cell>
          <cell r="E335" t="str">
            <v>EA</v>
          </cell>
          <cell r="F335">
            <v>50</v>
          </cell>
          <cell r="G335">
            <v>105528</v>
          </cell>
          <cell r="I335">
            <v>31698</v>
          </cell>
          <cell r="J335">
            <v>72880</v>
          </cell>
          <cell r="K335">
            <v>72880</v>
          </cell>
          <cell r="M335">
            <v>950</v>
          </cell>
          <cell r="AM335">
            <v>1</v>
          </cell>
          <cell r="AN335">
            <v>0.66</v>
          </cell>
          <cell r="AO335">
            <v>1</v>
          </cell>
          <cell r="AP335" t="str">
            <v>내선전공</v>
          </cell>
          <cell r="AQ335">
            <v>0.66</v>
          </cell>
          <cell r="BB335" t="str">
            <v>전 7-3</v>
          </cell>
        </row>
        <row r="336">
          <cell r="A336">
            <v>315</v>
          </cell>
          <cell r="B336" t="str">
            <v>콘크리트전주</v>
          </cell>
          <cell r="C336" t="str">
            <v xml:space="preserve">8m </v>
          </cell>
          <cell r="D336">
            <v>1</v>
          </cell>
          <cell r="E336" t="str">
            <v>본</v>
          </cell>
          <cell r="F336">
            <v>50</v>
          </cell>
          <cell r="G336">
            <v>357227</v>
          </cell>
          <cell r="I336">
            <v>302908</v>
          </cell>
          <cell r="J336">
            <v>45232</v>
          </cell>
          <cell r="K336">
            <v>45232</v>
          </cell>
          <cell r="M336">
            <v>9087</v>
          </cell>
          <cell r="AM336">
            <v>2</v>
          </cell>
          <cell r="AN336">
            <v>3.54</v>
          </cell>
          <cell r="AO336">
            <v>1</v>
          </cell>
          <cell r="AP336" t="str">
            <v>배전전공</v>
          </cell>
          <cell r="AQ336">
            <v>1.66</v>
          </cell>
          <cell r="AR336" t="str">
            <v>보통인부</v>
          </cell>
          <cell r="AS336">
            <v>1.88</v>
          </cell>
          <cell r="BB336" t="str">
            <v>전 5-14</v>
          </cell>
        </row>
        <row r="337">
          <cell r="A337">
            <v>316</v>
          </cell>
          <cell r="B337" t="str">
            <v>콘크리트전주</v>
          </cell>
          <cell r="C337" t="str">
            <v xml:space="preserve">10m </v>
          </cell>
          <cell r="D337">
            <v>1</v>
          </cell>
          <cell r="E337" t="str">
            <v>본</v>
          </cell>
          <cell r="F337">
            <v>50</v>
          </cell>
          <cell r="G337">
            <v>462581</v>
          </cell>
          <cell r="I337">
            <v>375493</v>
          </cell>
          <cell r="J337">
            <v>75824</v>
          </cell>
          <cell r="K337">
            <v>75824</v>
          </cell>
          <cell r="M337">
            <v>11264</v>
          </cell>
          <cell r="AM337">
            <v>2</v>
          </cell>
          <cell r="AN337">
            <v>4.5599999999999996</v>
          </cell>
          <cell r="AO337">
            <v>1</v>
          </cell>
          <cell r="AP337" t="str">
            <v>배전전공</v>
          </cell>
          <cell r="AQ337">
            <v>2.0099999999999998</v>
          </cell>
          <cell r="AR337" t="str">
            <v>보통인부</v>
          </cell>
          <cell r="AS337">
            <v>2.5499999999999998</v>
          </cell>
          <cell r="BB337" t="str">
            <v>전 5-14</v>
          </cell>
        </row>
        <row r="338">
          <cell r="A338">
            <v>317</v>
          </cell>
          <cell r="B338" t="str">
            <v>콘크리트전주</v>
          </cell>
          <cell r="C338" t="str">
            <v xml:space="preserve">12m </v>
          </cell>
          <cell r="D338">
            <v>1</v>
          </cell>
          <cell r="E338" t="str">
            <v>본</v>
          </cell>
          <cell r="F338">
            <v>50</v>
          </cell>
          <cell r="G338">
            <v>673216</v>
          </cell>
          <cell r="I338">
            <v>514261</v>
          </cell>
          <cell r="J338">
            <v>143528</v>
          </cell>
          <cell r="K338">
            <v>143528</v>
          </cell>
          <cell r="M338">
            <v>15427</v>
          </cell>
          <cell r="AM338">
            <v>2</v>
          </cell>
          <cell r="AN338">
            <v>5.8599999999999994</v>
          </cell>
          <cell r="AO338">
            <v>1</v>
          </cell>
          <cell r="AP338" t="str">
            <v>배전전공</v>
          </cell>
          <cell r="AQ338">
            <v>2.86</v>
          </cell>
          <cell r="AR338" t="str">
            <v>보통인부</v>
          </cell>
          <cell r="AS338">
            <v>3</v>
          </cell>
          <cell r="BB338" t="str">
            <v>전 5-14</v>
          </cell>
        </row>
        <row r="339">
          <cell r="A339">
            <v>318</v>
          </cell>
          <cell r="B339" t="str">
            <v>콘크리트전주</v>
          </cell>
          <cell r="C339" t="str">
            <v xml:space="preserve">14m </v>
          </cell>
          <cell r="D339">
            <v>1</v>
          </cell>
          <cell r="E339" t="str">
            <v>본</v>
          </cell>
          <cell r="F339">
            <v>50</v>
          </cell>
          <cell r="G339">
            <v>870731</v>
          </cell>
          <cell r="I339">
            <v>662100</v>
          </cell>
          <cell r="J339">
            <v>188768</v>
          </cell>
          <cell r="K339">
            <v>188768</v>
          </cell>
          <cell r="M339">
            <v>19863</v>
          </cell>
          <cell r="AM339">
            <v>2</v>
          </cell>
          <cell r="AN339">
            <v>7.84</v>
          </cell>
          <cell r="AO339">
            <v>1</v>
          </cell>
          <cell r="AP339" t="str">
            <v>배전전공</v>
          </cell>
          <cell r="AQ339">
            <v>3.6</v>
          </cell>
          <cell r="AR339" t="str">
            <v>보통인부</v>
          </cell>
          <cell r="AS339">
            <v>4.24</v>
          </cell>
          <cell r="BB339" t="str">
            <v>전 5-14</v>
          </cell>
        </row>
        <row r="340">
          <cell r="A340">
            <v>319</v>
          </cell>
          <cell r="B340" t="str">
            <v>완금</v>
          </cell>
          <cell r="C340" t="str">
            <v xml:space="preserve">75×6×900 </v>
          </cell>
          <cell r="D340">
            <v>1</v>
          </cell>
          <cell r="E340" t="str">
            <v>개</v>
          </cell>
          <cell r="F340">
            <v>50</v>
          </cell>
          <cell r="G340">
            <v>20141</v>
          </cell>
          <cell r="I340">
            <v>16041</v>
          </cell>
          <cell r="J340">
            <v>3619</v>
          </cell>
          <cell r="K340">
            <v>3619</v>
          </cell>
          <cell r="M340">
            <v>481</v>
          </cell>
          <cell r="AM340">
            <v>2</v>
          </cell>
          <cell r="AN340">
            <v>0.18</v>
          </cell>
          <cell r="AO340">
            <v>1</v>
          </cell>
          <cell r="AP340" t="str">
            <v>배전전공</v>
          </cell>
          <cell r="AQ340">
            <v>0.09</v>
          </cell>
          <cell r="AR340" t="str">
            <v>보통인부</v>
          </cell>
          <cell r="AS340">
            <v>0.09</v>
          </cell>
          <cell r="BB340" t="str">
            <v>전 5-16</v>
          </cell>
        </row>
        <row r="341">
          <cell r="A341">
            <v>320</v>
          </cell>
          <cell r="B341" t="str">
            <v>완금</v>
          </cell>
          <cell r="C341" t="str">
            <v xml:space="preserve">90×9×1800 </v>
          </cell>
          <cell r="D341">
            <v>1</v>
          </cell>
          <cell r="E341" t="str">
            <v>개</v>
          </cell>
          <cell r="F341">
            <v>50</v>
          </cell>
          <cell r="G341">
            <v>32758</v>
          </cell>
          <cell r="I341">
            <v>17824</v>
          </cell>
          <cell r="J341">
            <v>14400</v>
          </cell>
          <cell r="K341">
            <v>14400</v>
          </cell>
          <cell r="M341">
            <v>534</v>
          </cell>
          <cell r="AM341">
            <v>2</v>
          </cell>
          <cell r="AN341">
            <v>0.2</v>
          </cell>
          <cell r="AO341">
            <v>1</v>
          </cell>
          <cell r="AP341" t="str">
            <v>배전전공</v>
          </cell>
          <cell r="AQ341">
            <v>0.1</v>
          </cell>
          <cell r="AR341" t="str">
            <v>보통인부</v>
          </cell>
          <cell r="AS341">
            <v>0.1</v>
          </cell>
          <cell r="BB341" t="str">
            <v>전 5-16</v>
          </cell>
        </row>
        <row r="342">
          <cell r="A342">
            <v>321</v>
          </cell>
          <cell r="B342" t="str">
            <v>완금</v>
          </cell>
          <cell r="C342" t="str">
            <v xml:space="preserve">90×9×3200 </v>
          </cell>
          <cell r="D342">
            <v>1</v>
          </cell>
          <cell r="E342" t="str">
            <v>개</v>
          </cell>
          <cell r="F342">
            <v>50</v>
          </cell>
          <cell r="G342">
            <v>56891</v>
          </cell>
          <cell r="I342">
            <v>30302</v>
          </cell>
          <cell r="J342">
            <v>25680</v>
          </cell>
          <cell r="K342">
            <v>25680</v>
          </cell>
          <cell r="M342">
            <v>909</v>
          </cell>
          <cell r="AM342">
            <v>2</v>
          </cell>
          <cell r="AN342">
            <v>0.34</v>
          </cell>
          <cell r="AO342">
            <v>1</v>
          </cell>
          <cell r="AP342" t="str">
            <v>배전전공</v>
          </cell>
          <cell r="AQ342">
            <v>0.17</v>
          </cell>
          <cell r="AR342" t="str">
            <v>보통인부</v>
          </cell>
          <cell r="AS342">
            <v>0.17</v>
          </cell>
          <cell r="BB342" t="str">
            <v>전 5-16</v>
          </cell>
        </row>
        <row r="343">
          <cell r="A343">
            <v>322</v>
          </cell>
          <cell r="B343" t="str">
            <v>완금</v>
          </cell>
          <cell r="C343" t="str">
            <v xml:space="preserve">90×9×3400 </v>
          </cell>
          <cell r="D343">
            <v>1</v>
          </cell>
          <cell r="E343" t="str">
            <v>개</v>
          </cell>
          <cell r="F343">
            <v>50</v>
          </cell>
          <cell r="G343">
            <v>58491</v>
          </cell>
          <cell r="I343">
            <v>30302</v>
          </cell>
          <cell r="J343">
            <v>27280</v>
          </cell>
          <cell r="K343">
            <v>27280</v>
          </cell>
          <cell r="M343">
            <v>909</v>
          </cell>
          <cell r="AM343">
            <v>2</v>
          </cell>
          <cell r="AN343">
            <v>0.34</v>
          </cell>
          <cell r="AO343">
            <v>1</v>
          </cell>
          <cell r="AP343" t="str">
            <v>배전전공</v>
          </cell>
          <cell r="AQ343">
            <v>0.17</v>
          </cell>
          <cell r="AR343" t="str">
            <v>보통인부</v>
          </cell>
          <cell r="AS343">
            <v>0.17</v>
          </cell>
          <cell r="BB343" t="str">
            <v>전 5-16</v>
          </cell>
        </row>
        <row r="344">
          <cell r="A344">
            <v>323</v>
          </cell>
          <cell r="B344" t="str">
            <v>완금</v>
          </cell>
          <cell r="C344" t="str">
            <v xml:space="preserve">75×75×9×1400 </v>
          </cell>
          <cell r="D344">
            <v>1</v>
          </cell>
          <cell r="E344" t="str">
            <v>개</v>
          </cell>
          <cell r="F344">
            <v>50</v>
          </cell>
          <cell r="G344">
            <v>26470</v>
          </cell>
          <cell r="I344">
            <v>17824</v>
          </cell>
          <cell r="J344">
            <v>8112</v>
          </cell>
          <cell r="K344">
            <v>8112</v>
          </cell>
          <cell r="M344">
            <v>534</v>
          </cell>
          <cell r="AM344">
            <v>2</v>
          </cell>
          <cell r="AN344">
            <v>0.2</v>
          </cell>
          <cell r="AO344">
            <v>1</v>
          </cell>
          <cell r="AP344" t="str">
            <v>배전전공</v>
          </cell>
          <cell r="AQ344">
            <v>0.1</v>
          </cell>
          <cell r="AR344" t="str">
            <v>보통인부</v>
          </cell>
          <cell r="AS344">
            <v>0.1</v>
          </cell>
          <cell r="BB344" t="str">
            <v>전 5-16</v>
          </cell>
        </row>
        <row r="345">
          <cell r="A345">
            <v>324</v>
          </cell>
          <cell r="B345" t="str">
            <v>완금</v>
          </cell>
          <cell r="C345" t="str">
            <v xml:space="preserve">75×75×6×325 </v>
          </cell>
          <cell r="D345">
            <v>1</v>
          </cell>
          <cell r="E345" t="str">
            <v>개</v>
          </cell>
          <cell r="F345">
            <v>50</v>
          </cell>
          <cell r="G345">
            <v>30122</v>
          </cell>
          <cell r="I345">
            <v>16041</v>
          </cell>
          <cell r="J345">
            <v>13600</v>
          </cell>
          <cell r="K345">
            <v>13600</v>
          </cell>
          <cell r="M345">
            <v>481</v>
          </cell>
          <cell r="AM345">
            <v>2</v>
          </cell>
          <cell r="AN345">
            <v>0.18</v>
          </cell>
          <cell r="AO345">
            <v>1</v>
          </cell>
          <cell r="AP345" t="str">
            <v>배전전공</v>
          </cell>
          <cell r="AQ345">
            <v>0.09</v>
          </cell>
          <cell r="AR345" t="str">
            <v>보통인부</v>
          </cell>
          <cell r="AS345">
            <v>0.09</v>
          </cell>
          <cell r="BB345" t="str">
            <v>전 5-16</v>
          </cell>
        </row>
        <row r="346">
          <cell r="A346">
            <v>325</v>
          </cell>
          <cell r="B346" t="str">
            <v>완금</v>
          </cell>
          <cell r="C346" t="str">
            <v xml:space="preserve">90×90×9×2400 </v>
          </cell>
          <cell r="D346">
            <v>1</v>
          </cell>
          <cell r="E346" t="str">
            <v>개</v>
          </cell>
          <cell r="F346">
            <v>50</v>
          </cell>
          <cell r="G346">
            <v>43147</v>
          </cell>
          <cell r="I346">
            <v>23172</v>
          </cell>
          <cell r="J346">
            <v>19280</v>
          </cell>
          <cell r="K346">
            <v>19280</v>
          </cell>
          <cell r="M346">
            <v>695</v>
          </cell>
          <cell r="AM346">
            <v>2</v>
          </cell>
          <cell r="AN346">
            <v>0.26</v>
          </cell>
          <cell r="AO346">
            <v>1</v>
          </cell>
          <cell r="AP346" t="str">
            <v>배전전공</v>
          </cell>
          <cell r="AQ346">
            <v>0.13</v>
          </cell>
          <cell r="AR346" t="str">
            <v>보통인부</v>
          </cell>
          <cell r="AS346">
            <v>0.13</v>
          </cell>
          <cell r="BB346" t="str">
            <v>전 5-16</v>
          </cell>
        </row>
        <row r="347">
          <cell r="A347">
            <v>326</v>
          </cell>
          <cell r="B347" t="str">
            <v>현수애자</v>
          </cell>
          <cell r="C347" t="str">
            <v xml:space="preserve">190㎜ </v>
          </cell>
          <cell r="D347">
            <v>1</v>
          </cell>
          <cell r="E347" t="str">
            <v>개</v>
          </cell>
          <cell r="F347">
            <v>50</v>
          </cell>
          <cell r="G347">
            <v>20321</v>
          </cell>
          <cell r="I347">
            <v>11108</v>
          </cell>
          <cell r="J347">
            <v>8880</v>
          </cell>
          <cell r="K347">
            <v>8880</v>
          </cell>
          <cell r="M347">
            <v>333</v>
          </cell>
          <cell r="AM347">
            <v>2</v>
          </cell>
          <cell r="AN347">
            <v>0.115</v>
          </cell>
          <cell r="AO347">
            <v>1</v>
          </cell>
          <cell r="AP347" t="str">
            <v>배전전공</v>
          </cell>
          <cell r="AQ347">
            <v>6.5000000000000002E-2</v>
          </cell>
          <cell r="AR347" t="str">
            <v>보통인부</v>
          </cell>
          <cell r="AS347">
            <v>0.05</v>
          </cell>
          <cell r="BB347" t="str">
            <v>전 5-18</v>
          </cell>
        </row>
        <row r="348">
          <cell r="A348">
            <v>327</v>
          </cell>
          <cell r="B348" t="str">
            <v>현수애자</v>
          </cell>
          <cell r="C348" t="str">
            <v xml:space="preserve">254㎜ </v>
          </cell>
          <cell r="D348">
            <v>1</v>
          </cell>
          <cell r="E348" t="str">
            <v>개</v>
          </cell>
          <cell r="F348">
            <v>50</v>
          </cell>
          <cell r="G348">
            <v>29521</v>
          </cell>
          <cell r="I348">
            <v>11108</v>
          </cell>
          <cell r="J348">
            <v>18080</v>
          </cell>
          <cell r="K348">
            <v>18080</v>
          </cell>
          <cell r="M348">
            <v>333</v>
          </cell>
          <cell r="AM348">
            <v>2</v>
          </cell>
          <cell r="AN348">
            <v>0.115</v>
          </cell>
          <cell r="AO348">
            <v>1</v>
          </cell>
          <cell r="AP348" t="str">
            <v>배전전공</v>
          </cell>
          <cell r="AQ348">
            <v>6.5000000000000002E-2</v>
          </cell>
          <cell r="AR348" t="str">
            <v>보통인부</v>
          </cell>
          <cell r="AS348">
            <v>0.05</v>
          </cell>
          <cell r="BB348" t="str">
            <v>전 5-18</v>
          </cell>
        </row>
        <row r="349">
          <cell r="A349">
            <v>328</v>
          </cell>
          <cell r="B349" t="str">
            <v>랙크</v>
          </cell>
          <cell r="C349" t="str">
            <v xml:space="preserve">1선용 </v>
          </cell>
          <cell r="D349">
            <v>1</v>
          </cell>
          <cell r="E349" t="str">
            <v>개</v>
          </cell>
          <cell r="F349">
            <v>50</v>
          </cell>
          <cell r="G349">
            <v>18846</v>
          </cell>
          <cell r="I349">
            <v>18298</v>
          </cell>
          <cell r="J349">
            <v>0</v>
          </cell>
          <cell r="K349">
            <v>0</v>
          </cell>
          <cell r="M349">
            <v>548</v>
          </cell>
          <cell r="AM349">
            <v>1</v>
          </cell>
          <cell r="AN349">
            <v>0.125</v>
          </cell>
          <cell r="AO349">
            <v>1</v>
          </cell>
          <cell r="AP349" t="str">
            <v>배전전공</v>
          </cell>
          <cell r="AQ349">
            <v>0.125</v>
          </cell>
          <cell r="BB349" t="str">
            <v>전 5-18</v>
          </cell>
        </row>
        <row r="350">
          <cell r="A350">
            <v>329</v>
          </cell>
          <cell r="B350" t="str">
            <v>저압인류애자</v>
          </cell>
          <cell r="C350" t="str">
            <v xml:space="preserve">110×96 </v>
          </cell>
          <cell r="D350">
            <v>1</v>
          </cell>
          <cell r="E350" t="str">
            <v>개</v>
          </cell>
          <cell r="F350">
            <v>50</v>
          </cell>
          <cell r="G350">
            <v>6633</v>
          </cell>
          <cell r="I350">
            <v>6440</v>
          </cell>
          <cell r="J350">
            <v>0</v>
          </cell>
          <cell r="K350">
            <v>0</v>
          </cell>
          <cell r="M350">
            <v>193</v>
          </cell>
          <cell r="AM350">
            <v>1</v>
          </cell>
          <cell r="AN350">
            <v>4.3999999999999997E-2</v>
          </cell>
          <cell r="AO350">
            <v>1</v>
          </cell>
          <cell r="AP350" t="str">
            <v>배전전공</v>
          </cell>
          <cell r="AQ350">
            <v>4.3999999999999997E-2</v>
          </cell>
          <cell r="BB350" t="str">
            <v>전 5-18</v>
          </cell>
        </row>
        <row r="351">
          <cell r="A351">
            <v>330</v>
          </cell>
          <cell r="B351" t="str">
            <v>라인포스트애자</v>
          </cell>
          <cell r="C351" t="str">
            <v xml:space="preserve">23KV </v>
          </cell>
          <cell r="D351">
            <v>1</v>
          </cell>
          <cell r="E351" t="str">
            <v>개</v>
          </cell>
          <cell r="F351">
            <v>50</v>
          </cell>
          <cell r="G351">
            <v>6633</v>
          </cell>
          <cell r="I351">
            <v>6440</v>
          </cell>
          <cell r="J351">
            <v>0</v>
          </cell>
          <cell r="K351">
            <v>0</v>
          </cell>
          <cell r="M351">
            <v>193</v>
          </cell>
          <cell r="AM351">
            <v>1</v>
          </cell>
          <cell r="AN351">
            <v>4.3999999999999997E-2</v>
          </cell>
          <cell r="AO351">
            <v>1</v>
          </cell>
          <cell r="AP351" t="str">
            <v>배전전공</v>
          </cell>
          <cell r="AQ351">
            <v>4.3999999999999997E-2</v>
          </cell>
          <cell r="BB351" t="str">
            <v>전 5-18</v>
          </cell>
        </row>
        <row r="352">
          <cell r="A352">
            <v>331</v>
          </cell>
          <cell r="B352" t="str">
            <v>L·S</v>
          </cell>
          <cell r="C352" t="str">
            <v xml:space="preserve">25.8KV 3P 400A </v>
          </cell>
          <cell r="D352">
            <v>1</v>
          </cell>
          <cell r="E352" t="str">
            <v>대</v>
          </cell>
          <cell r="F352">
            <v>50</v>
          </cell>
          <cell r="G352">
            <v>1019731</v>
          </cell>
          <cell r="I352">
            <v>702652</v>
          </cell>
          <cell r="J352">
            <v>296000</v>
          </cell>
          <cell r="K352">
            <v>296000</v>
          </cell>
          <cell r="M352">
            <v>21079</v>
          </cell>
          <cell r="AM352">
            <v>1</v>
          </cell>
          <cell r="AN352">
            <v>4.8</v>
          </cell>
          <cell r="AO352">
            <v>1</v>
          </cell>
          <cell r="AP352" t="str">
            <v>배전전공</v>
          </cell>
          <cell r="AQ352">
            <v>4.8</v>
          </cell>
          <cell r="BB352" t="str">
            <v>전 5-29</v>
          </cell>
        </row>
        <row r="353">
          <cell r="A353">
            <v>332</v>
          </cell>
          <cell r="B353" t="str">
            <v>L·S</v>
          </cell>
          <cell r="C353" t="str">
            <v xml:space="preserve">25KV 3P 600A </v>
          </cell>
          <cell r="D353">
            <v>1</v>
          </cell>
          <cell r="E353" t="str">
            <v>대</v>
          </cell>
          <cell r="F353">
            <v>50</v>
          </cell>
          <cell r="G353">
            <v>753887</v>
          </cell>
          <cell r="I353">
            <v>731930</v>
          </cell>
          <cell r="J353">
            <v>0</v>
          </cell>
          <cell r="K353">
            <v>0</v>
          </cell>
          <cell r="M353">
            <v>21957</v>
          </cell>
          <cell r="AM353">
            <v>1</v>
          </cell>
          <cell r="AN353">
            <v>5</v>
          </cell>
          <cell r="AO353">
            <v>1</v>
          </cell>
          <cell r="AP353" t="str">
            <v>배전전공</v>
          </cell>
          <cell r="AQ353">
            <v>5</v>
          </cell>
          <cell r="BB353" t="str">
            <v>전 5-29</v>
          </cell>
        </row>
        <row r="354">
          <cell r="A354">
            <v>333</v>
          </cell>
          <cell r="B354" t="str">
            <v>ASS</v>
          </cell>
          <cell r="C354" t="str">
            <v xml:space="preserve">25.8KV 3P 200A </v>
          </cell>
          <cell r="D354">
            <v>1</v>
          </cell>
          <cell r="E354" t="str">
            <v>대</v>
          </cell>
          <cell r="F354">
            <v>50</v>
          </cell>
          <cell r="G354">
            <v>495718</v>
          </cell>
          <cell r="I354">
            <v>481280</v>
          </cell>
          <cell r="J354">
            <v>0</v>
          </cell>
          <cell r="K354">
            <v>0</v>
          </cell>
          <cell r="M354">
            <v>14438</v>
          </cell>
          <cell r="AM354">
            <v>2</v>
          </cell>
          <cell r="AN354">
            <v>5.4</v>
          </cell>
          <cell r="AO354">
            <v>1</v>
          </cell>
          <cell r="AP354" t="str">
            <v>배전전공</v>
          </cell>
          <cell r="AQ354">
            <v>2.7</v>
          </cell>
          <cell r="AR354" t="str">
            <v>보통인부</v>
          </cell>
          <cell r="AS354">
            <v>2.7</v>
          </cell>
          <cell r="BB354" t="str">
            <v>전 5-28</v>
          </cell>
        </row>
        <row r="355">
          <cell r="A355">
            <v>334</v>
          </cell>
          <cell r="B355" t="str">
            <v>P·F</v>
          </cell>
          <cell r="C355" t="str">
            <v xml:space="preserve">25.8KV  200A </v>
          </cell>
          <cell r="D355">
            <v>1</v>
          </cell>
          <cell r="E355" t="str">
            <v>개</v>
          </cell>
          <cell r="F355">
            <v>50</v>
          </cell>
          <cell r="G355">
            <v>42313</v>
          </cell>
          <cell r="I355">
            <v>41081</v>
          </cell>
          <cell r="J355">
            <v>0</v>
          </cell>
          <cell r="K355">
            <v>0</v>
          </cell>
          <cell r="M355">
            <v>1232</v>
          </cell>
          <cell r="AM355">
            <v>2</v>
          </cell>
          <cell r="AN355">
            <v>0.36</v>
          </cell>
          <cell r="AO355">
            <v>1</v>
          </cell>
          <cell r="AP355" t="str">
            <v>배전전공</v>
          </cell>
          <cell r="AQ355">
            <v>0.24</v>
          </cell>
          <cell r="AR355" t="str">
            <v>특별인부</v>
          </cell>
          <cell r="AS355">
            <v>0.12</v>
          </cell>
          <cell r="BB355" t="str">
            <v>전 5-27</v>
          </cell>
        </row>
        <row r="356">
          <cell r="A356">
            <v>335</v>
          </cell>
          <cell r="B356" t="str">
            <v>C·O·S</v>
          </cell>
          <cell r="C356" t="str">
            <v>25.8KV 100A</v>
          </cell>
          <cell r="D356">
            <v>1</v>
          </cell>
          <cell r="E356" t="str">
            <v>개</v>
          </cell>
          <cell r="F356">
            <v>50</v>
          </cell>
          <cell r="G356">
            <v>79913</v>
          </cell>
          <cell r="I356">
            <v>41081</v>
          </cell>
          <cell r="J356">
            <v>37600</v>
          </cell>
          <cell r="K356">
            <v>37600</v>
          </cell>
          <cell r="M356">
            <v>1232</v>
          </cell>
          <cell r="AM356">
            <v>2</v>
          </cell>
          <cell r="AN356">
            <v>0.36</v>
          </cell>
          <cell r="AO356">
            <v>1</v>
          </cell>
          <cell r="AP356" t="str">
            <v>배전전공</v>
          </cell>
          <cell r="AQ356">
            <v>0.24</v>
          </cell>
          <cell r="AR356" t="str">
            <v>특별인부</v>
          </cell>
          <cell r="AS356">
            <v>0.12</v>
          </cell>
          <cell r="BB356" t="str">
            <v>전 5-27</v>
          </cell>
        </row>
        <row r="357">
          <cell r="A357">
            <v>336</v>
          </cell>
          <cell r="B357" t="str">
            <v>L·A</v>
          </cell>
          <cell r="C357" t="str">
            <v xml:space="preserve">18KV </v>
          </cell>
          <cell r="D357">
            <v>1</v>
          </cell>
          <cell r="E357" t="str">
            <v>개</v>
          </cell>
          <cell r="F357">
            <v>50</v>
          </cell>
          <cell r="G357">
            <v>180185</v>
          </cell>
          <cell r="I357">
            <v>35132</v>
          </cell>
          <cell r="J357">
            <v>144000</v>
          </cell>
          <cell r="K357">
            <v>144000</v>
          </cell>
          <cell r="M357">
            <v>1053</v>
          </cell>
          <cell r="AM357">
            <v>1</v>
          </cell>
          <cell r="AN357">
            <v>0.24</v>
          </cell>
          <cell r="AO357">
            <v>1</v>
          </cell>
          <cell r="AP357" t="str">
            <v>배전전공</v>
          </cell>
          <cell r="AQ357">
            <v>0.24</v>
          </cell>
          <cell r="BB357" t="str">
            <v>전 5-31</v>
          </cell>
        </row>
        <row r="358">
          <cell r="A358">
            <v>337</v>
          </cell>
          <cell r="B358" t="str">
            <v>MOF</v>
          </cell>
          <cell r="C358" t="str">
            <v/>
          </cell>
          <cell r="D358">
            <v>1</v>
          </cell>
          <cell r="E358" t="str">
            <v>대</v>
          </cell>
          <cell r="F358">
            <v>50</v>
          </cell>
          <cell r="G358">
            <v>738937</v>
          </cell>
          <cell r="I358">
            <v>96056</v>
          </cell>
          <cell r="J358">
            <v>640000</v>
          </cell>
          <cell r="K358">
            <v>640000</v>
          </cell>
          <cell r="M358">
            <v>2881</v>
          </cell>
          <cell r="AM358">
            <v>1</v>
          </cell>
          <cell r="AN358">
            <v>2</v>
          </cell>
          <cell r="AO358">
            <v>1</v>
          </cell>
          <cell r="AP358" t="str">
            <v>내선전공</v>
          </cell>
          <cell r="AQ358">
            <v>2</v>
          </cell>
          <cell r="BB358" t="str">
            <v>전 7-13</v>
          </cell>
        </row>
        <row r="359">
          <cell r="A359">
            <v>338</v>
          </cell>
          <cell r="B359" t="str">
            <v>계기함</v>
          </cell>
          <cell r="C359" t="str">
            <v xml:space="preserve">D.M 용 </v>
          </cell>
          <cell r="D359">
            <v>1</v>
          </cell>
          <cell r="E359" t="str">
            <v>대</v>
          </cell>
          <cell r="F359">
            <v>50</v>
          </cell>
          <cell r="G359">
            <v>54840</v>
          </cell>
          <cell r="I359">
            <v>14408</v>
          </cell>
          <cell r="J359">
            <v>40000</v>
          </cell>
          <cell r="K359">
            <v>40000</v>
          </cell>
          <cell r="M359">
            <v>432</v>
          </cell>
          <cell r="AM359">
            <v>1</v>
          </cell>
          <cell r="AN359">
            <v>0.3</v>
          </cell>
          <cell r="AO359">
            <v>1</v>
          </cell>
          <cell r="AP359" t="str">
            <v>내선전공</v>
          </cell>
          <cell r="AQ359">
            <v>0.3</v>
          </cell>
          <cell r="BB359" t="str">
            <v>전 7-13</v>
          </cell>
        </row>
        <row r="360">
          <cell r="A360">
            <v>339</v>
          </cell>
          <cell r="B360" t="str">
            <v>전력용변압기</v>
          </cell>
          <cell r="C360" t="str">
            <v>21800/220V 1φ150KVA</v>
          </cell>
          <cell r="D360">
            <v>1</v>
          </cell>
          <cell r="E360" t="str">
            <v>대</v>
          </cell>
          <cell r="F360">
            <v>50</v>
          </cell>
          <cell r="G360">
            <v>2823837</v>
          </cell>
          <cell r="I360">
            <v>784308</v>
          </cell>
          <cell r="J360">
            <v>2016000</v>
          </cell>
          <cell r="K360">
            <v>2016000</v>
          </cell>
          <cell r="M360">
            <v>23529</v>
          </cell>
          <cell r="AM360">
            <v>2</v>
          </cell>
          <cell r="AN360">
            <v>8.8000000000000007</v>
          </cell>
          <cell r="AO360">
            <v>1</v>
          </cell>
          <cell r="AP360" t="str">
            <v>배전전공</v>
          </cell>
          <cell r="AQ360">
            <v>4.4000000000000004</v>
          </cell>
          <cell r="AR360" t="str">
            <v>보통인부</v>
          </cell>
          <cell r="AS360">
            <v>4.4000000000000004</v>
          </cell>
          <cell r="BB360" t="str">
            <v>전 5-26</v>
          </cell>
        </row>
        <row r="361">
          <cell r="A361">
            <v>340</v>
          </cell>
          <cell r="B361" t="str">
            <v>콘덴서</v>
          </cell>
          <cell r="C361" t="str">
            <v>380V 20KVA</v>
          </cell>
          <cell r="D361">
            <v>1</v>
          </cell>
          <cell r="E361" t="str">
            <v>개</v>
          </cell>
          <cell r="F361">
            <v>50</v>
          </cell>
          <cell r="G361">
            <v>153232</v>
          </cell>
          <cell r="I361">
            <v>43915</v>
          </cell>
          <cell r="J361">
            <v>108000</v>
          </cell>
          <cell r="K361">
            <v>108000</v>
          </cell>
          <cell r="M361">
            <v>1317</v>
          </cell>
          <cell r="AM361">
            <v>1</v>
          </cell>
          <cell r="AN361">
            <v>0.3</v>
          </cell>
          <cell r="AO361">
            <v>1</v>
          </cell>
          <cell r="AP361" t="str">
            <v>배전전공</v>
          </cell>
          <cell r="AQ361">
            <v>0.3</v>
          </cell>
          <cell r="BB361" t="str">
            <v>전 5-30</v>
          </cell>
        </row>
        <row r="362">
          <cell r="A362">
            <v>341</v>
          </cell>
          <cell r="B362" t="str">
            <v>NFB</v>
          </cell>
          <cell r="C362" t="str">
            <v>3P 50AF</v>
          </cell>
          <cell r="D362">
            <v>1</v>
          </cell>
          <cell r="E362" t="str">
            <v>개</v>
          </cell>
          <cell r="F362">
            <v>50</v>
          </cell>
          <cell r="G362">
            <v>30941</v>
          </cell>
          <cell r="I362">
            <v>12487</v>
          </cell>
          <cell r="J362">
            <v>18080</v>
          </cell>
          <cell r="K362">
            <v>18080</v>
          </cell>
          <cell r="M362">
            <v>374</v>
          </cell>
          <cell r="AM362">
            <v>1</v>
          </cell>
          <cell r="AN362">
            <v>0.26</v>
          </cell>
          <cell r="AO362">
            <v>1</v>
          </cell>
          <cell r="AP362" t="str">
            <v>내선전공</v>
          </cell>
          <cell r="AQ362">
            <v>0.26</v>
          </cell>
          <cell r="BB362" t="str">
            <v>전 7-12</v>
          </cell>
        </row>
        <row r="363">
          <cell r="A363">
            <v>342</v>
          </cell>
          <cell r="B363" t="str">
            <v>변압기 가대</v>
          </cell>
          <cell r="C363" t="str">
            <v xml:space="preserve">H형 </v>
          </cell>
          <cell r="D363">
            <v>1</v>
          </cell>
          <cell r="E363" t="str">
            <v>조</v>
          </cell>
          <cell r="F363">
            <v>50</v>
          </cell>
          <cell r="G363">
            <v>559978</v>
          </cell>
          <cell r="I363">
            <v>543668</v>
          </cell>
          <cell r="J363">
            <v>0</v>
          </cell>
          <cell r="K363">
            <v>0</v>
          </cell>
          <cell r="M363">
            <v>16310</v>
          </cell>
          <cell r="AM363">
            <v>2</v>
          </cell>
          <cell r="AN363">
            <v>6.1</v>
          </cell>
          <cell r="AO363">
            <v>1</v>
          </cell>
          <cell r="AP363" t="str">
            <v>배전전공</v>
          </cell>
          <cell r="AQ363">
            <v>3.05</v>
          </cell>
          <cell r="AR363" t="str">
            <v>보통인부</v>
          </cell>
          <cell r="AS363">
            <v>3.05</v>
          </cell>
          <cell r="BB363" t="str">
            <v>전 5-23</v>
          </cell>
        </row>
        <row r="364">
          <cell r="A364">
            <v>343</v>
          </cell>
          <cell r="B364" t="str">
            <v>MLSS METER</v>
          </cell>
          <cell r="C364" t="str">
            <v xml:space="preserve">침적형 </v>
          </cell>
          <cell r="D364">
            <v>1</v>
          </cell>
          <cell r="E364" t="str">
            <v>EA</v>
          </cell>
          <cell r="F364">
            <v>50</v>
          </cell>
          <cell r="G364">
            <v>7702157</v>
          </cell>
          <cell r="I364">
            <v>21512</v>
          </cell>
          <cell r="J364">
            <v>7680000</v>
          </cell>
          <cell r="K364">
            <v>7680000</v>
          </cell>
          <cell r="M364">
            <v>645</v>
          </cell>
          <cell r="AM364">
            <v>1</v>
          </cell>
          <cell r="AN364">
            <v>0.4</v>
          </cell>
          <cell r="AO364">
            <v>1</v>
          </cell>
          <cell r="AP364" t="str">
            <v>계장공</v>
          </cell>
          <cell r="AQ364">
            <v>0.4</v>
          </cell>
          <cell r="BB364" t="str">
            <v>전 4-2</v>
          </cell>
        </row>
        <row r="365">
          <cell r="A365">
            <v>344</v>
          </cell>
          <cell r="B365" t="str">
            <v>DO METER</v>
          </cell>
          <cell r="C365" t="str">
            <v xml:space="preserve">침적형 </v>
          </cell>
          <cell r="D365">
            <v>1</v>
          </cell>
          <cell r="E365" t="str">
            <v>EA</v>
          </cell>
          <cell r="F365">
            <v>50</v>
          </cell>
          <cell r="G365">
            <v>3910157</v>
          </cell>
          <cell r="I365">
            <v>21512</v>
          </cell>
          <cell r="J365">
            <v>3888000</v>
          </cell>
          <cell r="K365">
            <v>3888000</v>
          </cell>
          <cell r="M365">
            <v>645</v>
          </cell>
          <cell r="AM365">
            <v>1</v>
          </cell>
          <cell r="AN365">
            <v>0.4</v>
          </cell>
          <cell r="AO365">
            <v>1</v>
          </cell>
          <cell r="AP365" t="str">
            <v>계장공</v>
          </cell>
          <cell r="AQ365">
            <v>0.4</v>
          </cell>
          <cell r="BB365" t="str">
            <v>전 4-2</v>
          </cell>
        </row>
        <row r="366">
          <cell r="A366">
            <v>345</v>
          </cell>
          <cell r="B366" t="str">
            <v>FLOW TRANSMITTER</v>
          </cell>
          <cell r="C366" t="str">
            <v xml:space="preserve">전자 D100 </v>
          </cell>
          <cell r="D366">
            <v>1</v>
          </cell>
          <cell r="E366" t="str">
            <v>EA</v>
          </cell>
          <cell r="F366">
            <v>50</v>
          </cell>
          <cell r="G366">
            <v>3773848</v>
          </cell>
          <cell r="I366">
            <v>13445</v>
          </cell>
          <cell r="J366">
            <v>3760000</v>
          </cell>
          <cell r="K366">
            <v>3760000</v>
          </cell>
          <cell r="M366">
            <v>403</v>
          </cell>
          <cell r="AM366">
            <v>1</v>
          </cell>
          <cell r="AN366">
            <v>0.25</v>
          </cell>
          <cell r="AO366">
            <v>1</v>
          </cell>
          <cell r="AP366" t="str">
            <v>계장공</v>
          </cell>
          <cell r="AQ366">
            <v>0.25</v>
          </cell>
          <cell r="BB366" t="str">
            <v>전 4-2</v>
          </cell>
        </row>
        <row r="367">
          <cell r="A367">
            <v>346</v>
          </cell>
          <cell r="B367" t="str">
            <v>FLOW TRANSMITTER</v>
          </cell>
          <cell r="C367" t="str">
            <v xml:space="preserve">PARSHALL FLUME </v>
          </cell>
          <cell r="D367">
            <v>1</v>
          </cell>
          <cell r="E367" t="str">
            <v>EA</v>
          </cell>
          <cell r="F367">
            <v>50</v>
          </cell>
          <cell r="G367">
            <v>6973848</v>
          </cell>
          <cell r="I367">
            <v>13445</v>
          </cell>
          <cell r="J367">
            <v>6960000</v>
          </cell>
          <cell r="K367">
            <v>6960000</v>
          </cell>
          <cell r="M367">
            <v>403</v>
          </cell>
          <cell r="AM367">
            <v>1</v>
          </cell>
          <cell r="AN367">
            <v>0.25</v>
          </cell>
          <cell r="AO367">
            <v>1</v>
          </cell>
          <cell r="AP367" t="str">
            <v>계장공</v>
          </cell>
          <cell r="AQ367">
            <v>0.25</v>
          </cell>
          <cell r="BB367" t="str">
            <v>전 4-2</v>
          </cell>
        </row>
        <row r="368">
          <cell r="A368">
            <v>347</v>
          </cell>
          <cell r="B368" t="str">
            <v>LEVEL TRANSMITTER</v>
          </cell>
          <cell r="C368" t="str">
            <v xml:space="preserve">정전용량식 </v>
          </cell>
          <cell r="D368">
            <v>1</v>
          </cell>
          <cell r="E368" t="str">
            <v>EA</v>
          </cell>
          <cell r="F368">
            <v>50</v>
          </cell>
          <cell r="G368">
            <v>2013848</v>
          </cell>
          <cell r="I368">
            <v>13445</v>
          </cell>
          <cell r="J368">
            <v>2000000</v>
          </cell>
          <cell r="K368">
            <v>2000000</v>
          </cell>
          <cell r="M368">
            <v>403</v>
          </cell>
          <cell r="AM368">
            <v>1</v>
          </cell>
          <cell r="AN368">
            <v>0.25</v>
          </cell>
          <cell r="AO368">
            <v>1</v>
          </cell>
          <cell r="AP368" t="str">
            <v>계장공</v>
          </cell>
          <cell r="AQ368">
            <v>0.25</v>
          </cell>
          <cell r="BB368" t="str">
            <v>전 4-2</v>
          </cell>
        </row>
        <row r="369">
          <cell r="A369">
            <v>348</v>
          </cell>
          <cell r="B369" t="str">
            <v>LEVEL TRANSMITTER</v>
          </cell>
          <cell r="C369" t="str">
            <v xml:space="preserve">ULTRASONIC </v>
          </cell>
          <cell r="D369">
            <v>1</v>
          </cell>
          <cell r="E369" t="str">
            <v>EA</v>
          </cell>
          <cell r="F369">
            <v>50</v>
          </cell>
          <cell r="G369">
            <v>3213848</v>
          </cell>
          <cell r="I369">
            <v>13445</v>
          </cell>
          <cell r="J369">
            <v>3200000</v>
          </cell>
          <cell r="K369">
            <v>3200000</v>
          </cell>
          <cell r="M369">
            <v>403</v>
          </cell>
          <cell r="AM369">
            <v>1</v>
          </cell>
          <cell r="AN369">
            <v>0.25</v>
          </cell>
          <cell r="AO369">
            <v>1</v>
          </cell>
          <cell r="AP369" t="str">
            <v>계장공</v>
          </cell>
          <cell r="AQ369">
            <v>0.25</v>
          </cell>
          <cell r="BB369" t="str">
            <v>전 4-2</v>
          </cell>
        </row>
        <row r="370">
          <cell r="A370">
            <v>349</v>
          </cell>
          <cell r="B370" t="str">
            <v>LEVEL SWITCH</v>
          </cell>
          <cell r="C370" t="str">
            <v xml:space="preserve">오뚜기식 </v>
          </cell>
          <cell r="D370">
            <v>1</v>
          </cell>
          <cell r="E370" t="str">
            <v>EA</v>
          </cell>
          <cell r="F370">
            <v>50</v>
          </cell>
          <cell r="G370">
            <v>332186</v>
          </cell>
          <cell r="I370">
            <v>11832</v>
          </cell>
          <cell r="J370">
            <v>320000</v>
          </cell>
          <cell r="K370">
            <v>320000</v>
          </cell>
          <cell r="M370">
            <v>354</v>
          </cell>
          <cell r="AM370">
            <v>1</v>
          </cell>
          <cell r="AN370">
            <v>0.22</v>
          </cell>
          <cell r="AO370">
            <v>1</v>
          </cell>
          <cell r="AP370" t="str">
            <v>계장공</v>
          </cell>
          <cell r="AQ370">
            <v>0.22</v>
          </cell>
          <cell r="BB370" t="str">
            <v>전 4-2</v>
          </cell>
        </row>
        <row r="371">
          <cell r="A371">
            <v>350</v>
          </cell>
          <cell r="B371" t="str">
            <v>LEVEL SWITCH</v>
          </cell>
          <cell r="C371" t="str">
            <v xml:space="preserve">VIBLATION </v>
          </cell>
          <cell r="D371">
            <v>1</v>
          </cell>
          <cell r="E371" t="str">
            <v>EA</v>
          </cell>
          <cell r="F371">
            <v>50</v>
          </cell>
          <cell r="G371">
            <v>676186</v>
          </cell>
          <cell r="I371">
            <v>11832</v>
          </cell>
          <cell r="J371">
            <v>664000</v>
          </cell>
          <cell r="K371">
            <v>664000</v>
          </cell>
          <cell r="M371">
            <v>354</v>
          </cell>
          <cell r="AM371">
            <v>1</v>
          </cell>
          <cell r="AN371">
            <v>0.22</v>
          </cell>
          <cell r="AO371">
            <v>1</v>
          </cell>
          <cell r="AP371" t="str">
            <v>계장공</v>
          </cell>
          <cell r="AQ371">
            <v>0.22</v>
          </cell>
          <cell r="BB371" t="str">
            <v>전 4-2</v>
          </cell>
        </row>
        <row r="372">
          <cell r="A372">
            <v>351</v>
          </cell>
          <cell r="B372" t="str">
            <v>INDICATOR</v>
          </cell>
          <cell r="C372" t="str">
            <v/>
          </cell>
          <cell r="D372">
            <v>1</v>
          </cell>
          <cell r="E372" t="str">
            <v>EA</v>
          </cell>
          <cell r="F372">
            <v>50</v>
          </cell>
          <cell r="G372">
            <v>136618</v>
          </cell>
          <cell r="I372">
            <v>16134</v>
          </cell>
          <cell r="J372">
            <v>120000</v>
          </cell>
          <cell r="K372">
            <v>120000</v>
          </cell>
          <cell r="M372">
            <v>484</v>
          </cell>
          <cell r="AM372">
            <v>1</v>
          </cell>
          <cell r="AN372">
            <v>0.3</v>
          </cell>
          <cell r="AO372">
            <v>1</v>
          </cell>
          <cell r="AP372" t="str">
            <v>계장공</v>
          </cell>
          <cell r="AQ372">
            <v>0.3</v>
          </cell>
          <cell r="BB372" t="str">
            <v>전 4-2</v>
          </cell>
        </row>
        <row r="373">
          <cell r="A373">
            <v>352</v>
          </cell>
          <cell r="B373" t="str">
            <v>INTEGRATOR</v>
          </cell>
          <cell r="C373" t="str">
            <v/>
          </cell>
          <cell r="D373">
            <v>1</v>
          </cell>
          <cell r="E373" t="str">
            <v>EA</v>
          </cell>
          <cell r="F373">
            <v>50</v>
          </cell>
          <cell r="G373">
            <v>360618</v>
          </cell>
          <cell r="I373">
            <v>16134</v>
          </cell>
          <cell r="J373">
            <v>344000</v>
          </cell>
          <cell r="K373">
            <v>344000</v>
          </cell>
          <cell r="M373">
            <v>484</v>
          </cell>
          <cell r="AM373">
            <v>1</v>
          </cell>
          <cell r="AN373">
            <v>0.3</v>
          </cell>
          <cell r="AO373">
            <v>1</v>
          </cell>
          <cell r="AP373" t="str">
            <v>계장공</v>
          </cell>
          <cell r="AQ373">
            <v>0.3</v>
          </cell>
          <cell r="BB373" t="str">
            <v>전 4-2</v>
          </cell>
        </row>
        <row r="374">
          <cell r="A374">
            <v>353</v>
          </cell>
          <cell r="B374" t="str">
            <v>DISTRIBUTOR</v>
          </cell>
          <cell r="C374" t="str">
            <v/>
          </cell>
          <cell r="D374">
            <v>1</v>
          </cell>
          <cell r="E374" t="str">
            <v>EA</v>
          </cell>
          <cell r="F374">
            <v>50</v>
          </cell>
          <cell r="G374">
            <v>176618</v>
          </cell>
          <cell r="I374">
            <v>16134</v>
          </cell>
          <cell r="J374">
            <v>160000</v>
          </cell>
          <cell r="K374">
            <v>160000</v>
          </cell>
          <cell r="M374">
            <v>484</v>
          </cell>
          <cell r="AM374">
            <v>1</v>
          </cell>
          <cell r="AN374">
            <v>0.3</v>
          </cell>
          <cell r="AO374">
            <v>1</v>
          </cell>
          <cell r="AP374" t="str">
            <v>계장공</v>
          </cell>
          <cell r="AQ374">
            <v>0.3</v>
          </cell>
          <cell r="BB374" t="str">
            <v>전 4-2</v>
          </cell>
        </row>
        <row r="375">
          <cell r="A375">
            <v>354</v>
          </cell>
          <cell r="B375" t="str">
            <v>현장계기 BOX</v>
          </cell>
          <cell r="C375" t="str">
            <v/>
          </cell>
          <cell r="D375">
            <v>1</v>
          </cell>
          <cell r="E375" t="str">
            <v>EA</v>
          </cell>
          <cell r="F375">
            <v>50</v>
          </cell>
          <cell r="G375">
            <v>774386</v>
          </cell>
          <cell r="I375">
            <v>441152</v>
          </cell>
          <cell r="J375">
            <v>320000</v>
          </cell>
          <cell r="K375">
            <v>320000</v>
          </cell>
          <cell r="M375">
            <v>13234</v>
          </cell>
          <cell r="AM375">
            <v>2</v>
          </cell>
          <cell r="AN375">
            <v>9.8000000000000007</v>
          </cell>
          <cell r="AO375">
            <v>1</v>
          </cell>
          <cell r="AP375" t="str">
            <v>계장공</v>
          </cell>
          <cell r="AQ375">
            <v>5.88</v>
          </cell>
          <cell r="AR375" t="str">
            <v>보통인부</v>
          </cell>
          <cell r="AS375">
            <v>3.92</v>
          </cell>
          <cell r="BB375" t="str">
            <v>전 4-1</v>
          </cell>
        </row>
        <row r="376">
          <cell r="A376">
            <v>355</v>
          </cell>
          <cell r="B376" t="str">
            <v>특고반 설치</v>
          </cell>
          <cell r="C376" t="str">
            <v xml:space="preserve">HV-1-5 </v>
          </cell>
          <cell r="D376">
            <v>1</v>
          </cell>
          <cell r="E376" t="str">
            <v>면</v>
          </cell>
          <cell r="F376">
            <v>50</v>
          </cell>
          <cell r="G376">
            <v>964590</v>
          </cell>
          <cell r="I376">
            <v>936496</v>
          </cell>
          <cell r="J376">
            <v>0</v>
          </cell>
          <cell r="K376">
            <v>0</v>
          </cell>
          <cell r="M376">
            <v>28094</v>
          </cell>
          <cell r="AM376">
            <v>3</v>
          </cell>
          <cell r="AN376">
            <v>18</v>
          </cell>
          <cell r="AO376">
            <v>1</v>
          </cell>
          <cell r="AP376" t="str">
            <v>프랜트전공</v>
          </cell>
          <cell r="AQ376">
            <v>7.4</v>
          </cell>
          <cell r="AR376" t="str">
            <v>보통인부</v>
          </cell>
          <cell r="AS376">
            <v>5.3</v>
          </cell>
          <cell r="AT376" t="str">
            <v>비계공</v>
          </cell>
          <cell r="AU376">
            <v>5.3</v>
          </cell>
          <cell r="BB376" t="str">
            <v>전 5-64</v>
          </cell>
        </row>
        <row r="377">
          <cell r="A377">
            <v>356</v>
          </cell>
          <cell r="B377" t="str">
            <v>TR반 설치</v>
          </cell>
          <cell r="C377" t="str">
            <v xml:space="preserve">TR </v>
          </cell>
          <cell r="D377">
            <v>1</v>
          </cell>
          <cell r="E377" t="str">
            <v>면</v>
          </cell>
          <cell r="F377">
            <v>50</v>
          </cell>
          <cell r="G377">
            <v>1211687</v>
          </cell>
          <cell r="I377">
            <v>1176396</v>
          </cell>
          <cell r="J377">
            <v>0</v>
          </cell>
          <cell r="K377">
            <v>0</v>
          </cell>
          <cell r="M377">
            <v>35291</v>
          </cell>
          <cell r="AM377">
            <v>3</v>
          </cell>
          <cell r="AN377">
            <v>22.6</v>
          </cell>
          <cell r="AO377">
            <v>1</v>
          </cell>
          <cell r="AP377" t="str">
            <v>프랜트전공</v>
          </cell>
          <cell r="AQ377">
            <v>9.4</v>
          </cell>
          <cell r="AR377" t="str">
            <v>보통인부</v>
          </cell>
          <cell r="AS377">
            <v>6.6</v>
          </cell>
          <cell r="AT377" t="str">
            <v>비계공</v>
          </cell>
          <cell r="AU377">
            <v>6.6</v>
          </cell>
          <cell r="BB377" t="str">
            <v>전 5-64</v>
          </cell>
        </row>
        <row r="378">
          <cell r="A378">
            <v>357</v>
          </cell>
          <cell r="B378" t="str">
            <v>저압반 설치</v>
          </cell>
          <cell r="C378" t="str">
            <v xml:space="preserve">LV-1,2 </v>
          </cell>
          <cell r="D378">
            <v>1</v>
          </cell>
          <cell r="E378" t="str">
            <v>면</v>
          </cell>
          <cell r="F378">
            <v>50</v>
          </cell>
          <cell r="G378">
            <v>379717</v>
          </cell>
          <cell r="I378">
            <v>368658</v>
          </cell>
          <cell r="J378">
            <v>0</v>
          </cell>
          <cell r="K378">
            <v>0</v>
          </cell>
          <cell r="M378">
            <v>11059</v>
          </cell>
          <cell r="AM378">
            <v>3</v>
          </cell>
          <cell r="AN378">
            <v>7.3999999999999995</v>
          </cell>
          <cell r="AO378">
            <v>1</v>
          </cell>
          <cell r="AP378" t="str">
            <v>프랜트전공</v>
          </cell>
          <cell r="AQ378">
            <v>3.7</v>
          </cell>
          <cell r="AR378" t="str">
            <v>보통인부</v>
          </cell>
          <cell r="AS378">
            <v>2.4</v>
          </cell>
          <cell r="AT378" t="str">
            <v>비계공</v>
          </cell>
          <cell r="AU378">
            <v>1.3</v>
          </cell>
          <cell r="BB378" t="str">
            <v>전 5-62</v>
          </cell>
        </row>
        <row r="379">
          <cell r="A379">
            <v>358</v>
          </cell>
          <cell r="B379" t="str">
            <v>MCC 설치</v>
          </cell>
          <cell r="D379">
            <v>1</v>
          </cell>
          <cell r="E379" t="str">
            <v>면</v>
          </cell>
          <cell r="F379">
            <v>50</v>
          </cell>
          <cell r="G379">
            <v>226780</v>
          </cell>
          <cell r="I379">
            <v>220175</v>
          </cell>
          <cell r="J379">
            <v>0</v>
          </cell>
          <cell r="K379">
            <v>0</v>
          </cell>
          <cell r="M379">
            <v>6605</v>
          </cell>
          <cell r="AM379">
            <v>3</v>
          </cell>
          <cell r="AN379">
            <v>4.4000000000000004</v>
          </cell>
          <cell r="AO379">
            <v>1</v>
          </cell>
          <cell r="AP379" t="str">
            <v>프랜트전공</v>
          </cell>
          <cell r="AQ379">
            <v>2.2000000000000002</v>
          </cell>
          <cell r="AR379" t="str">
            <v>보통인부</v>
          </cell>
          <cell r="AS379">
            <v>1.4</v>
          </cell>
          <cell r="AT379" t="str">
            <v>비계공</v>
          </cell>
          <cell r="AU379">
            <v>0.8</v>
          </cell>
          <cell r="BB379" t="str">
            <v>전 5-62</v>
          </cell>
        </row>
        <row r="380">
          <cell r="A380">
            <v>359</v>
          </cell>
          <cell r="B380" t="str">
            <v>LOP 설치</v>
          </cell>
          <cell r="C380" t="str">
            <v/>
          </cell>
          <cell r="D380">
            <v>1</v>
          </cell>
          <cell r="E380" t="str">
            <v>EA</v>
          </cell>
          <cell r="F380">
            <v>50</v>
          </cell>
          <cell r="G380">
            <v>324561</v>
          </cell>
          <cell r="I380">
            <v>315108</v>
          </cell>
          <cell r="J380">
            <v>0</v>
          </cell>
          <cell r="K380">
            <v>0</v>
          </cell>
          <cell r="M380">
            <v>9453</v>
          </cell>
          <cell r="AM380">
            <v>2</v>
          </cell>
          <cell r="AN380">
            <v>7</v>
          </cell>
          <cell r="AO380">
            <v>1</v>
          </cell>
          <cell r="AP380" t="str">
            <v>계장공</v>
          </cell>
          <cell r="AQ380">
            <v>4.2</v>
          </cell>
          <cell r="AR380" t="str">
            <v>보통인부</v>
          </cell>
          <cell r="AS380">
            <v>2.8</v>
          </cell>
          <cell r="BB380" t="str">
            <v>전 5-62</v>
          </cell>
        </row>
        <row r="381">
          <cell r="A381">
            <v>360</v>
          </cell>
          <cell r="B381" t="str">
            <v>MOP 설치</v>
          </cell>
          <cell r="C381" t="str">
            <v/>
          </cell>
          <cell r="D381">
            <v>1</v>
          </cell>
          <cell r="E381" t="str">
            <v>EA</v>
          </cell>
          <cell r="F381">
            <v>50</v>
          </cell>
          <cell r="G381">
            <v>1044561</v>
          </cell>
          <cell r="I381">
            <v>315108</v>
          </cell>
          <cell r="J381">
            <v>720000</v>
          </cell>
          <cell r="K381">
            <v>720000</v>
          </cell>
          <cell r="M381">
            <v>9453</v>
          </cell>
          <cell r="AM381">
            <v>2</v>
          </cell>
          <cell r="AN381">
            <v>7</v>
          </cell>
          <cell r="AO381">
            <v>1</v>
          </cell>
          <cell r="AP381" t="str">
            <v>계장공</v>
          </cell>
          <cell r="AQ381">
            <v>4.2</v>
          </cell>
          <cell r="AR381" t="str">
            <v>보통인부</v>
          </cell>
          <cell r="AS381">
            <v>2.8</v>
          </cell>
          <cell r="BB381" t="str">
            <v>전 5-62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1공구 건정토건 토공"/>
      <sheetName val="1공구 건정토건 철콘"/>
      <sheetName val="단가산출"/>
      <sheetName val="자재수량"/>
      <sheetName val="Sheet1"/>
      <sheetName val="Sheet2"/>
      <sheetName val="Sheet3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Qheet6"/>
      <sheetName val="입찰안"/>
      <sheetName val="준검 내역서"/>
      <sheetName val="산출내역서"/>
      <sheetName val="실행철강하도"/>
      <sheetName val="차액보증"/>
      <sheetName val="도급"/>
      <sheetName val="공사개요"/>
      <sheetName val="갑지"/>
      <sheetName val="주차구획선수량"/>
      <sheetName val="내역서"/>
      <sheetName val="자재단가비교표"/>
      <sheetName val="#REF"/>
      <sheetName val="일위대가"/>
      <sheetName val="개요"/>
      <sheetName val="부대tu"/>
      <sheetName val="서∼군(2)"/>
      <sheetName val="금호"/>
      <sheetName val="하조서"/>
      <sheetName val="한강운반비"/>
      <sheetName val="신공항A-9(원가수정)"/>
      <sheetName val="토적집계"/>
      <sheetName val="데리네이타현황"/>
      <sheetName val="내역"/>
      <sheetName val="가도공"/>
      <sheetName val="A-4"/>
      <sheetName val="저"/>
      <sheetName val="정부노임단가"/>
      <sheetName val="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공사원가"/>
      <sheetName val="내역서집계표"/>
      <sheetName val="내역서99-4"/>
      <sheetName val="일위대가집계표"/>
      <sheetName val="정부노임단가"/>
      <sheetName val="단가조사서"/>
      <sheetName val="견적중기"/>
      <sheetName val="중기산출근거"/>
      <sheetName val="중기집계표"/>
      <sheetName val="중기계산"/>
      <sheetName val="주입율"/>
      <sheetName val="토공일위"/>
      <sheetName val="공통일위"/>
      <sheetName val="일반토목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RCD-장비운반"/>
      <sheetName val="RCD-STAND파일압입"/>
      <sheetName val="RCD-장비이동및거치"/>
      <sheetName val="RCD-굴착(풍화암)"/>
      <sheetName val="RCD-굴착(기반암)"/>
      <sheetName val="RCD-슬라임처리"/>
      <sheetName val="RCD-말뚝조성공"/>
      <sheetName val="RCD-두부정리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가시-쓰암천공"/>
      <sheetName val="가시-파으박기(디젤햄머)"/>
      <sheetName val="말뚝물량"/>
      <sheetName val="3BL공동구 수량"/>
      <sheetName val="99-05-10-서울대관련(내역서-1수정중)"/>
      <sheetName val="계화배수"/>
      <sheetName val="일위대가목차"/>
      <sheetName val="단가표"/>
      <sheetName val="내역서"/>
      <sheetName val="데이타"/>
      <sheetName val="식재인부"/>
      <sheetName val="일위대가"/>
      <sheetName val="BSD (2)"/>
      <sheetName val="교통대책내역"/>
      <sheetName val="Total"/>
    </sheetNames>
    <sheetDataSet>
      <sheetData sheetId="0" refreshError="1"/>
      <sheetData sheetId="1"/>
      <sheetData sheetId="2"/>
      <sheetData sheetId="3"/>
      <sheetData sheetId="4"/>
      <sheetData sheetId="5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Y-WORK"/>
      <sheetName val="#REF"/>
      <sheetName val="공통가설"/>
      <sheetName val="DOHWA03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제경비"/>
      <sheetName val="원가계산서"/>
      <sheetName val="내역서"/>
      <sheetName val="일위(전기)"/>
      <sheetName val="단가"/>
      <sheetName val="목록"/>
      <sheetName val="기계경비2"/>
      <sheetName val="직영비"/>
      <sheetName val="인건비"/>
      <sheetName val="산근"/>
      <sheetName val="기계경비1"/>
      <sheetName val="일위(발전)"/>
      <sheetName val="단가(발전)"/>
      <sheetName val="WORK"/>
      <sheetName val="집계"/>
      <sheetName val="일위대가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  <sheetName val="A-4"/>
      <sheetName val="연수동"/>
      <sheetName val="CONCRETE"/>
      <sheetName val="일반공사"/>
      <sheetName val="99-04-19-서울대관련(수정중)"/>
      <sheetName val="DATA(BAC)"/>
      <sheetName val="Y-WORK"/>
      <sheetName val="오산갈곳"/>
      <sheetName val="ITEM"/>
      <sheetName val="ilch"/>
      <sheetName val="단가"/>
      <sheetName val="시설물일위"/>
      <sheetName val="TEL"/>
      <sheetName val="토공사"/>
      <sheetName val="ABUT수량-A1"/>
      <sheetName val="WORK"/>
      <sheetName val="산업개발안내서"/>
      <sheetName val="Sheet4"/>
      <sheetName val="BQ"/>
      <sheetName val="Sheet1"/>
      <sheetName val="을"/>
      <sheetName val="영업2"/>
      <sheetName val="전기일위대가"/>
      <sheetName val="단가산출서"/>
      <sheetName val="단가산출서 (2)"/>
      <sheetName val="경비2내역"/>
      <sheetName val="전기공사"/>
      <sheetName val="Sheet5"/>
      <sheetName val="P.M 별"/>
      <sheetName val="1월"/>
      <sheetName val="VXXXXXXX"/>
      <sheetName val="BSD (2)"/>
      <sheetName val="투찰"/>
      <sheetName val="공통가설공사"/>
      <sheetName val="DATA1"/>
      <sheetName val="건축내역"/>
      <sheetName val="장비당단가 (1)"/>
      <sheetName val="c_balju"/>
      <sheetName val="TYPE-A"/>
      <sheetName val="도급"/>
      <sheetName val="토목내역"/>
      <sheetName val="20관리비율"/>
      <sheetName val="공통부대비"/>
      <sheetName val="3련 BOX"/>
      <sheetName val="단면(RW1)"/>
      <sheetName val="BSD _2_"/>
      <sheetName val="부대내역"/>
      <sheetName val="기별(종합)"/>
      <sheetName val="맨홀수량집계"/>
      <sheetName val="집계표"/>
      <sheetName val="세부내역"/>
      <sheetName val="TOTAL"/>
      <sheetName val="일위대가표(DEEP)"/>
      <sheetName val="INST_DCI"/>
      <sheetName val="HVAC_DCI"/>
      <sheetName val="PIPE_DCI"/>
      <sheetName val="PRO_DCI"/>
      <sheetName val="토&amp;흙"/>
      <sheetName val="투자효율분석"/>
      <sheetName val="설계명세서"/>
      <sheetName val="2F 회의실견적(5_14 일대)"/>
      <sheetName val="내역서(총)"/>
      <sheetName val="내역1"/>
      <sheetName val="D-3503"/>
      <sheetName val="Site Expenses"/>
      <sheetName val="실행내역"/>
      <sheetName val="EUPDAT2"/>
      <sheetName val="가시설수량"/>
      <sheetName val="단위수량"/>
      <sheetName val="차액보증"/>
      <sheetName val="을지"/>
      <sheetName val="내역서"/>
      <sheetName val="聒CD-STRAND PILE 압입및굴착"/>
      <sheetName val="일위대가목차"/>
      <sheetName val="물량산출근거"/>
      <sheetName val="교각1"/>
      <sheetName val="TABLE"/>
      <sheetName val="원형맨홀수량"/>
      <sheetName val="3BL공동구 수량"/>
      <sheetName val="건축원가계산서"/>
      <sheetName val="보합"/>
      <sheetName val="Testing"/>
      <sheetName val="일위대가목록(1)"/>
      <sheetName val="단가대비표(1)"/>
      <sheetName val="장비집계"/>
      <sheetName val="설산1.나"/>
      <sheetName val="본사S"/>
      <sheetName val="공사원가계산서"/>
      <sheetName val="계산근거"/>
      <sheetName val="입찰안"/>
      <sheetName val="SLAB"/>
      <sheetName val="감가상각"/>
      <sheetName val="INSTR"/>
      <sheetName val="ELECTRIC"/>
      <sheetName val="CTEMCOST"/>
      <sheetName val="SCHEDULE"/>
      <sheetName val="Base_Data"/>
      <sheetName val="갑지(추정)"/>
      <sheetName val="대비"/>
      <sheetName val="설계조건"/>
      <sheetName val="안정계산"/>
      <sheetName val="단면검토"/>
      <sheetName val="BQ-Offsite"/>
      <sheetName val="일위대가목록"/>
      <sheetName val="Cover"/>
      <sheetName val="L형옹벽(key)"/>
      <sheetName val="물량표"/>
      <sheetName val="방배동내역(리라)"/>
      <sheetName val="공사비 내역 (가)"/>
      <sheetName val="MOTOR"/>
      <sheetName val="J直材4"/>
      <sheetName val="인건비"/>
      <sheetName val=" "/>
      <sheetName val="내역서 "/>
      <sheetName val="청산공사"/>
      <sheetName val="기계내역"/>
      <sheetName val="산거각호표"/>
      <sheetName val="96수출"/>
      <sheetName val="list price"/>
      <sheetName val="IMP(MAIN)"/>
      <sheetName val="IMP (REACTOR)"/>
      <sheetName val="INPUT"/>
      <sheetName val="단면가정"/>
      <sheetName val="일위대가"/>
      <sheetName val="수량산출서"/>
      <sheetName val="PUMP"/>
      <sheetName val="gyun"/>
      <sheetName val="Customer Databas"/>
      <sheetName val="공사비산출내역"/>
      <sheetName val="가시설단위수량"/>
      <sheetName val="관람석제출"/>
      <sheetName val=" 견적서"/>
      <sheetName val="환률"/>
      <sheetName val="HRSG SMALL07220"/>
      <sheetName val="DATA_BAC_"/>
      <sheetName val="배수관공"/>
      <sheetName val="wblff(before omi pc&amp;stump)"/>
      <sheetName val="Dae_Jiju"/>
      <sheetName val="Sikje_ingun"/>
      <sheetName val="TREE_D"/>
      <sheetName val="밸브설치"/>
      <sheetName val="Proposal"/>
      <sheetName val="DATA"/>
      <sheetName val="연습"/>
      <sheetName val="직노"/>
    </sheetNames>
    <sheetDataSet>
      <sheetData sheetId="0"/>
      <sheetData sheetId="1"/>
      <sheetData sheetId="2"/>
      <sheetData sheetId="3"/>
      <sheetData sheetId="4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계경비(시간당)"/>
      <sheetName val="램머"/>
      <sheetName val="일위대가"/>
      <sheetName val="기초자료입력"/>
      <sheetName val="준공정산"/>
      <sheetName val="원가+내역"/>
    </sheetNames>
    <sheetDataSet>
      <sheetData sheetId="0">
        <row r="1">
          <cell r="C1" t="str">
            <v/>
          </cell>
        </row>
      </sheetData>
      <sheetData sheetId="1">
        <row r="20">
          <cell r="D20">
            <v>174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XXXXXX"/>
      <sheetName val="장비집계"/>
      <sheetName val="위생기구집계"/>
      <sheetName val="급수급탕집계"/>
      <sheetName val="급수급탕 (동관)"/>
      <sheetName val="오배수 (집계)"/>
      <sheetName val="NO-HUB"/>
      <sheetName val="오배수"/>
      <sheetName val="닥트집계"/>
      <sheetName val="덕트"/>
      <sheetName val="A-4"/>
      <sheetName val="한일양산"/>
      <sheetName val="단위중량"/>
      <sheetName val="ITEM"/>
      <sheetName val="Cover"/>
      <sheetName val="Sheet5"/>
      <sheetName val="하수급견적대비"/>
      <sheetName val="1.맹암거관련"/>
      <sheetName val="일반부표"/>
      <sheetName val="공비대비"/>
      <sheetName val="견적서"/>
      <sheetName val="장비당단가 (1)"/>
      <sheetName val="WORK"/>
      <sheetName val=" 견적서"/>
      <sheetName val="건축내역"/>
      <sheetName val="입찰안"/>
      <sheetName val="Dae_Jiju"/>
      <sheetName val="Sikje_ingun"/>
      <sheetName val="TREE_D"/>
      <sheetName val="실행철강하도"/>
      <sheetName val="ilch"/>
      <sheetName val="토공사"/>
      <sheetName val="시행예산"/>
      <sheetName val="Site Expenses"/>
      <sheetName val="을"/>
      <sheetName val="Y-WORK"/>
      <sheetName val="Sheet4"/>
      <sheetName val="c_balju"/>
      <sheetName val="수목표준대가"/>
      <sheetName val="L형옹벽(key)"/>
      <sheetName val="3BL공동구 수량"/>
      <sheetName val="BSD (2)"/>
      <sheetName val="내역"/>
      <sheetName val="동원인원"/>
      <sheetName val="BQ"/>
      <sheetName val="BID"/>
      <sheetName val="환률"/>
      <sheetName val="차액보증"/>
      <sheetName val="GAEYO"/>
      <sheetName val="설계"/>
      <sheetName val="도급"/>
      <sheetName val="데이타"/>
      <sheetName val="식재인부"/>
      <sheetName val="일위대가"/>
      <sheetName val="적용률"/>
      <sheetName val="DATA"/>
      <sheetName val="산출근거"/>
      <sheetName val="영동(D)"/>
      <sheetName val="부대내역"/>
      <sheetName val="가시설수량"/>
      <sheetName val="단위수량"/>
      <sheetName val="감가상각"/>
      <sheetName val="공사비 내역 (가)"/>
      <sheetName val="gyun"/>
      <sheetName val="Sheet1"/>
      <sheetName val="8월현금흐름표"/>
      <sheetName val="산업개발안내서"/>
      <sheetName val="MOTOR"/>
      <sheetName val="Proposal"/>
      <sheetName val="토목내역"/>
      <sheetName val="IPL_SCHEDULE"/>
      <sheetName val="20관리비율"/>
      <sheetName val="일위"/>
      <sheetName val="일위대가목록"/>
    </sheetNames>
    <sheetDataSet>
      <sheetData sheetId="0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"/>
      <sheetName val="DAN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NIT-QT"/>
      <sheetName val="제경비"/>
      <sheetName val="Y-WORK"/>
      <sheetName val="MOTOR"/>
      <sheetName val="부하계산서"/>
      <sheetName val="LOPCALC"/>
      <sheetName val="간접"/>
      <sheetName val="백암비스타내역"/>
      <sheetName val="견적을지"/>
      <sheetName val="목차"/>
      <sheetName val="정부노임단가"/>
      <sheetName val="노임단가"/>
      <sheetName val="JUCK"/>
      <sheetName val="일위대가표"/>
      <sheetName val="부하(성남)"/>
      <sheetName val="개요"/>
      <sheetName val="대비"/>
      <sheetName val="1호인버트수량"/>
      <sheetName val="CA지입"/>
      <sheetName val="Macro1"/>
    </sheetNames>
    <definedNames>
      <definedName name="Macro1"/>
      <definedName name="Macro10"/>
      <definedName name="Macro11"/>
      <definedName name="Macro12"/>
      <definedName name="Macro13"/>
      <definedName name="Macro14"/>
      <definedName name="Macro2"/>
      <definedName name="Macro3"/>
      <definedName name="Macro4"/>
      <definedName name="Macro5"/>
      <definedName name="Macro6"/>
      <definedName name="Macro7"/>
      <definedName name="Macro8"/>
      <definedName name="Macro9"/>
    </definedNames>
    <sheetDataSet>
      <sheetData sheetId="0">
        <row r="4">
          <cell r="A4" t="str">
            <v>A</v>
          </cell>
          <cell r="B4">
            <v>3000</v>
          </cell>
          <cell r="C4">
            <v>1500</v>
          </cell>
          <cell r="D4">
            <v>1800</v>
          </cell>
          <cell r="E4">
            <v>634.54</v>
          </cell>
          <cell r="F4">
            <v>141</v>
          </cell>
          <cell r="G4">
            <v>20.8</v>
          </cell>
        </row>
        <row r="5">
          <cell r="A5" t="str">
            <v>B</v>
          </cell>
          <cell r="B5">
            <v>3000</v>
          </cell>
          <cell r="C5">
            <v>2400</v>
          </cell>
          <cell r="D5">
            <v>1800</v>
          </cell>
          <cell r="E5">
            <v>705.14</v>
          </cell>
          <cell r="F5">
            <v>274.27999999999997</v>
          </cell>
          <cell r="G5">
            <v>102.24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-3"/>
    </sheetNames>
    <definedNames>
      <definedName name="Macro14"/>
      <definedName name="Macro5"/>
    </defined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설(토.철)"/>
      <sheetName val="토공견적서"/>
      <sheetName val="철콘견적서"/>
      <sheetName val="실행철강하도"/>
      <sheetName val="교각(P1)수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IN"/>
      <sheetName val="총공사비"/>
      <sheetName val="원가계산서"/>
      <sheetName val="T1"/>
      <sheetName val="san"/>
      <sheetName val="LIST"/>
      <sheetName val="FORM1-P "/>
      <sheetName val="sw1"/>
      <sheetName val="sw2"/>
      <sheetName val="sw3"/>
      <sheetName val="sw4"/>
      <sheetName val="sw5"/>
      <sheetName val="sw6"/>
      <sheetName val="sw7"/>
      <sheetName val="NOMUBI"/>
      <sheetName val="관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I4">
            <v>0.7722</v>
          </cell>
        </row>
        <row r="22">
          <cell r="I22">
            <v>0.44180000000000003</v>
          </cell>
        </row>
        <row r="40">
          <cell r="I40">
            <v>0.75729999999999997</v>
          </cell>
        </row>
        <row r="58">
          <cell r="I58">
            <v>0.33029999999999998</v>
          </cell>
        </row>
        <row r="76">
          <cell r="I76">
            <v>0.75729999999999997</v>
          </cell>
        </row>
        <row r="94">
          <cell r="I94">
            <v>0.44180000000000003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3">
          <cell r="B3" t="str">
            <v>계장공</v>
          </cell>
          <cell r="E3" t="str">
            <v>인</v>
          </cell>
          <cell r="H3">
            <v>61657</v>
          </cell>
        </row>
        <row r="4">
          <cell r="B4" t="str">
            <v>고압케이블공</v>
          </cell>
          <cell r="E4" t="str">
            <v>인</v>
          </cell>
          <cell r="H4">
            <v>72597</v>
          </cell>
        </row>
        <row r="5">
          <cell r="B5" t="str">
            <v>기계설치공</v>
          </cell>
          <cell r="E5" t="str">
            <v>인</v>
          </cell>
          <cell r="H5">
            <v>58636</v>
          </cell>
        </row>
        <row r="6">
          <cell r="B6" t="str">
            <v>기계운전사</v>
          </cell>
          <cell r="E6" t="str">
            <v>인</v>
          </cell>
          <cell r="H6">
            <v>48780</v>
          </cell>
        </row>
        <row r="7">
          <cell r="B7" t="str">
            <v>내선전공</v>
          </cell>
          <cell r="E7" t="str">
            <v>인</v>
          </cell>
          <cell r="H7">
            <v>50851</v>
          </cell>
        </row>
        <row r="8">
          <cell r="B8" t="str">
            <v>도장공</v>
          </cell>
          <cell r="E8" t="str">
            <v>인</v>
          </cell>
          <cell r="H8">
            <v>60159</v>
          </cell>
        </row>
        <row r="9">
          <cell r="B9" t="str">
            <v>목도공</v>
          </cell>
          <cell r="E9" t="str">
            <v>인</v>
          </cell>
          <cell r="H9">
            <v>57859</v>
          </cell>
        </row>
        <row r="10">
          <cell r="B10" t="str">
            <v>무선설비기사1급</v>
          </cell>
          <cell r="E10" t="str">
            <v>인</v>
          </cell>
          <cell r="H10">
            <v>92125</v>
          </cell>
        </row>
        <row r="11">
          <cell r="B11" t="str">
            <v>무선안테나공</v>
          </cell>
          <cell r="E11" t="str">
            <v>인</v>
          </cell>
          <cell r="H11">
            <v>104700</v>
          </cell>
        </row>
        <row r="12">
          <cell r="B12" t="str">
            <v>배관공</v>
          </cell>
          <cell r="E12" t="str">
            <v>인</v>
          </cell>
          <cell r="H12">
            <v>51160</v>
          </cell>
        </row>
        <row r="13">
          <cell r="B13" t="str">
            <v>배전전공</v>
          </cell>
          <cell r="E13" t="str">
            <v>인</v>
          </cell>
          <cell r="H13">
            <v>152246</v>
          </cell>
        </row>
        <row r="14">
          <cell r="B14" t="str">
            <v>보통인부</v>
          </cell>
          <cell r="E14" t="str">
            <v>인</v>
          </cell>
          <cell r="H14">
            <v>34005</v>
          </cell>
        </row>
        <row r="15">
          <cell r="B15" t="str">
            <v>비계공</v>
          </cell>
          <cell r="E15" t="str">
            <v>인</v>
          </cell>
          <cell r="H15">
            <v>74682</v>
          </cell>
        </row>
        <row r="16">
          <cell r="B16" t="str">
            <v>용접공</v>
          </cell>
          <cell r="E16" t="str">
            <v>인</v>
          </cell>
          <cell r="H16">
            <v>60956</v>
          </cell>
        </row>
        <row r="17">
          <cell r="B17" t="str">
            <v>저압케이블공</v>
          </cell>
          <cell r="E17" t="str">
            <v>인</v>
          </cell>
          <cell r="H17">
            <v>61271</v>
          </cell>
        </row>
        <row r="18">
          <cell r="B18" t="str">
            <v>전기공사기사1급</v>
          </cell>
          <cell r="E18" t="str">
            <v>인</v>
          </cell>
          <cell r="H18">
            <v>58218</v>
          </cell>
        </row>
        <row r="19">
          <cell r="B19" t="str">
            <v>전기공사기사2급</v>
          </cell>
          <cell r="E19" t="str">
            <v>인</v>
          </cell>
          <cell r="H19">
            <v>57405</v>
          </cell>
        </row>
        <row r="20">
          <cell r="B20" t="str">
            <v>중기운전기사</v>
          </cell>
          <cell r="E20" t="str">
            <v>인</v>
          </cell>
          <cell r="H20">
            <v>52815</v>
          </cell>
        </row>
        <row r="21">
          <cell r="B21" t="str">
            <v>중기운전조수</v>
          </cell>
          <cell r="E21" t="str">
            <v>인</v>
          </cell>
          <cell r="H21">
            <v>44504</v>
          </cell>
        </row>
        <row r="22">
          <cell r="B22" t="str">
            <v>중기조장</v>
          </cell>
          <cell r="E22" t="str">
            <v>인</v>
          </cell>
          <cell r="H22">
            <v>59043</v>
          </cell>
        </row>
        <row r="23">
          <cell r="B23" t="str">
            <v>차량운전사</v>
          </cell>
          <cell r="E23" t="str">
            <v>인</v>
          </cell>
          <cell r="H23">
            <v>47888</v>
          </cell>
        </row>
        <row r="24">
          <cell r="B24" t="str">
            <v>철공</v>
          </cell>
          <cell r="E24" t="str">
            <v>인</v>
          </cell>
          <cell r="H24">
            <v>66194</v>
          </cell>
        </row>
        <row r="25">
          <cell r="B25" t="str">
            <v>철근공</v>
          </cell>
          <cell r="E25" t="str">
            <v>인</v>
          </cell>
          <cell r="H25">
            <v>69452</v>
          </cell>
        </row>
        <row r="26">
          <cell r="B26" t="str">
            <v>측량사</v>
          </cell>
          <cell r="E26" t="str">
            <v>인</v>
          </cell>
          <cell r="H26">
            <v>56005</v>
          </cell>
        </row>
        <row r="27">
          <cell r="B27" t="str">
            <v>측량조수</v>
          </cell>
          <cell r="E27" t="str">
            <v>인</v>
          </cell>
          <cell r="H27">
            <v>35962</v>
          </cell>
        </row>
        <row r="28">
          <cell r="B28" t="str">
            <v>콘크리트공</v>
          </cell>
          <cell r="E28" t="str">
            <v>인</v>
          </cell>
          <cell r="H28">
            <v>61538</v>
          </cell>
        </row>
        <row r="29">
          <cell r="B29" t="str">
            <v>통신기사1급</v>
          </cell>
          <cell r="E29" t="str">
            <v>인</v>
          </cell>
          <cell r="H29">
            <v>92125</v>
          </cell>
        </row>
        <row r="30">
          <cell r="B30" t="str">
            <v>통신기사2급</v>
          </cell>
          <cell r="E30" t="str">
            <v>인</v>
          </cell>
          <cell r="H30">
            <v>79144</v>
          </cell>
        </row>
        <row r="31">
          <cell r="B31" t="str">
            <v>통신내선공</v>
          </cell>
          <cell r="E31" t="str">
            <v>인</v>
          </cell>
          <cell r="H31">
            <v>63196</v>
          </cell>
        </row>
        <row r="32">
          <cell r="B32" t="str">
            <v>통신설비공</v>
          </cell>
          <cell r="E32" t="str">
            <v>인</v>
          </cell>
          <cell r="H32">
            <v>66382</v>
          </cell>
        </row>
        <row r="33">
          <cell r="B33" t="str">
            <v>통신외선공</v>
          </cell>
          <cell r="E33" t="str">
            <v>인</v>
          </cell>
          <cell r="H33">
            <v>76579</v>
          </cell>
        </row>
        <row r="34">
          <cell r="B34" t="str">
            <v>통신케이블공</v>
          </cell>
          <cell r="E34" t="str">
            <v>인</v>
          </cell>
          <cell r="H34">
            <v>78241</v>
          </cell>
        </row>
        <row r="35">
          <cell r="B35" t="str">
            <v>특고케이블공</v>
          </cell>
          <cell r="E35" t="str">
            <v>인</v>
          </cell>
          <cell r="H35">
            <v>74036</v>
          </cell>
        </row>
        <row r="36">
          <cell r="B36" t="str">
            <v>특별인부</v>
          </cell>
          <cell r="E36" t="str">
            <v>인</v>
          </cell>
          <cell r="H36">
            <v>53828</v>
          </cell>
        </row>
        <row r="37">
          <cell r="B37" t="str">
            <v>프랜트전공</v>
          </cell>
          <cell r="E37" t="str">
            <v>인</v>
          </cell>
          <cell r="H37">
            <v>60807</v>
          </cell>
        </row>
        <row r="38">
          <cell r="B38" t="str">
            <v>형틀목공</v>
          </cell>
          <cell r="E38" t="str">
            <v>인</v>
          </cell>
          <cell r="H38">
            <v>65580</v>
          </cell>
        </row>
      </sheetData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1"/>
      <sheetName val="표지2"/>
      <sheetName val="표지"/>
      <sheetName val="설계서"/>
      <sheetName val="설계설명서"/>
      <sheetName val="예정공정표"/>
      <sheetName val="공사원가"/>
      <sheetName val="잡비"/>
      <sheetName val="내역서"/>
      <sheetName val="일위목록"/>
      <sheetName val="식재일위"/>
      <sheetName val="시설일위"/>
      <sheetName val="기초일위"/>
      <sheetName val="연못설비내역서"/>
      <sheetName val="연못설비일위대가"/>
      <sheetName val="노임단가"/>
      <sheetName val="수목단가"/>
      <sheetName val="자재단가"/>
      <sheetName val="연못설비단가비교표"/>
      <sheetName val="식재수량표"/>
      <sheetName val="시설수량표"/>
      <sheetName val="실개울설비수량"/>
      <sheetName val="별산자재집계표"/>
      <sheetName val="사급자재"/>
      <sheetName val="관급사급"/>
      <sheetName val="시멘모래"/>
      <sheetName val="조적공사"/>
      <sheetName val="식재기준"/>
      <sheetName val="유기질비료기준"/>
      <sheetName val="생명정사용량 (2)"/>
      <sheetName val="견적의뢰서"/>
      <sheetName val="견적"/>
      <sheetName val="기계경비개요"/>
      <sheetName val="경비목록"/>
      <sheetName val="경비"/>
      <sheetName val="펌프동력산출"/>
      <sheetName val="2002기계경비산출표"/>
      <sheetName val="해상장비조정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호표</v>
          </cell>
        </row>
      </sheetData>
      <sheetData sheetId="10"/>
      <sheetData sheetId="11"/>
      <sheetData sheetId="12"/>
      <sheetData sheetId="13"/>
      <sheetData sheetId="14"/>
      <sheetData sheetId="15">
        <row r="1">
          <cell r="B1" t="str">
            <v>직 종 명</v>
          </cell>
        </row>
      </sheetData>
      <sheetData sheetId="16">
        <row r="1">
          <cell r="B1" t="str">
            <v>◆ 수목 단가조사표</v>
          </cell>
        </row>
      </sheetData>
      <sheetData sheetId="17">
        <row r="1">
          <cell r="A1" t="str">
            <v>코드번호</v>
          </cell>
        </row>
      </sheetData>
      <sheetData sheetId="18"/>
      <sheetData sheetId="19">
        <row r="1">
          <cell r="C1" t="str">
            <v>수    종</v>
          </cell>
        </row>
      </sheetData>
      <sheetData sheetId="20">
        <row r="1">
          <cell r="C1" t="str">
            <v>시  설  명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설(토.철)"/>
      <sheetName val="토공견적서"/>
      <sheetName val="철콘견적서"/>
      <sheetName val="실행철강하도"/>
      <sheetName val="#REF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촌덕평"/>
      <sheetName val="지잡비"/>
      <sheetName val="사업비"/>
      <sheetName val="발계비교"/>
      <sheetName val="발부비"/>
      <sheetName val="1덕평흑석"/>
      <sheetName val="1공잡비"/>
      <sheetName val="2흑석옥성"/>
      <sheetName val="2공잡비"/>
      <sheetName val="수의"/>
      <sheetName val="수잡비"/>
      <sheetName val="00"/>
      <sheetName val="문광당총"/>
      <sheetName val="문당총잡비"/>
      <sheetName val="11"/>
      <sheetName val="청천내"/>
      <sheetName val="청천잡"/>
      <sheetName val="공사검사조서"/>
      <sheetName val="감리원감리조서"/>
      <sheetName val="확인내역서"/>
      <sheetName val="갑지"/>
      <sheetName val="검사원"/>
      <sheetName val="총괄원가"/>
      <sheetName val="집계표(공사)"/>
      <sheetName val="건축원가"/>
      <sheetName val="건축집계표(공종)"/>
      <sheetName val="건축내역"/>
      <sheetName val="설비원가"/>
      <sheetName val="설비집계표(공종)"/>
      <sheetName val="토목원가"/>
      <sheetName val="토목집계표(공종)"/>
      <sheetName val="토목내역"/>
      <sheetName val="조경원가"/>
      <sheetName val="조경집계표(공종)"/>
      <sheetName val="속지"/>
      <sheetName val="Sheet1"/>
      <sheetName val="2000년1차"/>
      <sheetName val="2000전체분"/>
      <sheetName val="설변공종별"/>
      <sheetName val="설변조정내역"/>
      <sheetName val="건기토원가"/>
      <sheetName val="집계표"/>
      <sheetName val="기계원가"/>
      <sheetName val="건축집계"/>
      <sheetName val="기계내역"/>
      <sheetName val="표지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원가계산"/>
      <sheetName val="데이타"/>
      <sheetName val="실행대비"/>
      <sheetName val="동원인원"/>
      <sheetName val="진주방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목(가-마)"/>
      <sheetName val="수목(바-주목)"/>
      <sheetName val="수목(중국단풍-)"/>
      <sheetName val="식재인부"/>
      <sheetName val="지주목수"/>
      <sheetName val="데이타"/>
      <sheetName val="el\설계서\수목일위.XLS]데이타"/>
      <sheetName val="VXXXXX"/>
      <sheetName val="일위대가"/>
      <sheetName val="일위대가(내역)"/>
      <sheetName val="foxz"/>
      <sheetName val="표지"/>
      <sheetName val="실행집계"/>
      <sheetName val="원실행"/>
      <sheetName val="공통가설계"/>
      <sheetName val="공통가설비"/>
      <sheetName val="현관계"/>
      <sheetName val="현관"/>
      <sheetName val="원가LIST"/>
      <sheetName val="월별투입계획"/>
      <sheetName val="현황"/>
      <sheetName val="현황(1공구)"/>
      <sheetName val="현황(2공구)"/>
      <sheetName val="현황(3공구)"/>
      <sheetName val="간지"/>
      <sheetName val="1공구 단가 (정원)"/>
      <sheetName val="1공구 단가 (산광)"/>
      <sheetName val="1공구 단가 (용호)"/>
      <sheetName val="간지 (2)"/>
      <sheetName val="2공구 단가(인성)"/>
      <sheetName val="2공구 단가(대동)"/>
      <sheetName val="2공구 단가(산광)"/>
      <sheetName val="Sheet3"/>
      <sheetName val="터널구조물산근"/>
      <sheetName val="도로구조물산근"/>
      <sheetName val="Sheet1"/>
      <sheetName val="Sheet2"/>
      <sheetName val="터널굴착단산"/>
      <sheetName val="장약패턴90M2"/>
      <sheetName val="토공산근"/>
      <sheetName val="단가산출근거"/>
      <sheetName val="___"/>
      <sheetName val="설계가"/>
      <sheetName val="실행내역서"/>
      <sheetName val="1.토공"/>
      <sheetName val="2.배수공"/>
      <sheetName val="3.구조물공"/>
      <sheetName val="4.포장공"/>
      <sheetName val="5부대공"/>
      <sheetName val="6사급자재대"/>
      <sheetName val="공통가설공"/>
      <sheetName val="BASIC1"/>
      <sheetName val="재료비"/>
      <sheetName val="노무비"/>
      <sheetName val="중기비"/>
      <sheetName val="Sheet4"/>
      <sheetName val="구조물공수량명세서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조경공사(총괄)"/>
      <sheetName val="내역"/>
      <sheetName val="수목일위"/>
      <sheetName val="기초일위"/>
      <sheetName val="시설일위"/>
      <sheetName val="지주목 및 비료산출기준"/>
      <sheetName val="지주목및비료산출"/>
      <sheetName val="시설물수량산출서"/>
      <sheetName val="노임"/>
      <sheetName val="PACKING LIST"/>
      <sheetName val="el\설계서\수목일위.XLS"/>
      <sheetName val="진주방향"/>
      <sheetName val="수량집계A"/>
      <sheetName val="철근집계A"/>
      <sheetName val="일위대가표"/>
      <sheetName val="총괄내역서"/>
      <sheetName val="물가시세"/>
      <sheetName val="DATE"/>
      <sheetName val="원가서"/>
      <sheetName val="건축2"/>
      <sheetName val="원가"/>
      <sheetName val="일위대가 "/>
      <sheetName val="수량산출서"/>
      <sheetName val="일위목록"/>
      <sheetName val="관접합및부설"/>
      <sheetName val="단가"/>
      <sheetName val="장비집계"/>
      <sheetName val="1차증가원가계산"/>
      <sheetName val="준검 내역서"/>
      <sheetName val="AS포장복구 "/>
      <sheetName val="한강운반비"/>
      <sheetName val="1. 설계예산서"/>
      <sheetName val="2. 목차"/>
      <sheetName val="3.설계설명서"/>
      <sheetName val="4.시방서갑지"/>
      <sheetName val="5.시방서(일반시방서)"/>
      <sheetName val="6.시방서갑지(특기)"/>
      <sheetName val="7.예정공정표"/>
      <sheetName val="예정공정표"/>
      <sheetName val="8. 설계예산서"/>
      <sheetName val="16.설계서용지(갑)"/>
      <sheetName val="17. 내역서갑지"/>
      <sheetName val="원가계산서"/>
      <sheetName val="공종별집계표"/>
      <sheetName val="내 역 서"/>
      <sheetName val="일 위 대 가 표"/>
      <sheetName val="일위대가표(자동제어반제작)"/>
      <sheetName val="수 량 산 출 서"/>
      <sheetName val="계통도갑지"/>
      <sheetName val="수량산출"/>
      <sheetName val="기계경비산출기준"/>
      <sheetName val="b_balju_cho"/>
      <sheetName val="전등설비"/>
      <sheetName val="수목데이타"/>
      <sheetName val="1,2공구원가계산서"/>
      <sheetName val="2공구산출내역"/>
      <sheetName val="1공구산출내역서"/>
      <sheetName val="투찰"/>
      <sheetName val="변수값"/>
      <sheetName val="중기상차"/>
      <sheetName val="AS복구"/>
      <sheetName val="중기터파기"/>
      <sheetName val="전차선로 물량표"/>
      <sheetName val="#REF"/>
      <sheetName val="자재"/>
      <sheetName val="공통(20-91)"/>
      <sheetName val="내역서"/>
      <sheetName val="견적"/>
      <sheetName val="공사비산출내역"/>
      <sheetName val="별표집계"/>
      <sheetName val="실행(ALT1)"/>
      <sheetName val="노무"/>
      <sheetName val="가설공사비"/>
      <sheetName val="도로구조공사비"/>
      <sheetName val="도로토공공사비"/>
      <sheetName val="여수토공사비"/>
      <sheetName val="문학간접"/>
      <sheetName val="간접"/>
      <sheetName val="Total"/>
      <sheetName val="단가대비표"/>
      <sheetName val="BOJUNGGM"/>
      <sheetName val="연습"/>
      <sheetName val="실행(표지,갑,을)"/>
      <sheetName val="금액"/>
      <sheetName val="토공"/>
      <sheetName val="조건"/>
      <sheetName val="nys"/>
      <sheetName val="공사개요"/>
      <sheetName val="기준액"/>
      <sheetName val="기초단가"/>
      <sheetName val="변경내역"/>
      <sheetName val="공사설명서"/>
      <sheetName val="FB25JN"/>
      <sheetName val="토공총괄표"/>
      <sheetName val="계산서(곡선부)"/>
      <sheetName val="포장재료집계표"/>
      <sheetName val="제출내역 (2)"/>
      <sheetName val="계정"/>
      <sheetName val="관급자재"/>
      <sheetName val="폐기물"/>
      <sheetName val="6호기"/>
      <sheetName val="가시설"/>
      <sheetName val="카렌스센터계량기설치공사"/>
      <sheetName val="공사요율산출표"/>
      <sheetName val="결재판"/>
      <sheetName val="골재집계"/>
      <sheetName val="-레미콘집계"/>
      <sheetName val="-몰탈콘크리트"/>
      <sheetName val="자갈,시멘트,모래산출"/>
      <sheetName val="-철근집계"/>
      <sheetName val="포장재료(1)"/>
      <sheetName val="-흄관집계"/>
      <sheetName val="계획금액"/>
      <sheetName val="을지"/>
      <sheetName val="2000.11월설계내역"/>
      <sheetName val="도급기성"/>
      <sheetName val="노임단가"/>
      <sheetName val="수목단가"/>
      <sheetName val="시설수량표"/>
      <sheetName val="식재수량표"/>
      <sheetName val="자재단가"/>
      <sheetName val="16-1"/>
      <sheetName val="공구원가계산"/>
      <sheetName val="자재단가조사표-수목"/>
      <sheetName val="중기조종사 단위단가"/>
      <sheetName val="-치수표(곡선부)"/>
      <sheetName val="기본단가표"/>
      <sheetName val="COVER"/>
      <sheetName val="다공관8"/>
      <sheetName val="다공관12"/>
      <sheetName val="다공관20"/>
      <sheetName val="다공관22"/>
      <sheetName val="영구ANCHOR(1사면)"/>
      <sheetName val="영구ANCHOR(8-2사면)"/>
      <sheetName val="격자블럭공"/>
      <sheetName val="격자블럭호표"/>
      <sheetName val="기초자료"/>
      <sheetName val="장비손료"/>
      <sheetName val="값"/>
      <sheetName val="요율"/>
      <sheetName val="갑지"/>
      <sheetName val="전기일위목록"/>
      <sheetName val="전기대가"/>
      <sheetName val="산출조서표지"/>
      <sheetName val="공량산출"/>
      <sheetName val="단가산출_목록"/>
      <sheetName val="제잡비계산"/>
      <sheetName val="설계서(본관)"/>
      <sheetName val="단위단가"/>
      <sheetName val="산출(부하간선)"/>
      <sheetName val="데리네이타현황"/>
      <sheetName val="부대내역"/>
      <sheetName val="원가계산"/>
      <sheetName val="원가계산 (2)"/>
      <sheetName val="자료"/>
      <sheetName val="수목표준대가"/>
      <sheetName val="2003상반기노임기준"/>
      <sheetName val="전익자재"/>
      <sheetName val="버스운행안내"/>
      <sheetName val="근태계획서"/>
      <sheetName val="예방접종계획"/>
      <sheetName val="건축-물가변동"/>
      <sheetName val="A-4"/>
      <sheetName val="시설물일위"/>
      <sheetName val="가설공사"/>
      <sheetName val="단가결정"/>
      <sheetName val="내역아"/>
      <sheetName val="울타리"/>
      <sheetName val="일위산출"/>
      <sheetName val="기준비용"/>
      <sheetName val="입찰견적보고서"/>
      <sheetName val="기초입력 DATA"/>
      <sheetName val="집계(공통)"/>
      <sheetName val="집계(건축-총괄)"/>
      <sheetName val="집계(건축-공동주택)"/>
      <sheetName val="집계(건축-업무)"/>
      <sheetName val="집계(건축-지하)"/>
      <sheetName val="집계(건축-근생)"/>
      <sheetName val="내역(건축-공동주택)"/>
      <sheetName val="집계(기계-총괄)"/>
      <sheetName val="집계(기계-공동주택)"/>
      <sheetName val="집계(기계-업무)"/>
      <sheetName val="집계(기계-지하)"/>
      <sheetName val="집계(기계-근생)"/>
      <sheetName val="집계(기계-복리)"/>
      <sheetName val="집계(토목)"/>
      <sheetName val="WORK"/>
      <sheetName val="설계예산서"/>
      <sheetName val="자판실행"/>
      <sheetName val="참조 (2)"/>
      <sheetName val="배수장토목공사비"/>
      <sheetName val="삭제금지단가"/>
      <sheetName val="소비자가"/>
      <sheetName val="용역비내역-진짜"/>
      <sheetName val="세부내역"/>
      <sheetName val="증감내역서"/>
      <sheetName val="코드"/>
      <sheetName val="갈현동"/>
      <sheetName val="LP-S"/>
      <sheetName val="산출기초"/>
      <sheetName val="금액내역서"/>
      <sheetName val="경영"/>
      <sheetName val="98년"/>
      <sheetName val="실적"/>
      <sheetName val="실행대비"/>
      <sheetName val="건축"/>
      <sheetName val="표지 (2)"/>
      <sheetName val="인건비"/>
      <sheetName val="노임이"/>
      <sheetName val="Recovered_Sheet1"/>
      <sheetName val="수량계표"/>
      <sheetName val="2호맨홀공제수량"/>
      <sheetName val="신청서"/>
      <sheetName val="콘크스"/>
      <sheetName val="Sheet1 (2)"/>
      <sheetName val="단가산출서"/>
      <sheetName val="전체"/>
      <sheetName val="직재"/>
      <sheetName val="재집"/>
      <sheetName val="적용공정"/>
      <sheetName val="내역서생태통로"/>
      <sheetName val="원가계산(생태통로)"/>
      <sheetName val="생태통로"/>
      <sheetName val="내역서(석산부지)"/>
      <sheetName val="원가계산(석산부지)"/>
      <sheetName val="석산부지녹화"/>
      <sheetName val="일위대가목록(식재)"/>
      <sheetName val="일위대가 (식재)"/>
      <sheetName val="자재단가(식재)"/>
      <sheetName val="노임단가(식재)"/>
      <sheetName val="대비표"/>
      <sheetName val="식재"/>
      <sheetName val="시설물"/>
      <sheetName val="식재출력용"/>
      <sheetName val="유지관리"/>
      <sheetName val="70%"/>
      <sheetName val="기초코드"/>
      <sheetName val="설명"/>
      <sheetName val="내역서1999.8최종"/>
      <sheetName val="골조-APT 갑지"/>
      <sheetName val="토사(PE)"/>
      <sheetName val="설명서 "/>
      <sheetName val="토목"/>
      <sheetName val="표_재료"/>
      <sheetName val="9811"/>
      <sheetName val="포장수량단위"/>
      <sheetName val="월간관리비"/>
      <sheetName val="산출근거"/>
      <sheetName val="재료단가"/>
      <sheetName val="임금단가"/>
      <sheetName val="장비목록표"/>
      <sheetName val="장비운전경비"/>
      <sheetName val="설계총괄표"/>
      <sheetName val="기타 정보통신공사"/>
      <sheetName val="제경비적용기준"/>
      <sheetName val="공사자료입력"/>
      <sheetName val="설계내역서"/>
      <sheetName val="총괄"/>
      <sheetName val="전기"/>
      <sheetName val="설계"/>
      <sheetName val="1공구원가계산"/>
      <sheetName val="1공구원가계산서"/>
      <sheetName val="시멘트"/>
      <sheetName val="지급자재"/>
      <sheetName val="가설건물"/>
      <sheetName val="입력"/>
      <sheetName val="안내"/>
      <sheetName val="DATA"/>
      <sheetName val="1안"/>
      <sheetName val="토목내역서"/>
      <sheetName val="인건비 "/>
      <sheetName val="경비"/>
      <sheetName val="골조시행"/>
      <sheetName val="구조물5월기성내역"/>
      <sheetName val="평가데이터"/>
      <sheetName val="연결임시"/>
      <sheetName val="부대tu"/>
      <sheetName val="팔당터널(1공구)"/>
      <sheetName val="이름표지정"/>
      <sheetName val="예산내역서"/>
      <sheetName val="총계"/>
      <sheetName val="터파기및재료"/>
      <sheetName val="재료값"/>
      <sheetName val="3.바닥판  "/>
      <sheetName val="CON'C"/>
      <sheetName val="106C0300"/>
      <sheetName val="제경비율"/>
      <sheetName val="소요자재"/>
      <sheetName val="노무산출서"/>
      <sheetName val="BID"/>
      <sheetName val="iec"/>
      <sheetName val="ks"/>
      <sheetName val="선로정수"/>
      <sheetName val="기초1"/>
      <sheetName val="L_RPTB02_01"/>
      <sheetName val="노임,재료비"/>
      <sheetName val="화성태안9공구내역(실행)"/>
      <sheetName val="경비_원본"/>
      <sheetName val="해외(원화)"/>
      <sheetName val="적용기준"/>
      <sheetName val="Sheet5"/>
      <sheetName val="조명시설"/>
      <sheetName val="입찰"/>
      <sheetName val="현경"/>
      <sheetName val="평당공사비산정"/>
      <sheetName val="물가대비표"/>
      <sheetName val="6-1. 관개량조서"/>
      <sheetName val="중기사용료산출근거"/>
      <sheetName val="단가산출2"/>
      <sheetName val="단가 및 재료비"/>
      <sheetName val="빙장비사양"/>
      <sheetName val="장비사양"/>
      <sheetName val="결재갑지"/>
      <sheetName val="CC16-내역서"/>
      <sheetName val="11-2.아파트내역"/>
      <sheetName val="기계경비"/>
      <sheetName val="설계명세서"/>
      <sheetName val="설계예산"/>
      <sheetName val="정부노임단가"/>
      <sheetName val="토목검측서"/>
      <sheetName val="가감수량"/>
      <sheetName val="맨홀수량산출"/>
      <sheetName val="자재단가2007.10"/>
      <sheetName val="자재단가2008.4"/>
      <sheetName val="참조(2)"/>
      <sheetName val="참조"/>
      <sheetName val="플랜트 설치"/>
      <sheetName val="내역(APT)"/>
      <sheetName val="고유코드_설계"/>
      <sheetName val="원가data"/>
      <sheetName val="2000년1차"/>
      <sheetName val="2000전체분"/>
      <sheetName val="을-ATYPE"/>
      <sheetName val="판매시설"/>
      <sheetName val="CTEMCOST"/>
      <sheetName val="건축내역서"/>
      <sheetName val="공통가설"/>
      <sheetName val="노임단가표"/>
      <sheetName val="우수받이"/>
      <sheetName val="화장실"/>
      <sheetName val="INDEX  LIST"/>
      <sheetName val="00노임기준"/>
      <sheetName val="목차"/>
      <sheetName val="아파트 내역"/>
      <sheetName val="투자비"/>
      <sheetName val="조성원가DATA"/>
      <sheetName val="사업비"/>
      <sheetName val="01"/>
      <sheetName val="타공종이기"/>
      <sheetName val="산출근거(복구)"/>
      <sheetName val="단가표"/>
      <sheetName val="도급"/>
      <sheetName val="전기공사"/>
      <sheetName val="설계내역"/>
      <sheetName val="말고개터널조명전압강하"/>
      <sheetName val="북제주원가"/>
      <sheetName val="토목(대안)"/>
      <sheetName val="기계경비(시간당)"/>
      <sheetName val="램머"/>
      <sheetName val="8설7발"/>
      <sheetName val="심사물량"/>
      <sheetName val="심사계산"/>
      <sheetName val="인제내역"/>
      <sheetName val="총괄표"/>
      <sheetName val="토공수량"/>
      <sheetName val="배수장공사비명세서"/>
      <sheetName val="시중노임단가"/>
      <sheetName val="장비경비"/>
      <sheetName val="표  지"/>
      <sheetName val="협력업체"/>
      <sheetName val="BSD (2)"/>
      <sheetName val="EARTH"/>
      <sheetName val="Sheet15"/>
      <sheetName val="일위대가목록표(1)"/>
      <sheetName val="일위대가표(1)"/>
      <sheetName val="일위대가목록표(2)"/>
      <sheetName val="일위대가표(2)"/>
      <sheetName val="자재단가조사서"/>
      <sheetName val="노임단가조사서"/>
      <sheetName val="산근1"/>
      <sheetName val="산근2"/>
      <sheetName val="산근3"/>
      <sheetName val="산근4"/>
      <sheetName val="산근5"/>
      <sheetName val="산근6"/>
      <sheetName val="산근7"/>
      <sheetName val="산근8"/>
      <sheetName val="산근9"/>
      <sheetName val="산근10"/>
      <sheetName val="산근11"/>
      <sheetName val="산근12"/>
      <sheetName val="산근13"/>
      <sheetName val="총괄내역서(설계)"/>
      <sheetName val="30집계표"/>
      <sheetName val="계정code"/>
      <sheetName val="내역갑지"/>
      <sheetName val="FOB발"/>
      <sheetName val="LOOKUP"/>
      <sheetName val="산출내역서"/>
      <sheetName val="조경집계표"/>
      <sheetName val="7.원가계산서(품셈)"/>
      <sheetName val="조경내역서"/>
      <sheetName val="수량집계"/>
      <sheetName val="일위대가목록"/>
      <sheetName val="일위대가1"/>
      <sheetName val="단가산출근거 목록표"/>
      <sheetName val="단 가 산 출 근 거"/>
      <sheetName val="중기 목록표"/>
      <sheetName val="시간당 중기사용료"/>
      <sheetName val="노임단가목록"/>
      <sheetName val="환율및 기초자료"/>
      <sheetName val="순공사비내역서"/>
      <sheetName val="일위대가목록표"/>
      <sheetName val="기계경비목록"/>
      <sheetName val="단가산출목록"/>
      <sheetName val="노무비단가"/>
      <sheetName val="단목객토단위수량산출"/>
      <sheetName val="단위수량산출"/>
      <sheetName val="맹암거,초지"/>
      <sheetName val="대상수목수량"/>
      <sheetName val="세금자료"/>
      <sheetName val="말뚝지지력산정"/>
      <sheetName val="실행,원가 최종예상"/>
      <sheetName val="매채조회"/>
      <sheetName val="년도별노임표"/>
      <sheetName val="중기목록표"/>
      <sheetName val="월별수입"/>
      <sheetName val="아파트"/>
      <sheetName val="21301동"/>
      <sheetName val="지질조사"/>
      <sheetName val="JOIN(2span)"/>
      <sheetName val="바닥판"/>
      <sheetName val="주빔의 설계"/>
      <sheetName val="철근량산정및사용성검토"/>
      <sheetName val="입력DATA"/>
      <sheetName val="건설기계"/>
      <sheetName val="사급자재"/>
      <sheetName val="화설내"/>
      <sheetName val="2공구하도급내역서"/>
      <sheetName val="구조물공"/>
      <sheetName val="부대공"/>
      <sheetName val="배수공"/>
      <sheetName val="포장공"/>
      <sheetName val="에너지동"/>
      <sheetName val="날개벽"/>
      <sheetName val="암거단위"/>
      <sheetName val="횡 연장"/>
      <sheetName val="안양동교 1안"/>
      <sheetName val="수목_바_주목_"/>
      <sheetName val="상부공철근집계(ABC)"/>
      <sheetName val="적점"/>
      <sheetName val="단가목록"/>
      <sheetName val="자재목록"/>
      <sheetName val="노임목록"/>
      <sheetName val="재료"/>
      <sheetName val="가로등"/>
      <sheetName val="상호참고자료"/>
      <sheetName val="발주처자료입력"/>
      <sheetName val="회사기본자료"/>
      <sheetName val="하자보증자료"/>
      <sheetName val="기술자관련자료"/>
      <sheetName val="참고사항"/>
      <sheetName val="근로자자료입력"/>
      <sheetName val="실행_ALT1_"/>
      <sheetName val="산출내역서집계표"/>
      <sheetName val="자재 집계표"/>
      <sheetName val="7월11일"/>
      <sheetName val="1-4-2.관(약)"/>
      <sheetName val="공정표"/>
      <sheetName val="Tool"/>
      <sheetName val="일위"/>
      <sheetName val="그림"/>
      <sheetName val="정화조방수미장"/>
      <sheetName val="1-최종안"/>
      <sheetName val="사업분석-분양가결정"/>
      <sheetName val="AL공사(원)"/>
      <sheetName val="총집계표"/>
      <sheetName val="신표지1"/>
      <sheetName val="7.계측제어"/>
      <sheetName val="6.동력"/>
      <sheetName val="13.방송공사"/>
      <sheetName val="15.소방공사"/>
      <sheetName val="12.옥외 방송공사"/>
      <sheetName val="8.옥외 보안등공사"/>
      <sheetName val="9.전등공사"/>
      <sheetName val="4.전력간선공사"/>
      <sheetName val="1.전력인입"/>
      <sheetName val="10.전열 공사"/>
      <sheetName val="11.전화공사"/>
      <sheetName val="5.CABLE TRAY"/>
      <sheetName val="3.피뢰공사"/>
      <sheetName val="14.TV공사"/>
      <sheetName val="기기리스트"/>
      <sheetName val="1.2 동력(철거)"/>
      <sheetName val="1.접지공사"/>
      <sheetName val="원가계산하도"/>
      <sheetName val="99노임기준"/>
      <sheetName val="계측제어설비"/>
      <sheetName val="중기집계"/>
      <sheetName val="매립"/>
      <sheetName val="00상노임"/>
      <sheetName val="★도급내역(2공구)"/>
      <sheetName val="밸브설치"/>
      <sheetName val="코드표"/>
      <sheetName val="실행철강하도"/>
      <sheetName val="케이블트레이"/>
      <sheetName val="철콘"/>
      <sheetName val="pier(각형)"/>
      <sheetName val="단가일람"/>
      <sheetName val="자재일람"/>
      <sheetName val="조경일람"/>
      <sheetName val="입력란"/>
      <sheetName val="97노임단가"/>
      <sheetName val="2.고용보험료산출근거"/>
      <sheetName val="COST"/>
      <sheetName val="개요"/>
      <sheetName val="인원"/>
      <sheetName val="구체"/>
      <sheetName val="좌측날개벽"/>
      <sheetName val="우측날개벽"/>
      <sheetName val="공사별 가중치 산출근거(토목)"/>
      <sheetName val="가중치근거(조경)"/>
      <sheetName val="토목주소"/>
      <sheetName val="조내역"/>
      <sheetName val="건설산출"/>
      <sheetName val="날개벽(시점좌측)"/>
      <sheetName val="입찰안"/>
      <sheetName val="기술자자료입력"/>
      <sheetName val="시공"/>
      <sheetName val="기본정보입력"/>
      <sheetName val="1단계"/>
      <sheetName val="예가표"/>
      <sheetName val="DATA1"/>
      <sheetName val="CABLE SIZE-1"/>
      <sheetName val="단가(자재)"/>
      <sheetName val="단가(노임)"/>
      <sheetName val="기초목록"/>
      <sheetName val="쌍송교"/>
      <sheetName val="주공 갑지"/>
      <sheetName val="프랜트면허"/>
      <sheetName val="현장관리비"/>
      <sheetName val="해평견적"/>
      <sheetName val="본사공가현황"/>
      <sheetName val="공사비증감"/>
      <sheetName val="견적율"/>
      <sheetName val="단가및재료비"/>
      <sheetName val="약품설비"/>
      <sheetName val="설계서"/>
      <sheetName val="장비투입계획"/>
      <sheetName val="직원투입계획"/>
      <sheetName val="경율산정"/>
      <sheetName val="기계설비-물가변동"/>
      <sheetName val="공사별 가중치 산출근거(건축)"/>
      <sheetName val="총괄내역"/>
      <sheetName val="48일위(기존)"/>
      <sheetName val="단계별내역 (2)"/>
      <sheetName val="대로근거"/>
      <sheetName val="중로근거"/>
      <sheetName val="설계산출기초"/>
      <sheetName val="도급예산내역서봉투"/>
      <sheetName val="공사원가계산서"/>
      <sheetName val="설계산출표지"/>
      <sheetName val="도급예산내역서총괄표"/>
      <sheetName val="을부담운반비"/>
      <sheetName val="운반비산출"/>
      <sheetName val="내역(원)"/>
      <sheetName val="노임(1차)"/>
      <sheetName val="관련자료입력"/>
      <sheetName val="마산방향"/>
      <sheetName val="원가계산서구조조정"/>
      <sheetName val="98수문일위"/>
      <sheetName val="토공연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토공사"/>
      <sheetName val="부지정리"/>
      <sheetName val="콘크리트"/>
      <sheetName val="조적"/>
      <sheetName val="지주"/>
      <sheetName val="자연석"/>
      <sheetName val="잔디"/>
      <sheetName val="포장공"/>
      <sheetName val="엣지"/>
      <sheetName val="상하차 운반비, 운반비"/>
      <sheetName val="부하계산서"/>
      <sheetName val="200"/>
    </sheetNames>
    <sheetDataSet>
      <sheetData sheetId="0">
        <row r="10">
          <cell r="B10">
            <v>62281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직공비"/>
      <sheetName val="설명서"/>
      <sheetName val="갑지"/>
      <sheetName val="내역갑지"/>
      <sheetName val="산출내역서집계표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"/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표지"/>
      <sheetName val="원가계산"/>
      <sheetName val="원가계산기준"/>
      <sheetName val="집계표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견적갑지"/>
      <sheetName val="입찰참가보고 (2)"/>
      <sheetName val="내역"/>
      <sheetName val="부대공II"/>
      <sheetName val="가설사무실"/>
      <sheetName val="조직도"/>
      <sheetName val="카메라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Module1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WORK"/>
      <sheetName val="정부노임단가"/>
      <sheetName val="일반공사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P礔CKAGE"/>
      <sheetName val="2F 회의실견적(5_14 일대)"/>
      <sheetName val="CONCRETE"/>
      <sheetName val="남양시작동자105노65기1.3화1.2"/>
      <sheetName val="DS-LOAD"/>
      <sheetName val="대비"/>
      <sheetName val="ITEM"/>
      <sheetName val="데이타"/>
      <sheetName val="지급자재"/>
      <sheetName val="D-3503"/>
      <sheetName val="공통비"/>
      <sheetName val="운반비(전선륐)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차액보증"/>
      <sheetName val="전기일위대가"/>
      <sheetName val="Y-WORK"/>
      <sheetName val="경비"/>
      <sheetName val="Sheet1 (2)"/>
      <sheetName val="투찰"/>
      <sheetName val="FACTOR"/>
      <sheetName val="결과조달"/>
      <sheetName val="A-4"/>
      <sheetName val="TEL"/>
      <sheetName val="자재단가"/>
      <sheetName val="인건비"/>
      <sheetName val="날개벽"/>
      <sheetName val="건축내역"/>
      <sheetName val="코드"/>
      <sheetName val="BLOCK(1)"/>
      <sheetName val="c_balju"/>
      <sheetName val="토공"/>
      <sheetName val="001"/>
      <sheetName val="타공종이기"/>
      <sheetName val="SG"/>
      <sheetName val="ilch"/>
      <sheetName val="터널조도"/>
      <sheetName val="CTEMCOST"/>
      <sheetName val="금액내역서"/>
      <sheetName val="출근부"/>
      <sheetName val="공사비집계"/>
      <sheetName val="부대내역"/>
      <sheetName val="전차선로 물량표"/>
      <sheetName val="노원열병합  건축공사기성내역서"/>
      <sheetName val="공통가설"/>
      <sheetName val="소비자가"/>
      <sheetName val="내역분기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sw1"/>
      <sheetName val="NOMUBI"/>
      <sheetName val="I.설계조건"/>
      <sheetName val="CODE"/>
      <sheetName val="98지급계획"/>
      <sheetName val="단위중량"/>
      <sheetName val="31.고_x0000_RTU"/>
      <sheetName val="현금"/>
      <sheetName val="집1"/>
      <sheetName val="8.PILE  (돌출)"/>
      <sheetName val="설계예산내역서"/>
      <sheetName val="연결임시"/>
      <sheetName val="관람석제출"/>
      <sheetName val="L형옹벽(key)"/>
      <sheetName val="토공(완충)"/>
      <sheetName val="11.자재단가"/>
      <sheetName val="중기사용료"/>
      <sheetName val="수량산출"/>
      <sheetName val="한강운반비"/>
      <sheetName val="#REF"/>
      <sheetName val="구조물철거타공정이월"/>
      <sheetName val="6호기"/>
      <sheetName val="판"/>
      <sheetName val="단가"/>
      <sheetName val="시설물일위"/>
      <sheetName val="BJJIN"/>
      <sheetName val="견적시담(송포2공구)"/>
      <sheetName val="백호우계수"/>
      <sheetName val="기초공"/>
      <sheetName val="기둥(원형)"/>
      <sheetName val="단가조사서"/>
      <sheetName val="BQ"/>
      <sheetName val="기계내역"/>
      <sheetName val="공통부대비"/>
      <sheetName val="K1자재(3차등)"/>
      <sheetName val="정렬"/>
      <sheetName val="danga"/>
      <sheetName val="TOTAL"/>
      <sheetName val="최초침전지집계표"/>
      <sheetName val="토목주소"/>
      <sheetName val="프랜트면허"/>
      <sheetName val="환률"/>
      <sheetName val="노무비"/>
      <sheetName val="산거각호표"/>
      <sheetName val="설계조건"/>
      <sheetName val="안정계산"/>
      <sheetName val="단면검토"/>
      <sheetName val="횡배위치"/>
      <sheetName val="내역서(총)"/>
      <sheetName val="BID"/>
      <sheetName val="DATE"/>
      <sheetName val="B"/>
      <sheetName val="몰탈재료산출"/>
      <sheetName val="토공계산서(부체도로)"/>
      <sheetName val="맨홀수량집계"/>
      <sheetName val="ABUT수량-A1"/>
      <sheetName val="건축"/>
      <sheetName val="간선계산"/>
      <sheetName val="수량집계"/>
      <sheetName val="총괄집계표"/>
      <sheetName val="STORAGE"/>
      <sheetName val="금액집계"/>
      <sheetName val="조경"/>
      <sheetName val="중기일위대가"/>
      <sheetName val="자재집계"/>
      <sheetName val="조도계산서 (도서)"/>
      <sheetName val="겉장"/>
      <sheetName val="기성검사원"/>
      <sheetName val="원가"/>
      <sheetName val="토목"/>
      <sheetName val="공사개요"/>
      <sheetName val="총계"/>
      <sheetName val="내역서 "/>
      <sheetName val="준검 내역서"/>
      <sheetName val="교각계산"/>
      <sheetName val="입찰"/>
      <sheetName val="현경"/>
      <sheetName val="일위대가목차"/>
      <sheetName val="실행내역"/>
      <sheetName val="토공총괄집계"/>
      <sheetName val="JUCK"/>
      <sheetName val="교각1"/>
      <sheetName val="NEWDRAW"/>
      <sheetName val="Sheet4"/>
      <sheetName val="손익분석"/>
      <sheetName val="총집계표"/>
      <sheetName val="화재 탐지 설비"/>
      <sheetName val="Site Expenses"/>
      <sheetName val="소업1교"/>
      <sheetName val="fitting"/>
      <sheetName val="설변물량"/>
      <sheetName val="점수계산1-2"/>
      <sheetName val="32.銅기기초"/>
      <sheetName val="기계경비"/>
      <sheetName val="7.1유효폭"/>
      <sheetName val="현장지지물물량"/>
      <sheetName val="보합"/>
      <sheetName val="TYPE-B 평균H"/>
      <sheetName val="March"/>
      <sheetName val="수목단가"/>
      <sheetName val="시설수량표"/>
      <sheetName val="식재수량표"/>
      <sheetName val="일위목록"/>
      <sheetName val="회사99"/>
      <sheetName val="3BL공동구 수량"/>
      <sheetName val="가공비"/>
      <sheetName val="골조시행"/>
      <sheetName val="난방열교"/>
      <sheetName val="급탕열교"/>
      <sheetName val="31.고"/>
      <sheetName val="노임"/>
      <sheetName val="총투자비산정"/>
      <sheetName val="ROE(FI)"/>
      <sheetName val="Sens&amp;Anal"/>
      <sheetName val="경비2내역"/>
      <sheetName val="말뚝물량"/>
      <sheetName val="대비표"/>
      <sheetName val="DATA(BAC)"/>
      <sheetName val="신공"/>
      <sheetName val="hvac(제어동)"/>
      <sheetName val="을"/>
      <sheetName val="단면 (2)"/>
      <sheetName val="2000년1차"/>
      <sheetName val="2000전체분"/>
      <sheetName val="단중표"/>
      <sheetName val="#230,#235"/>
      <sheetName val="Customer Databas"/>
      <sheetName val="단면가정"/>
      <sheetName val="(2)"/>
      <sheetName val="여흥"/>
      <sheetName val="기계실"/>
      <sheetName val="Explanation for Page 17"/>
      <sheetName val="UNIT"/>
      <sheetName val="eq_data"/>
      <sheetName val="설계예산서"/>
      <sheetName val="Dae_Jiju"/>
      <sheetName val="Sikje_ingun"/>
      <sheetName val="TREE_D"/>
      <sheetName val="수량산출서"/>
      <sheetName val="예산서"/>
      <sheetName val="입력DATA"/>
      <sheetName val="예산변경사항"/>
      <sheetName val="35_x000e_장주신설"/>
      <sheetName val="사용성검토"/>
      <sheetName val="9GNG운반"/>
      <sheetName val="토목내역"/>
      <sheetName val="터파기및재료"/>
      <sheetName val="EUPDAT2"/>
      <sheetName val="woo(mac)"/>
      <sheetName val="현장"/>
      <sheetName val="Sheet2"/>
      <sheetName val="조건표"/>
      <sheetName val="dtxl"/>
      <sheetName val="견적서"/>
      <sheetName val="2.예산냴역검토서"/>
      <sheetName val="일위대가목록"/>
      <sheetName val="단가대비표"/>
      <sheetName val="내역1"/>
      <sheetName val="관리비"/>
      <sheetName val="2.대외공문"/>
      <sheetName val="일위대가표"/>
      <sheetName val="TABLE"/>
      <sheetName val="한전고리-을"/>
      <sheetName val="FRP배관단가(만수)"/>
      <sheetName val="만수배관단가"/>
      <sheetName val="계산근거"/>
      <sheetName val="년"/>
      <sheetName val="산업개발안내서"/>
      <sheetName val="귀래 설계 공내역서"/>
      <sheetName val="Sheet5"/>
      <sheetName val="바닥판"/>
      <sheetName val="06-BATCH "/>
      <sheetName val="dg"/>
      <sheetName val="내역총괄표"/>
      <sheetName val="구리토평1전기"/>
      <sheetName val="단면(RW1)"/>
      <sheetName val="자료"/>
      <sheetName val="관거공사비"/>
      <sheetName val="공종별 집계"/>
      <sheetName val="일위대가 (목록)"/>
      <sheetName val="TYPE1"/>
      <sheetName val="Macro1"/>
      <sheetName val="품목"/>
      <sheetName val="장비집계"/>
      <sheetName val="장문교(대전)"/>
      <sheetName val="건축(충일분)"/>
      <sheetName val="실행예산"/>
      <sheetName val="unit 4"/>
      <sheetName val="부대대비"/>
      <sheetName val="냉연집계"/>
      <sheetName val="전신환매도율"/>
      <sheetName val="검색"/>
      <sheetName val="철거수량"/>
      <sheetName val="단가조정"/>
      <sheetName val="개요"/>
      <sheetName val="구왤집계표"/>
      <sheetName val="Ⅴ-2.공종별내역"/>
      <sheetName val="코드표"/>
      <sheetName val="직노"/>
      <sheetName val="제경비"/>
      <sheetName val="부대공집계표"/>
      <sheetName val="45,46"/>
      <sheetName val="전체총괄표"/>
      <sheetName val="요소별"/>
      <sheetName val="전기요금"/>
      <sheetName val="도급대비"/>
      <sheetName val="조건"/>
      <sheetName val="한전위탁공사비2"/>
      <sheetName val="8.자재단가"/>
      <sheetName val="비대칭계수"/>
      <sheetName val="전동기 SPEC"/>
      <sheetName val="원형맨홀수량"/>
      <sheetName val="실시설계"/>
      <sheetName val="오산갈곳"/>
      <sheetName val="실행철강하도"/>
      <sheetName val="아파트건축"/>
      <sheetName val="1을"/>
      <sheetName val="C &amp; G RHS"/>
      <sheetName val="연수동"/>
      <sheetName val="공틀공사"/>
      <sheetName val="플랜트 설치"/>
      <sheetName val="1.수인터널"/>
      <sheetName val="SE-611"/>
      <sheetName val="하수급견적대비"/>
      <sheetName val="총괄내역서"/>
      <sheetName val="토 적 표"/>
      <sheetName val="품질 및 특성 보정계수"/>
      <sheetName val="조도"/>
      <sheetName val="변화치수"/>
      <sheetName val="단위수량"/>
      <sheetName val="P.M 별"/>
      <sheetName val="IMP(MAIN)"/>
      <sheetName val="IMP (REACTOR)"/>
      <sheetName val="J直材4"/>
      <sheetName val="계화배수"/>
      <sheetName val="물량산출근거"/>
      <sheetName val="을지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산근"/>
      <sheetName val="U-TYPE(1)"/>
      <sheetName val="sum1 (2)"/>
      <sheetName val="major"/>
      <sheetName val="Indirect Cost"/>
      <sheetName val="현장관리비집계표"/>
      <sheetName val="Qheet3"/>
      <sheetName val="초"/>
      <sheetName val="견적조건"/>
      <sheetName val="장비당단가 (1)"/>
      <sheetName val="공종분류"/>
      <sheetName val="별표"/>
      <sheetName val="말뚝지지력산정"/>
      <sheetName val="물량표"/>
      <sheetName val="입적표"/>
      <sheetName val=" 견적서"/>
      <sheetName val="원가계산서(남측)"/>
      <sheetName val="입찰안"/>
      <sheetName val="건축원가계산서"/>
      <sheetName val="건물현황"/>
      <sheetName val="재무가정"/>
      <sheetName val="BOQ-Summary_Form A2"/>
      <sheetName val="CIVIL"/>
      <sheetName val="실행내역서"/>
      <sheetName val="예산M12A"/>
      <sheetName val="SLAB"/>
      <sheetName val="DS-최종"/>
      <sheetName val="명세서"/>
      <sheetName val="DIAPHRAGM"/>
      <sheetName val="118.세금과공과"/>
      <sheetName val="설산1.나"/>
      <sheetName val="본사S"/>
      <sheetName val="일위대가(계측기설치)"/>
      <sheetName val="국공유지및사유지"/>
      <sheetName val="CS2"/>
      <sheetName val="단위세대"/>
      <sheetName val="봉방동근생"/>
      <sheetName val="CALCULATION"/>
      <sheetName val="DESIGN_CRETERIA"/>
      <sheetName val="Base_Data"/>
      <sheetName val="예산내역서"/>
      <sheetName val="설계내역(2001)"/>
      <sheetName val="원본"/>
      <sheetName val="일"/>
      <sheetName val="96수출"/>
      <sheetName val="전기일위목록"/>
      <sheetName val="설계산출표지"/>
      <sheetName val="공사원가계산서"/>
      <sheetName val="전기"/>
      <sheetName val="설계서"/>
      <sheetName val="Model"/>
      <sheetName val="Ⅱ1-0타"/>
      <sheetName val="Despacho (c.civil)"/>
      <sheetName val="Breakdown"/>
      <sheetName val="설계산출기초"/>
      <sheetName val="도급예산내역서총괄표"/>
      <sheetName val="을부담운반비"/>
      <sheetName val="운반비산출"/>
      <sheetName val="5. COST SCHEDULE PER EXPENSE"/>
      <sheetName val="Proposal"/>
      <sheetName val="보차도경계석"/>
      <sheetName val="설계명세서(선로)"/>
      <sheetName val="자재단가표"/>
      <sheetName val="단면치수"/>
      <sheetName val="안정검토"/>
      <sheetName val="비교표"/>
      <sheetName val="단가(1)"/>
      <sheetName val="정산입력"/>
      <sheetName val="3.현장배치"/>
      <sheetName val="배수관공"/>
      <sheetName val="GIS재"/>
      <sheetName val="MTR재(한기)"/>
      <sheetName val="GIS.Ry재"/>
      <sheetName val="Main"/>
    </sheetNames>
    <sheetDataSet>
      <sheetData sheetId="0">
        <row r="61">
          <cell r="B61">
            <v>2.5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/>
      <sheetData sheetId="393"/>
      <sheetData sheetId="394"/>
      <sheetData sheetId="395" refreshError="1"/>
      <sheetData sheetId="396" refreshError="1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등급별"/>
      <sheetName val="통리지구"/>
      <sheetName val="적현로"/>
      <sheetName val="디스켁표지"/>
      <sheetName val="Sheet3"/>
      <sheetName val="원가계산"/>
      <sheetName val="갑지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출"/>
      <sheetName val="표지"/>
      <sheetName val="관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표"/>
      <sheetName val="일위대가표 (2)"/>
      <sheetName val="총괄내역"/>
      <sheetName val="내역서"/>
      <sheetName val="공종별 집계표"/>
      <sheetName val="사급,관급자재대"/>
      <sheetName val="원가계산서"/>
      <sheetName val="도급내역서 표지"/>
      <sheetName val="공사구성비"/>
      <sheetName val="목차"/>
      <sheetName val="간지"/>
      <sheetName val="VXXXXX"/>
      <sheetName val="총괄표"/>
      <sheetName val="PMS"/>
      <sheetName val="조경식재"/>
      <sheetName val="조경시설공"/>
      <sheetName val="자재수량산출"/>
      <sheetName val="수량산출서"/>
      <sheetName val="일위대가"/>
      <sheetName val=""/>
      <sheetName val="Sheet1 (2)"/>
      <sheetName val="보할"/>
      <sheetName val="기성총괄"/>
      <sheetName val="기성(단지내)"/>
      <sheetName val="기성(도시기반)"/>
      <sheetName val="기성내역"/>
      <sheetName val="내역표지"/>
      <sheetName val="원가계산서(총괄)"/>
      <sheetName val="산출내역집계"/>
      <sheetName val="건축집계"/>
      <sheetName val="건축내역"/>
      <sheetName val="토목집계"/>
      <sheetName val="토목내역"/>
      <sheetName val="설비집계"/>
      <sheetName val="설비내역"/>
      <sheetName val="내역(~2"/>
      <sheetName val="재료"/>
      <sheetName val="기성"/>
      <sheetName val="단가"/>
      <sheetName val="12공구"/>
      <sheetName val="골조시행"/>
      <sheetName val="단가산출"/>
      <sheetName val="토공사"/>
      <sheetName val="증감대비"/>
      <sheetName val="데이타"/>
      <sheetName val="실행대비"/>
      <sheetName val="CON'C"/>
      <sheetName val="산출내역서집계표"/>
      <sheetName val="일위_파일"/>
      <sheetName val="집계표"/>
      <sheetName val="북제주원가"/>
      <sheetName val="소비자가"/>
      <sheetName val="Sheet1"/>
      <sheetName val="RING WALL"/>
      <sheetName val="지질조사"/>
      <sheetName val="품셈TABLE"/>
      <sheetName val="99년하반기"/>
      <sheetName val="보증수수료산출"/>
      <sheetName val="BID"/>
      <sheetName val="공사비총괄표"/>
      <sheetName val="실행"/>
      <sheetName val="내역"/>
      <sheetName val="우수받이"/>
      <sheetName val="단가표"/>
      <sheetName val="1,2공구원가계산서"/>
      <sheetName val="2공구산출내역"/>
      <sheetName val="1공구산출내역서"/>
      <sheetName val="설변공종별"/>
      <sheetName val="설변조정내역"/>
      <sheetName val="건기토원가"/>
      <sheetName val="건축원가"/>
      <sheetName val="토목원가"/>
      <sheetName val="기계원가"/>
      <sheetName val="기계내역"/>
      <sheetName val="표지"/>
      <sheetName val="단가비교표"/>
      <sheetName val="예산서"/>
      <sheetName val="계약내역(2)"/>
      <sheetName val="실행(ALT1)"/>
      <sheetName val="표준건축비"/>
      <sheetName val="Sheet5"/>
      <sheetName val="노임단가"/>
      <sheetName val="식재수량표"/>
      <sheetName val="일위목록"/>
      <sheetName val="자재단가"/>
      <sheetName val="건축일위"/>
      <sheetName val="그라우팅일위"/>
      <sheetName val="기결의"/>
      <sheetName val="단"/>
      <sheetName val="경비"/>
      <sheetName val="2002하반기노임기준"/>
      <sheetName val="조명시설"/>
      <sheetName val="식재인부"/>
      <sheetName val="납부서"/>
      <sheetName val="식재가격"/>
      <sheetName val="식재총괄"/>
      <sheetName val="노무비단가"/>
      <sheetName val="청주(철골발주의뢰서)"/>
      <sheetName val="정부노임단가"/>
      <sheetName val="Y-WORK"/>
      <sheetName val="토목주소"/>
      <sheetName val="원가"/>
      <sheetName val="#REF"/>
      <sheetName val="예산명세서"/>
      <sheetName val="설계명세서"/>
      <sheetName val="자료입력"/>
      <sheetName val="일위대가(건축)"/>
      <sheetName val="건축2"/>
      <sheetName val="입력자료"/>
      <sheetName val="세부내역"/>
      <sheetName val="토사(PE)"/>
      <sheetName val="상반기손익차2총괄"/>
      <sheetName val="䴝괄내역"/>
      <sheetName val="#3_일위대가목록"/>
      <sheetName val="목록"/>
      <sheetName val="단가(자재)"/>
      <sheetName val="단가(노임)"/>
      <sheetName val="기초목록"/>
      <sheetName val="원가계산"/>
      <sheetName val="노임"/>
      <sheetName val="설명서 "/>
      <sheetName val="토목"/>
      <sheetName val="COVER"/>
      <sheetName val="Sheet6"/>
      <sheetName val="갑지"/>
      <sheetName val="총 원가계산"/>
      <sheetName val="기본단가표"/>
      <sheetName val="일위대가 "/>
      <sheetName val="단가비교표_공통1"/>
      <sheetName val="01AC"/>
      <sheetName val="단가대비표"/>
      <sheetName val="을지"/>
      <sheetName val="수단"/>
      <sheetName val="기자재수량"/>
      <sheetName val="구체"/>
      <sheetName val="좌측날개벽"/>
      <sheetName val="우측날개벽"/>
      <sheetName val="총공사내역서"/>
      <sheetName val="일위대가목차"/>
      <sheetName val="철거산출근거"/>
      <sheetName val="전기"/>
      <sheetName val="대창(함평)"/>
      <sheetName val="대창(장성)"/>
      <sheetName val="대창(함평)-창열"/>
      <sheetName val="중기"/>
      <sheetName val="소방"/>
      <sheetName val="상계견적"/>
      <sheetName val="4차원가계산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내역"/>
      <sheetName val="공잡비"/>
      <sheetName val="지촌덕평"/>
      <sheetName val="지덕잡비"/>
      <sheetName val="200"/>
      <sheetName val="cka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청천내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101동"/>
      <sheetName val="총괄표"/>
      <sheetName val="내역"/>
      <sheetName val="원가"/>
      <sheetName val="청곡지선입력"/>
      <sheetName val="직노"/>
      <sheetName val="#REF"/>
      <sheetName val="INPUT"/>
      <sheetName val="노임단가"/>
      <sheetName val="2000전체분"/>
      <sheetName val="산출근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관급자재"/>
      <sheetName val="폐기물"/>
      <sheetName val="내역서"/>
      <sheetName val="산출내역집계표"/>
      <sheetName val="평가데이터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설계서용"/>
      <sheetName val="내역서단가산출용"/>
      <sheetName val="원가+내역"/>
    </sheetNames>
    <sheetDataSet>
      <sheetData sheetId="0" refreshError="1"/>
      <sheetData sheetId="1">
        <row r="1">
          <cell r="A1" t="str">
            <v>공종명</v>
          </cell>
        </row>
      </sheetData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by일위대가"/>
      <sheetName val="기계경비(시간당)"/>
      <sheetName val="램머"/>
      <sheetName val="단가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공사개요"/>
      <sheetName val="총괄표"/>
      <sheetName val="원가계산"/>
      <sheetName val="지급자재"/>
      <sheetName val="설계예산서"/>
      <sheetName val="노무비"/>
      <sheetName val="백호우"/>
      <sheetName val="단가조사서"/>
      <sheetName val="수량집계"/>
      <sheetName val="일위대가"/>
      <sheetName val="공정표"/>
      <sheetName val="TYA-YS"/>
      <sheetName val="전체"/>
    </sheetNames>
    <definedNames>
      <definedName name="돌아가기"/>
      <definedName name="등가도움"/>
      <definedName name="연접도움말"/>
      <definedName name="전선_관"/>
      <definedName name="터파기계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>
        <row r="4">
          <cell r="A4" t="str">
            <v>제 1 호표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(승달문예회관)"/>
      <sheetName val="변압기용량"/>
      <sheetName val="발전기"/>
      <sheetName val="발전기부하"/>
      <sheetName val="축전지"/>
      <sheetName val="전압조건"/>
      <sheetName val="전압강하계산서"/>
      <sheetName val="부하조건"/>
      <sheetName val="부하계산서"/>
      <sheetName val="부하(성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평가데이터"/>
      <sheetName val="경영상태(PQ)"/>
      <sheetName val="시공여유율(PQ)"/>
      <sheetName val="100억이상"/>
      <sheetName val="시공여유율(100억)"/>
      <sheetName val="50억이상"/>
      <sheetName val="10억이상"/>
      <sheetName val="10억미만"/>
      <sheetName val="DATA98"/>
      <sheetName val="우수명단"/>
      <sheetName val="2000년1차"/>
      <sheetName val="청천내"/>
      <sheetName val="200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갑지"/>
      <sheetName val="내역서"/>
      <sheetName val="특기시방서"/>
      <sheetName val="기계설비시방서"/>
      <sheetName val="내역서 "/>
      <sheetName val="2000전체분"/>
      <sheetName val="요율"/>
      <sheetName val="자재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경비(전)"/>
      <sheetName val="재경비(전) (2)"/>
      <sheetName val="재경비(방송)"/>
      <sheetName val="한전수탁"/>
      <sheetName val="통신수탁"/>
      <sheetName val="관급"/>
      <sheetName val="관급 (2)"/>
      <sheetName val="갑지"/>
      <sheetName val="갑지 (2)"/>
      <sheetName val="가설공사"/>
      <sheetName val="재경비(김포)"/>
      <sheetName val="김포(LOP 설치비)"/>
      <sheetName val="laroux"/>
      <sheetName val="가설공사 (2)"/>
      <sheetName val="갑지 (3)"/>
      <sheetName val="가설공사(전기)"/>
      <sheetName val="가설공사 (방송,통신)"/>
      <sheetName val="갑지 (건축전기)"/>
      <sheetName val="한전수탁 "/>
      <sheetName val="갑지 (건축전기) (2)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제경비"/>
      <sheetName val="원가계산서"/>
      <sheetName val="내역서"/>
      <sheetName val="직영비"/>
      <sheetName val="12일위목록(전기)"/>
      <sheetName val="12일위(최종전기)"/>
      <sheetName val="12단가(전기)"/>
      <sheetName val="12노무비(전기)"/>
      <sheetName val="일위(전기기타X)"/>
      <sheetName val="7단가"/>
      <sheetName val="7인건비"/>
      <sheetName val="7산근"/>
      <sheetName val="7기계경비1"/>
      <sheetName val="7일위(발전)"/>
      <sheetName val="7단가(발전)"/>
      <sheetName val="관급"/>
      <sheetName val="EQ-R1"/>
      <sheetName val="수목표준대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B15" t="str">
            <v>저 압 케 이 블 공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서"/>
      <sheetName val="관급"/>
      <sheetName val="갑지"/>
      <sheetName val="수탁"/>
      <sheetName val="사용전검사수수료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경비(전)"/>
      <sheetName val="재경비(전) (2)"/>
      <sheetName val="재경비(방송)"/>
      <sheetName val="한전수탁"/>
      <sheetName val="통신수탁"/>
      <sheetName val="관급"/>
      <sheetName val="관급 (2)"/>
      <sheetName val="갑지"/>
      <sheetName val="갑지 (2)"/>
      <sheetName val="가설공사"/>
      <sheetName val="재경비(김포)"/>
      <sheetName val="김포(LOP 설치비)"/>
      <sheetName val="laroux"/>
      <sheetName val="가설공사 (2)"/>
      <sheetName val="갑지 (3)"/>
      <sheetName val="가설공사(전기)"/>
      <sheetName val="가설공사 (방송,통신)"/>
      <sheetName val="갑지 (건축전기)"/>
      <sheetName val="한전수탁 "/>
      <sheetName val="갑지 (건축전기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서"/>
      <sheetName val="관급"/>
      <sheetName val="갑지"/>
      <sheetName val="수탁"/>
      <sheetName val="사용전검사수수료"/>
      <sheetName val="시중노임단가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경비(전)"/>
      <sheetName val="재경비(전) (2)"/>
      <sheetName val="재경비(방송)"/>
      <sheetName val="한전수탁"/>
      <sheetName val="통신수탁"/>
      <sheetName val="관급"/>
      <sheetName val="관급 (2)"/>
      <sheetName val="갑지"/>
      <sheetName val="갑지 (2)"/>
      <sheetName val="가설공사"/>
      <sheetName val="재경비(김포)"/>
      <sheetName val="김포(LOP 설치비)"/>
      <sheetName val="laroux"/>
      <sheetName val="가설공사 (2)"/>
      <sheetName val="갑지 (3)"/>
      <sheetName val="가설공사(전기)"/>
      <sheetName val="가설공사 (방송,통신)"/>
      <sheetName val="갑지 (건축전기)"/>
      <sheetName val="한전수탁 "/>
      <sheetName val="갑지 (건축전기) (2)"/>
      <sheetName val="sw1"/>
      <sheetName val="NOMU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정공정"/>
      <sheetName val="산출내역"/>
      <sheetName val="총괄내역"/>
      <sheetName val="세부내역"/>
      <sheetName val="직 영 비"/>
      <sheetName val="원가계산"/>
      <sheetName val="원가근거"/>
      <sheetName val="일위집계"/>
      <sheetName val="일위대가"/>
      <sheetName val="단가산출"/>
      <sheetName val="노임단가"/>
      <sheetName val="관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품   명</v>
          </cell>
          <cell r="C1" t="str">
            <v>규   격</v>
          </cell>
          <cell r="D1" t="str">
            <v>수량</v>
          </cell>
          <cell r="E1" t="str">
            <v>단위</v>
          </cell>
          <cell r="F1" t="str">
            <v>적 용 금 액</v>
          </cell>
        </row>
        <row r="4">
          <cell r="A4" t="str">
            <v>경고테이프비닐</v>
          </cell>
          <cell r="B4" t="str">
            <v>경고테이프</v>
          </cell>
          <cell r="C4" t="str">
            <v>비닐</v>
          </cell>
          <cell r="D4">
            <v>1</v>
          </cell>
          <cell r="E4" t="str">
            <v>M</v>
          </cell>
          <cell r="G4">
            <v>56</v>
          </cell>
        </row>
        <row r="5">
          <cell r="A5" t="str">
            <v>경유</v>
          </cell>
          <cell r="B5" t="str">
            <v>경유</v>
          </cell>
          <cell r="D5">
            <v>1</v>
          </cell>
          <cell r="E5" t="str">
            <v>ℓ</v>
          </cell>
          <cell r="G5">
            <v>443</v>
          </cell>
        </row>
        <row r="6">
          <cell r="A6" t="str">
            <v>공청용안테나(SUS)UHF용</v>
          </cell>
          <cell r="B6" t="str">
            <v>공청용안테나(SUS)</v>
          </cell>
          <cell r="C6" t="str">
            <v>UHF용</v>
          </cell>
          <cell r="D6">
            <v>1</v>
          </cell>
          <cell r="E6" t="str">
            <v>조</v>
          </cell>
          <cell r="G6">
            <v>140000</v>
          </cell>
        </row>
        <row r="7">
          <cell r="A7" t="str">
            <v>공청용안테나(SUS)VHF HIGH용</v>
          </cell>
          <cell r="B7" t="str">
            <v>공청용안테나(SUS)</v>
          </cell>
          <cell r="C7" t="str">
            <v>VHF HIGH용</v>
          </cell>
          <cell r="D7">
            <v>1</v>
          </cell>
          <cell r="E7" t="str">
            <v>조</v>
          </cell>
          <cell r="G7">
            <v>150000</v>
          </cell>
        </row>
        <row r="8">
          <cell r="A8" t="str">
            <v>공청용안테나(SUS)VHF LOW용</v>
          </cell>
          <cell r="B8" t="str">
            <v>공청용안테나(SUS)</v>
          </cell>
          <cell r="C8" t="str">
            <v>VHF LOW용</v>
          </cell>
          <cell r="D8">
            <v>1</v>
          </cell>
          <cell r="E8" t="str">
            <v>조</v>
          </cell>
          <cell r="G8">
            <v>160000</v>
          </cell>
        </row>
        <row r="9">
          <cell r="A9" t="str">
            <v>광 케이블4C</v>
          </cell>
          <cell r="B9" t="str">
            <v>광 케이블</v>
          </cell>
          <cell r="C9" t="str">
            <v>4C</v>
          </cell>
          <cell r="D9">
            <v>1</v>
          </cell>
          <cell r="E9" t="str">
            <v>M</v>
          </cell>
          <cell r="G9">
            <v>8100</v>
          </cell>
        </row>
        <row r="10">
          <cell r="A10" t="str">
            <v>국사1020 X 1330 X 2350</v>
          </cell>
          <cell r="B10" t="str">
            <v>국사</v>
          </cell>
          <cell r="C10" t="str">
            <v>1020 X 1330 X 2350</v>
          </cell>
          <cell r="D10">
            <v>1</v>
          </cell>
          <cell r="E10" t="str">
            <v>M</v>
          </cell>
          <cell r="G10">
            <v>1800000</v>
          </cell>
        </row>
        <row r="11">
          <cell r="A11" t="str">
            <v>나동연선38㎟</v>
          </cell>
          <cell r="B11" t="str">
            <v>나동연선</v>
          </cell>
          <cell r="C11" t="str">
            <v>38㎟</v>
          </cell>
          <cell r="D11">
            <v>1</v>
          </cell>
          <cell r="E11" t="str">
            <v>M</v>
          </cell>
          <cell r="G11">
            <v>1441</v>
          </cell>
        </row>
        <row r="12">
          <cell r="A12" t="str">
            <v>노말밴드PVC 28C</v>
          </cell>
          <cell r="B12" t="str">
            <v>노말밴드</v>
          </cell>
          <cell r="C12" t="str">
            <v>PVC 28C</v>
          </cell>
          <cell r="D12">
            <v>1</v>
          </cell>
          <cell r="E12" t="str">
            <v>개</v>
          </cell>
          <cell r="G12">
            <v>960</v>
          </cell>
        </row>
        <row r="13">
          <cell r="A13" t="str">
            <v>노말밴드PVC 36C</v>
          </cell>
          <cell r="B13" t="str">
            <v>노말밴드</v>
          </cell>
          <cell r="C13" t="str">
            <v>PVC 36C</v>
          </cell>
          <cell r="D13">
            <v>1</v>
          </cell>
          <cell r="E13" t="str">
            <v>개</v>
          </cell>
          <cell r="G13">
            <v>1080</v>
          </cell>
        </row>
        <row r="14">
          <cell r="A14" t="str">
            <v>노말밴드PVC 54C</v>
          </cell>
          <cell r="B14" t="str">
            <v>노말밴드</v>
          </cell>
          <cell r="C14" t="str">
            <v>PVC 54C</v>
          </cell>
          <cell r="D14">
            <v>1</v>
          </cell>
          <cell r="E14" t="str">
            <v>개</v>
          </cell>
          <cell r="G14">
            <v>2200</v>
          </cell>
        </row>
        <row r="15">
          <cell r="A15" t="str">
            <v>레미콘40-180-8</v>
          </cell>
          <cell r="B15" t="str">
            <v>레미콘</v>
          </cell>
          <cell r="C15" t="str">
            <v>40-180-8</v>
          </cell>
          <cell r="D15">
            <v>1</v>
          </cell>
          <cell r="E15" t="str">
            <v>㎥</v>
          </cell>
          <cell r="G15">
            <v>43300</v>
          </cell>
        </row>
        <row r="16">
          <cell r="A16" t="str">
            <v>모 래</v>
          </cell>
          <cell r="B16" t="str">
            <v>모 래</v>
          </cell>
          <cell r="D16">
            <v>1</v>
          </cell>
          <cell r="E16" t="str">
            <v>㎥</v>
          </cell>
          <cell r="G16">
            <v>6000</v>
          </cell>
        </row>
        <row r="17">
          <cell r="A17" t="str">
            <v>밧데리12V24AH</v>
          </cell>
          <cell r="B17" t="str">
            <v>밧데리</v>
          </cell>
          <cell r="C17" t="str">
            <v>12V24AH</v>
          </cell>
          <cell r="D17">
            <v>1</v>
          </cell>
          <cell r="E17" t="str">
            <v>CELL</v>
          </cell>
          <cell r="G17">
            <v>52000</v>
          </cell>
        </row>
        <row r="18">
          <cell r="A18" t="str">
            <v>밧데리12V40AH</v>
          </cell>
          <cell r="B18" t="str">
            <v>밧데리</v>
          </cell>
          <cell r="C18" t="str">
            <v>12V40AH</v>
          </cell>
          <cell r="D18">
            <v>1</v>
          </cell>
          <cell r="E18" t="str">
            <v>CELL</v>
          </cell>
          <cell r="G18">
            <v>77400</v>
          </cell>
        </row>
        <row r="19">
          <cell r="A19" t="str">
            <v>밧데리12V100AH</v>
          </cell>
          <cell r="B19" t="str">
            <v>밧데리</v>
          </cell>
          <cell r="C19" t="str">
            <v>12V100AH</v>
          </cell>
          <cell r="D19">
            <v>1</v>
          </cell>
          <cell r="E19" t="str">
            <v>CELL</v>
          </cell>
          <cell r="G19">
            <v>190000</v>
          </cell>
        </row>
        <row r="20">
          <cell r="A20" t="str">
            <v>분기기2WAY</v>
          </cell>
          <cell r="B20" t="str">
            <v>분기기</v>
          </cell>
          <cell r="C20" t="str">
            <v>2WAY</v>
          </cell>
          <cell r="D20">
            <v>1</v>
          </cell>
          <cell r="E20" t="str">
            <v>개</v>
          </cell>
          <cell r="G20">
            <v>7000</v>
          </cell>
        </row>
        <row r="21">
          <cell r="A21" t="str">
            <v>분배기2WAY</v>
          </cell>
          <cell r="B21" t="str">
            <v>분배기</v>
          </cell>
          <cell r="C21" t="str">
            <v>2WAY</v>
          </cell>
          <cell r="D21">
            <v>1</v>
          </cell>
          <cell r="E21" t="str">
            <v>개</v>
          </cell>
          <cell r="G21">
            <v>5000</v>
          </cell>
        </row>
        <row r="22">
          <cell r="A22" t="str">
            <v>수공철개1120X620</v>
          </cell>
          <cell r="B22" t="str">
            <v>수공철개</v>
          </cell>
          <cell r="C22" t="str">
            <v>1120X620</v>
          </cell>
          <cell r="G22">
            <v>250000</v>
          </cell>
        </row>
        <row r="23">
          <cell r="A23" t="str">
            <v>스테인레스강판9mm</v>
          </cell>
          <cell r="B23" t="str">
            <v>스테인레스강판</v>
          </cell>
          <cell r="C23" t="str">
            <v>9mm</v>
          </cell>
          <cell r="D23">
            <v>1</v>
          </cell>
          <cell r="E23" t="str">
            <v>KG</v>
          </cell>
          <cell r="G23">
            <v>2026</v>
          </cell>
        </row>
        <row r="24">
          <cell r="A24" t="str">
            <v>스테인레스관50mm</v>
          </cell>
          <cell r="B24" t="str">
            <v>스테인레스관</v>
          </cell>
          <cell r="C24" t="str">
            <v>50mm</v>
          </cell>
          <cell r="D24">
            <v>1</v>
          </cell>
          <cell r="E24" t="str">
            <v>M</v>
          </cell>
          <cell r="G24">
            <v>3070</v>
          </cell>
        </row>
        <row r="25">
          <cell r="A25" t="str">
            <v>스피커벽부형, 3W</v>
          </cell>
          <cell r="B25" t="str">
            <v>스피커</v>
          </cell>
          <cell r="C25" t="str">
            <v>벽부형, 3W</v>
          </cell>
          <cell r="D25">
            <v>1</v>
          </cell>
          <cell r="E25" t="str">
            <v>개</v>
          </cell>
          <cell r="G25">
            <v>16000</v>
          </cell>
        </row>
        <row r="26">
          <cell r="A26" t="str">
            <v>스피커옥외칼럼형, 20Wx2</v>
          </cell>
          <cell r="B26" t="str">
            <v>스피커</v>
          </cell>
          <cell r="C26" t="str">
            <v>옥외칼럼형, 20Wx2</v>
          </cell>
          <cell r="D26">
            <v>1</v>
          </cell>
          <cell r="E26" t="str">
            <v>개</v>
          </cell>
          <cell r="G26">
            <v>70000</v>
          </cell>
        </row>
        <row r="27">
          <cell r="A27" t="str">
            <v>스피커천정형, 3W</v>
          </cell>
          <cell r="B27" t="str">
            <v>스피커</v>
          </cell>
          <cell r="C27" t="str">
            <v>천정형, 3W</v>
          </cell>
          <cell r="D27">
            <v>1</v>
          </cell>
          <cell r="E27" t="str">
            <v>개</v>
          </cell>
          <cell r="G27">
            <v>16000</v>
          </cell>
        </row>
        <row r="28">
          <cell r="A28" t="str">
            <v>스피커단자함10P</v>
          </cell>
          <cell r="B28" t="str">
            <v>스피커단자함</v>
          </cell>
          <cell r="C28" t="str">
            <v>10P</v>
          </cell>
          <cell r="D28">
            <v>1</v>
          </cell>
          <cell r="E28" t="str">
            <v>면</v>
          </cell>
          <cell r="G28">
            <v>23000</v>
          </cell>
        </row>
        <row r="29">
          <cell r="A29" t="str">
            <v>스피커단자함50P</v>
          </cell>
          <cell r="B29" t="str">
            <v>스피커단자함</v>
          </cell>
          <cell r="C29" t="str">
            <v>50P</v>
          </cell>
          <cell r="D29">
            <v>1</v>
          </cell>
          <cell r="E29" t="str">
            <v>면</v>
          </cell>
          <cell r="G29">
            <v>55000</v>
          </cell>
        </row>
        <row r="30">
          <cell r="A30" t="str">
            <v>아연도전선관16C</v>
          </cell>
          <cell r="B30" t="str">
            <v>아연도전선관</v>
          </cell>
          <cell r="C30" t="str">
            <v>16C</v>
          </cell>
          <cell r="D30">
            <v>1</v>
          </cell>
          <cell r="E30" t="str">
            <v>M</v>
          </cell>
          <cell r="G30">
            <v>932</v>
          </cell>
        </row>
        <row r="31">
          <cell r="A31" t="str">
            <v>아연도전선관22C</v>
          </cell>
          <cell r="B31" t="str">
            <v>아연도전선관</v>
          </cell>
          <cell r="C31" t="str">
            <v>22C</v>
          </cell>
          <cell r="D31">
            <v>1</v>
          </cell>
          <cell r="E31" t="str">
            <v>M</v>
          </cell>
          <cell r="G31">
            <v>1192</v>
          </cell>
        </row>
        <row r="32">
          <cell r="A32" t="str">
            <v>아연도전선관28C</v>
          </cell>
          <cell r="B32" t="str">
            <v>아연도전선관</v>
          </cell>
          <cell r="C32" t="str">
            <v>28C</v>
          </cell>
          <cell r="D32">
            <v>1</v>
          </cell>
          <cell r="E32" t="str">
            <v>M</v>
          </cell>
          <cell r="G32">
            <v>1566</v>
          </cell>
        </row>
        <row r="33">
          <cell r="A33" t="str">
            <v>아연도전선관36C</v>
          </cell>
          <cell r="B33" t="str">
            <v>아연도전선관</v>
          </cell>
          <cell r="C33" t="str">
            <v>36C</v>
          </cell>
          <cell r="D33">
            <v>1</v>
          </cell>
          <cell r="E33" t="str">
            <v>M</v>
          </cell>
          <cell r="G33">
            <v>1921</v>
          </cell>
        </row>
        <row r="34">
          <cell r="A34" t="str">
            <v>아연도전선관42C</v>
          </cell>
          <cell r="B34" t="str">
            <v>아연도전선관</v>
          </cell>
          <cell r="C34" t="str">
            <v>42C</v>
          </cell>
          <cell r="D34">
            <v>1</v>
          </cell>
          <cell r="E34" t="str">
            <v>M</v>
          </cell>
          <cell r="G34">
            <v>2224</v>
          </cell>
        </row>
        <row r="35">
          <cell r="A35" t="str">
            <v>아연도전선관54C</v>
          </cell>
          <cell r="B35" t="str">
            <v>아연도전선관</v>
          </cell>
          <cell r="C35" t="str">
            <v>54C</v>
          </cell>
          <cell r="D35">
            <v>1</v>
          </cell>
          <cell r="E35" t="str">
            <v>M</v>
          </cell>
          <cell r="G35">
            <v>3104</v>
          </cell>
        </row>
        <row r="36">
          <cell r="A36" t="str">
            <v>아연도전선관70C</v>
          </cell>
          <cell r="B36" t="str">
            <v>아연도전선관</v>
          </cell>
          <cell r="C36" t="str">
            <v>70C</v>
          </cell>
          <cell r="D36">
            <v>1</v>
          </cell>
          <cell r="E36" t="str">
            <v>M</v>
          </cell>
          <cell r="G36">
            <v>3950</v>
          </cell>
        </row>
        <row r="37">
          <cell r="A37" t="str">
            <v>앙카볼트10x200</v>
          </cell>
          <cell r="B37" t="str">
            <v>앙카볼트</v>
          </cell>
          <cell r="C37" t="str">
            <v>10x200</v>
          </cell>
          <cell r="D37">
            <v>1</v>
          </cell>
          <cell r="E37" t="str">
            <v>EA</v>
          </cell>
          <cell r="G37">
            <v>440</v>
          </cell>
        </row>
        <row r="38">
          <cell r="A38" t="str">
            <v>앙카볼트16x180</v>
          </cell>
          <cell r="B38" t="str">
            <v>앙카볼트</v>
          </cell>
          <cell r="C38" t="str">
            <v>16x180</v>
          </cell>
          <cell r="D38">
            <v>1</v>
          </cell>
          <cell r="E38" t="str">
            <v>EA</v>
          </cell>
          <cell r="G38">
            <v>627</v>
          </cell>
        </row>
        <row r="39">
          <cell r="A39" t="str">
            <v>앙카볼트16x250</v>
          </cell>
          <cell r="B39" t="str">
            <v>앙카볼트</v>
          </cell>
          <cell r="C39" t="str">
            <v>16x250</v>
          </cell>
          <cell r="D39">
            <v>1</v>
          </cell>
          <cell r="E39" t="str">
            <v>EA</v>
          </cell>
          <cell r="G39">
            <v>1100</v>
          </cell>
        </row>
        <row r="40">
          <cell r="A40" t="str">
            <v>앙카볼트(SUS)5/8"</v>
          </cell>
          <cell r="B40" t="str">
            <v>앙카볼트(SUS)</v>
          </cell>
          <cell r="C40" t="str">
            <v>5/8"</v>
          </cell>
          <cell r="D40">
            <v>1</v>
          </cell>
          <cell r="E40" t="str">
            <v>SET</v>
          </cell>
          <cell r="G40">
            <v>320</v>
          </cell>
        </row>
        <row r="41">
          <cell r="A41" t="str">
            <v>앰 프120W</v>
          </cell>
          <cell r="B41" t="str">
            <v>앰 프</v>
          </cell>
          <cell r="C41" t="str">
            <v>120W</v>
          </cell>
          <cell r="D41">
            <v>1</v>
          </cell>
          <cell r="E41" t="str">
            <v>SET</v>
          </cell>
          <cell r="G41">
            <v>480000</v>
          </cell>
        </row>
        <row r="42">
          <cell r="A42" t="str">
            <v>영상케이블ECX 7C-2V</v>
          </cell>
          <cell r="B42" t="str">
            <v>영상케이블</v>
          </cell>
          <cell r="C42" t="str">
            <v>ECX 7C-2V</v>
          </cell>
          <cell r="D42">
            <v>1</v>
          </cell>
          <cell r="E42" t="str">
            <v>M</v>
          </cell>
          <cell r="G42">
            <v>615</v>
          </cell>
        </row>
        <row r="43">
          <cell r="A43" t="str">
            <v>전열콘센트2-250-15</v>
          </cell>
          <cell r="B43" t="str">
            <v>전열콘센트</v>
          </cell>
          <cell r="C43" t="str">
            <v>2-250-15</v>
          </cell>
          <cell r="D43">
            <v>1</v>
          </cell>
          <cell r="E43" t="str">
            <v>개</v>
          </cell>
          <cell r="G43">
            <v>1000</v>
          </cell>
        </row>
        <row r="44">
          <cell r="A44" t="str">
            <v>전원케이블CV 2㎟-2C</v>
          </cell>
          <cell r="B44" t="str">
            <v>전원케이블</v>
          </cell>
          <cell r="C44" t="str">
            <v>CV 2㎟-2C</v>
          </cell>
          <cell r="D44">
            <v>1</v>
          </cell>
          <cell r="E44" t="str">
            <v>M</v>
          </cell>
          <cell r="G44">
            <v>402</v>
          </cell>
        </row>
        <row r="45">
          <cell r="A45" t="str">
            <v>전원케이블CV 3.5㎟-2C</v>
          </cell>
          <cell r="B45" t="str">
            <v>전원케이블</v>
          </cell>
          <cell r="C45" t="str">
            <v>CV 3.5㎟-2C</v>
          </cell>
          <cell r="D45">
            <v>1</v>
          </cell>
          <cell r="E45" t="str">
            <v>M</v>
          </cell>
          <cell r="G45">
            <v>513</v>
          </cell>
        </row>
        <row r="46">
          <cell r="A46" t="str">
            <v>전원케이블CV 5.5㎟-2C</v>
          </cell>
          <cell r="B46" t="str">
            <v>전원케이블</v>
          </cell>
          <cell r="C46" t="str">
            <v>CV 5.5㎟-2C</v>
          </cell>
          <cell r="D46">
            <v>1</v>
          </cell>
          <cell r="E46" t="str">
            <v>M</v>
          </cell>
          <cell r="G46">
            <v>685</v>
          </cell>
        </row>
        <row r="47">
          <cell r="A47" t="str">
            <v>전원케이블CV 8㎟-2C</v>
          </cell>
          <cell r="B47" t="str">
            <v>전원케이블</v>
          </cell>
          <cell r="C47" t="str">
            <v>CV 8㎟-2C</v>
          </cell>
          <cell r="D47">
            <v>1</v>
          </cell>
          <cell r="E47" t="str">
            <v>M</v>
          </cell>
          <cell r="G47">
            <v>863</v>
          </cell>
        </row>
        <row r="48">
          <cell r="A48" t="str">
            <v>전화단자함국선/내선 10P/10P</v>
          </cell>
          <cell r="B48" t="str">
            <v>전화단자함</v>
          </cell>
          <cell r="C48" t="str">
            <v>국선/내선 10P/10P</v>
          </cell>
          <cell r="D48">
            <v>1</v>
          </cell>
          <cell r="E48" t="str">
            <v>면</v>
          </cell>
          <cell r="G48">
            <v>51000</v>
          </cell>
        </row>
        <row r="49">
          <cell r="A49" t="str">
            <v>전화단자함국선/내선 30P/60P</v>
          </cell>
          <cell r="B49" t="str">
            <v>전화단자함</v>
          </cell>
          <cell r="C49" t="str">
            <v>국선/내선 30P/60P</v>
          </cell>
          <cell r="D49">
            <v>1</v>
          </cell>
          <cell r="E49" t="str">
            <v>면</v>
          </cell>
          <cell r="G49">
            <v>105000</v>
          </cell>
        </row>
        <row r="50">
          <cell r="A50" t="str">
            <v>전화단자함중간용 10P</v>
          </cell>
          <cell r="B50" t="str">
            <v>전화단자함</v>
          </cell>
          <cell r="C50" t="str">
            <v>중간용 10P</v>
          </cell>
          <cell r="D50">
            <v>1</v>
          </cell>
          <cell r="E50" t="str">
            <v>면</v>
          </cell>
          <cell r="G50">
            <v>23000</v>
          </cell>
        </row>
        <row r="51">
          <cell r="A51" t="str">
            <v>전화단자함중간용 20P</v>
          </cell>
          <cell r="B51" t="str">
            <v>전화단자함</v>
          </cell>
          <cell r="C51" t="str">
            <v>중간용 20P</v>
          </cell>
          <cell r="D51">
            <v>1</v>
          </cell>
          <cell r="E51" t="str">
            <v>면</v>
          </cell>
          <cell r="G51">
            <v>27000</v>
          </cell>
        </row>
        <row r="52">
          <cell r="A52" t="str">
            <v>전화단자함중간용 30P</v>
          </cell>
          <cell r="B52" t="str">
            <v>전화단자함</v>
          </cell>
          <cell r="C52" t="str">
            <v>중간용 30P</v>
          </cell>
          <cell r="D52">
            <v>1</v>
          </cell>
          <cell r="E52" t="str">
            <v>면</v>
          </cell>
          <cell r="G52">
            <v>34000</v>
          </cell>
        </row>
        <row r="53">
          <cell r="A53" t="str">
            <v>전화콘센트4PIN</v>
          </cell>
          <cell r="B53" t="str">
            <v>전화콘센트</v>
          </cell>
          <cell r="C53" t="str">
            <v>4PIN</v>
          </cell>
          <cell r="D53">
            <v>1</v>
          </cell>
          <cell r="E53" t="str">
            <v>개</v>
          </cell>
          <cell r="G53">
            <v>879</v>
          </cell>
        </row>
        <row r="54">
          <cell r="A54" t="str">
            <v>접지단자함1CCT, SUS</v>
          </cell>
          <cell r="B54" t="str">
            <v>접지단자함</v>
          </cell>
          <cell r="C54" t="str">
            <v>1CCT, SUS</v>
          </cell>
          <cell r="D54">
            <v>1</v>
          </cell>
          <cell r="E54" t="str">
            <v>면</v>
          </cell>
          <cell r="G54">
            <v>65000</v>
          </cell>
        </row>
        <row r="55">
          <cell r="A55" t="str">
            <v>접지단자함2CCT, SUS</v>
          </cell>
          <cell r="B55" t="str">
            <v>접지단자함</v>
          </cell>
          <cell r="C55" t="str">
            <v>2CCT, SUS</v>
          </cell>
          <cell r="D55">
            <v>1</v>
          </cell>
          <cell r="E55" t="str">
            <v>면</v>
          </cell>
          <cell r="G55">
            <v>72000</v>
          </cell>
        </row>
        <row r="56">
          <cell r="A56" t="str">
            <v>접지단자함4CCT, SUS</v>
          </cell>
          <cell r="B56" t="str">
            <v>접지단자함</v>
          </cell>
          <cell r="C56" t="str">
            <v>4CCT, SUS</v>
          </cell>
          <cell r="D56">
            <v>1</v>
          </cell>
          <cell r="E56" t="str">
            <v>면</v>
          </cell>
          <cell r="G56">
            <v>120000</v>
          </cell>
        </row>
        <row r="57">
          <cell r="A57" t="str">
            <v>접지동판500 X 500 X 1.5</v>
          </cell>
          <cell r="B57" t="str">
            <v>접지동판</v>
          </cell>
          <cell r="C57" t="str">
            <v>500 X 500 X 1.5</v>
          </cell>
          <cell r="D57">
            <v>1</v>
          </cell>
          <cell r="E57" t="str">
            <v>EA</v>
          </cell>
          <cell r="G57">
            <v>22000</v>
          </cell>
        </row>
        <row r="58">
          <cell r="A58" t="str">
            <v>접지봉φ14 x 1000mm</v>
          </cell>
          <cell r="B58" t="str">
            <v>접지봉</v>
          </cell>
          <cell r="C58" t="str">
            <v>φ14 x 1000mm</v>
          </cell>
          <cell r="D58">
            <v>1</v>
          </cell>
          <cell r="E58" t="str">
            <v>본</v>
          </cell>
          <cell r="G58">
            <v>2650</v>
          </cell>
        </row>
        <row r="59">
          <cell r="A59" t="str">
            <v>접지봉φ16 x 1800mm</v>
          </cell>
          <cell r="B59" t="str">
            <v>접지봉</v>
          </cell>
          <cell r="C59" t="str">
            <v>φ16 x 1800mm</v>
          </cell>
          <cell r="D59">
            <v>1</v>
          </cell>
          <cell r="E59" t="str">
            <v>본</v>
          </cell>
          <cell r="G59">
            <v>4500</v>
          </cell>
        </row>
        <row r="60">
          <cell r="A60" t="str">
            <v>접지봉φ18 x 2400mm</v>
          </cell>
          <cell r="B60" t="str">
            <v>접지봉</v>
          </cell>
          <cell r="C60" t="str">
            <v>φ18 x 2400mm</v>
          </cell>
          <cell r="D60">
            <v>1</v>
          </cell>
          <cell r="E60" t="str">
            <v>본</v>
          </cell>
          <cell r="G60">
            <v>6500</v>
          </cell>
        </row>
        <row r="61">
          <cell r="A61" t="str">
            <v>접지용 전선GV 2.0㎟</v>
          </cell>
          <cell r="B61" t="str">
            <v>접지용 전선</v>
          </cell>
          <cell r="C61" t="str">
            <v>GV 2.0㎟</v>
          </cell>
          <cell r="D61">
            <v>1</v>
          </cell>
          <cell r="E61" t="str">
            <v>M</v>
          </cell>
          <cell r="G61">
            <v>197</v>
          </cell>
        </row>
        <row r="62">
          <cell r="A62" t="str">
            <v>접지용 전선GV 3.5㎟</v>
          </cell>
          <cell r="B62" t="str">
            <v>접지용 전선</v>
          </cell>
          <cell r="C62" t="str">
            <v>GV 3.5㎟</v>
          </cell>
          <cell r="D62">
            <v>1</v>
          </cell>
          <cell r="E62" t="str">
            <v>M</v>
          </cell>
          <cell r="G62">
            <v>265</v>
          </cell>
        </row>
        <row r="63">
          <cell r="A63" t="str">
            <v>접지용 전선GV 38㎟</v>
          </cell>
          <cell r="B63" t="str">
            <v>접지용 전선</v>
          </cell>
          <cell r="C63" t="str">
            <v>GV 38㎟</v>
          </cell>
          <cell r="D63">
            <v>1</v>
          </cell>
          <cell r="E63" t="str">
            <v>M</v>
          </cell>
          <cell r="G63">
            <v>1940</v>
          </cell>
        </row>
        <row r="64">
          <cell r="A64" t="str">
            <v>접지용 전선GV 5.5㎟</v>
          </cell>
          <cell r="B64" t="str">
            <v>접지용 전선</v>
          </cell>
          <cell r="C64" t="str">
            <v>GV 5.5㎟</v>
          </cell>
          <cell r="D64">
            <v>1</v>
          </cell>
          <cell r="E64" t="str">
            <v>M</v>
          </cell>
          <cell r="G64">
            <v>360</v>
          </cell>
        </row>
        <row r="65">
          <cell r="A65" t="str">
            <v>접지용 전선GV 60㎟</v>
          </cell>
          <cell r="B65" t="str">
            <v>접지용 전선</v>
          </cell>
          <cell r="C65" t="str">
            <v>GV 60㎟</v>
          </cell>
          <cell r="D65">
            <v>1</v>
          </cell>
          <cell r="E65" t="str">
            <v>M</v>
          </cell>
          <cell r="G65">
            <v>3067</v>
          </cell>
        </row>
        <row r="66">
          <cell r="A66" t="str">
            <v>접지콘넥터38-38㎟</v>
          </cell>
          <cell r="B66" t="str">
            <v>접지콘넥터</v>
          </cell>
          <cell r="C66" t="str">
            <v>38-38㎟</v>
          </cell>
          <cell r="D66">
            <v>1</v>
          </cell>
          <cell r="E66" t="str">
            <v>개</v>
          </cell>
          <cell r="G66">
            <v>900</v>
          </cell>
        </row>
        <row r="67">
          <cell r="A67" t="str">
            <v>제어케이블CVV 2㎟-10C</v>
          </cell>
          <cell r="B67" t="str">
            <v>제어케이블</v>
          </cell>
          <cell r="C67" t="str">
            <v>CVV 2㎟-10C</v>
          </cell>
          <cell r="D67">
            <v>1</v>
          </cell>
          <cell r="E67" t="str">
            <v>M</v>
          </cell>
          <cell r="G67">
            <v>1191</v>
          </cell>
        </row>
        <row r="68">
          <cell r="A68" t="str">
            <v>제어케이블CVV 2㎟-12C</v>
          </cell>
          <cell r="B68" t="str">
            <v>제어케이블</v>
          </cell>
          <cell r="C68" t="str">
            <v>CVV 2㎟-12C</v>
          </cell>
          <cell r="D68">
            <v>1</v>
          </cell>
          <cell r="E68" t="str">
            <v>M</v>
          </cell>
          <cell r="G68">
            <v>1321</v>
          </cell>
        </row>
        <row r="69">
          <cell r="A69" t="str">
            <v>제어케이블CVV 2㎟-15C</v>
          </cell>
          <cell r="B69" t="str">
            <v>제어케이블</v>
          </cell>
          <cell r="C69" t="str">
            <v>CVV 2㎟-15C</v>
          </cell>
          <cell r="D69">
            <v>1</v>
          </cell>
          <cell r="E69" t="str">
            <v>M</v>
          </cell>
          <cell r="G69">
            <v>1711</v>
          </cell>
        </row>
        <row r="70">
          <cell r="A70" t="str">
            <v>제어케이블CVV 2㎟-19C</v>
          </cell>
          <cell r="B70" t="str">
            <v>제어케이블</v>
          </cell>
          <cell r="C70" t="str">
            <v>CVV 2㎟-19C</v>
          </cell>
          <cell r="D70">
            <v>1</v>
          </cell>
          <cell r="E70" t="str">
            <v>M</v>
          </cell>
          <cell r="G70">
            <v>1935</v>
          </cell>
        </row>
        <row r="71">
          <cell r="A71" t="str">
            <v>제어케이블CVV 2㎟-24C</v>
          </cell>
          <cell r="B71" t="str">
            <v>제어케이블</v>
          </cell>
          <cell r="C71" t="str">
            <v>CVV 2㎟-24C</v>
          </cell>
          <cell r="D71">
            <v>1</v>
          </cell>
          <cell r="E71" t="str">
            <v>M</v>
          </cell>
          <cell r="G71">
            <v>2446</v>
          </cell>
        </row>
        <row r="72">
          <cell r="A72" t="str">
            <v>제어케이블CVV 2㎟-2C</v>
          </cell>
          <cell r="B72" t="str">
            <v>제어케이블</v>
          </cell>
          <cell r="C72" t="str">
            <v>CVV 2㎟-2C</v>
          </cell>
          <cell r="D72">
            <v>1</v>
          </cell>
          <cell r="E72" t="str">
            <v>M</v>
          </cell>
          <cell r="G72">
            <v>364</v>
          </cell>
        </row>
        <row r="73">
          <cell r="A73" t="str">
            <v>제어케이블CVV 2㎟-30C</v>
          </cell>
          <cell r="B73" t="str">
            <v>제어케이블</v>
          </cell>
          <cell r="C73" t="str">
            <v>CVV 2㎟-30C</v>
          </cell>
          <cell r="D73">
            <v>1</v>
          </cell>
          <cell r="E73" t="str">
            <v>M</v>
          </cell>
          <cell r="G73">
            <v>2986</v>
          </cell>
        </row>
        <row r="74">
          <cell r="A74" t="str">
            <v>제어케이블CVV 2㎟-3C</v>
          </cell>
          <cell r="B74" t="str">
            <v>제어케이블</v>
          </cell>
          <cell r="C74" t="str">
            <v>CVV 2㎟-3C</v>
          </cell>
          <cell r="D74">
            <v>1</v>
          </cell>
          <cell r="E74" t="str">
            <v>M</v>
          </cell>
          <cell r="G74">
            <v>445</v>
          </cell>
        </row>
        <row r="75">
          <cell r="A75" t="str">
            <v>제어케이블CVV 2㎟-4C</v>
          </cell>
          <cell r="B75" t="str">
            <v>제어케이블</v>
          </cell>
          <cell r="C75" t="str">
            <v>CVV 2㎟-4C</v>
          </cell>
          <cell r="D75">
            <v>1</v>
          </cell>
          <cell r="E75" t="str">
            <v>M</v>
          </cell>
          <cell r="G75">
            <v>543</v>
          </cell>
        </row>
        <row r="76">
          <cell r="A76" t="str">
            <v>제어케이블CVV 2㎟-5C</v>
          </cell>
          <cell r="B76" t="str">
            <v>제어케이블</v>
          </cell>
          <cell r="C76" t="str">
            <v>CVV 2㎟-5C</v>
          </cell>
          <cell r="D76">
            <v>1</v>
          </cell>
          <cell r="E76" t="str">
            <v>M</v>
          </cell>
          <cell r="G76">
            <v>619</v>
          </cell>
        </row>
        <row r="77">
          <cell r="A77" t="str">
            <v>제어케이블CVV 2㎟-6C</v>
          </cell>
          <cell r="B77" t="str">
            <v>제어케이블</v>
          </cell>
          <cell r="C77" t="str">
            <v>CVV 2㎟-6C</v>
          </cell>
          <cell r="D77">
            <v>1</v>
          </cell>
          <cell r="E77" t="str">
            <v>M</v>
          </cell>
          <cell r="G77">
            <v>715</v>
          </cell>
        </row>
        <row r="78">
          <cell r="A78" t="str">
            <v>제어케이블CVV 2㎟-8C</v>
          </cell>
          <cell r="B78" t="str">
            <v>제어케이블</v>
          </cell>
          <cell r="C78" t="str">
            <v>CVV 2㎟-8C</v>
          </cell>
          <cell r="D78">
            <v>1</v>
          </cell>
          <cell r="E78" t="str">
            <v>M</v>
          </cell>
          <cell r="G78">
            <v>953</v>
          </cell>
        </row>
        <row r="79">
          <cell r="A79" t="str">
            <v>제어케이블CVVS 1.25㎟-4C</v>
          </cell>
          <cell r="B79" t="str">
            <v>제어케이블</v>
          </cell>
          <cell r="C79" t="str">
            <v>CVVS 1.25㎟-4C</v>
          </cell>
          <cell r="D79">
            <v>1</v>
          </cell>
          <cell r="E79" t="str">
            <v>M</v>
          </cell>
          <cell r="G79">
            <v>616</v>
          </cell>
        </row>
        <row r="80">
          <cell r="A80" t="str">
            <v>제어케이블CVVS 2㎟-10C</v>
          </cell>
          <cell r="B80" t="str">
            <v>제어케이블</v>
          </cell>
          <cell r="C80" t="str">
            <v>CVVS 2㎟-10C</v>
          </cell>
          <cell r="D80">
            <v>1</v>
          </cell>
          <cell r="E80" t="str">
            <v>M</v>
          </cell>
          <cell r="G80">
            <v>1413</v>
          </cell>
        </row>
        <row r="81">
          <cell r="A81" t="str">
            <v>제어케이블CVVS 2㎟-12C</v>
          </cell>
          <cell r="B81" t="str">
            <v>제어케이블</v>
          </cell>
          <cell r="C81" t="str">
            <v>CVVS 2㎟-12C</v>
          </cell>
          <cell r="D81">
            <v>1</v>
          </cell>
          <cell r="E81" t="str">
            <v>M</v>
          </cell>
          <cell r="G81">
            <v>1593</v>
          </cell>
        </row>
        <row r="82">
          <cell r="A82" t="str">
            <v>제어케이블CVVS 2㎟-15C</v>
          </cell>
          <cell r="B82" t="str">
            <v>제어케이블</v>
          </cell>
          <cell r="C82" t="str">
            <v>CVVS 2㎟-15C</v>
          </cell>
          <cell r="D82">
            <v>1</v>
          </cell>
          <cell r="E82" t="str">
            <v>M</v>
          </cell>
          <cell r="G82">
            <v>1856</v>
          </cell>
        </row>
        <row r="83">
          <cell r="A83" t="str">
            <v>제어케이블CVVS 2㎟-2C</v>
          </cell>
          <cell r="B83" t="str">
            <v>제어케이블</v>
          </cell>
          <cell r="C83" t="str">
            <v>CVVS 2㎟-2C</v>
          </cell>
          <cell r="D83">
            <v>1</v>
          </cell>
          <cell r="E83" t="str">
            <v>M</v>
          </cell>
          <cell r="G83">
            <v>545</v>
          </cell>
        </row>
        <row r="84">
          <cell r="A84" t="str">
            <v>제어케이블CVVS 2㎟-30C</v>
          </cell>
          <cell r="B84" t="str">
            <v>제어케이블</v>
          </cell>
          <cell r="C84" t="str">
            <v>CVVS 2㎟-30C</v>
          </cell>
          <cell r="D84">
            <v>1</v>
          </cell>
          <cell r="E84" t="str">
            <v>M</v>
          </cell>
          <cell r="G84">
            <v>3391</v>
          </cell>
        </row>
        <row r="85">
          <cell r="A85" t="str">
            <v>제어케이블CVVS 2㎟-3C</v>
          </cell>
          <cell r="B85" t="str">
            <v>제어케이블</v>
          </cell>
          <cell r="C85" t="str">
            <v>CVVS 2㎟-3C</v>
          </cell>
          <cell r="D85">
            <v>1</v>
          </cell>
          <cell r="E85" t="str">
            <v>M</v>
          </cell>
          <cell r="G85">
            <v>631</v>
          </cell>
        </row>
        <row r="86">
          <cell r="A86" t="str">
            <v>제어케이블CVVS 2㎟-4C</v>
          </cell>
          <cell r="B86" t="str">
            <v>제어케이블</v>
          </cell>
          <cell r="C86" t="str">
            <v>CVVS 2㎟-4C</v>
          </cell>
          <cell r="D86">
            <v>1</v>
          </cell>
          <cell r="E86" t="str">
            <v>M</v>
          </cell>
          <cell r="G86">
            <v>732</v>
          </cell>
        </row>
        <row r="87">
          <cell r="A87" t="str">
            <v>제어케이블CVVS 2㎟-6C</v>
          </cell>
          <cell r="B87" t="str">
            <v>제어케이블</v>
          </cell>
          <cell r="C87" t="str">
            <v>CVVS 2㎟-6C</v>
          </cell>
          <cell r="D87">
            <v>1</v>
          </cell>
          <cell r="E87" t="str">
            <v>M</v>
          </cell>
          <cell r="G87">
            <v>935</v>
          </cell>
        </row>
        <row r="88">
          <cell r="A88" t="str">
            <v>제어케이블CVVS 2㎟-8C</v>
          </cell>
          <cell r="B88" t="str">
            <v>제어케이블</v>
          </cell>
          <cell r="C88" t="str">
            <v>CVVS 2㎟-8C</v>
          </cell>
          <cell r="D88">
            <v>1</v>
          </cell>
          <cell r="E88" t="str">
            <v>M</v>
          </cell>
          <cell r="G88">
            <v>1102</v>
          </cell>
        </row>
        <row r="89">
          <cell r="A89" t="str">
            <v>제어케이블CVVSB 2.0㎟-2C</v>
          </cell>
          <cell r="B89" t="str">
            <v>제어케이블</v>
          </cell>
          <cell r="C89" t="str">
            <v>CVVSB 2.0㎟-2C</v>
          </cell>
          <cell r="D89">
            <v>1</v>
          </cell>
          <cell r="E89" t="str">
            <v>M</v>
          </cell>
          <cell r="G89">
            <v>530</v>
          </cell>
        </row>
        <row r="90">
          <cell r="A90" t="str">
            <v>증폭기(공청용)U/VHF 겸용</v>
          </cell>
          <cell r="B90" t="str">
            <v>증폭기(공청용)</v>
          </cell>
          <cell r="C90" t="str">
            <v>U/VHF 겸용</v>
          </cell>
          <cell r="D90">
            <v>1</v>
          </cell>
          <cell r="E90" t="str">
            <v>개</v>
          </cell>
          <cell r="G90">
            <v>65000</v>
          </cell>
        </row>
        <row r="91">
          <cell r="A91" t="str">
            <v>통신케이블CPEV 0.65mm-10P</v>
          </cell>
          <cell r="B91" t="str">
            <v>통신케이블</v>
          </cell>
          <cell r="C91" t="str">
            <v>CPEV 0.65mm-10P</v>
          </cell>
          <cell r="D91">
            <v>1</v>
          </cell>
          <cell r="E91" t="str">
            <v>M</v>
          </cell>
          <cell r="G91">
            <v>752</v>
          </cell>
        </row>
        <row r="92">
          <cell r="A92" t="str">
            <v>통신케이블CPEV 0.65mm-20P</v>
          </cell>
          <cell r="B92" t="str">
            <v>통신케이블</v>
          </cell>
          <cell r="C92" t="str">
            <v>CPEV 0.65mm-20P</v>
          </cell>
          <cell r="D92">
            <v>1</v>
          </cell>
          <cell r="E92" t="str">
            <v>M</v>
          </cell>
          <cell r="G92">
            <v>1111</v>
          </cell>
        </row>
        <row r="93">
          <cell r="A93" t="str">
            <v>통신케이블CPEV 0.65mm-30P</v>
          </cell>
          <cell r="B93" t="str">
            <v>통신케이블</v>
          </cell>
          <cell r="C93" t="str">
            <v>CPEV 0.65mm-30P</v>
          </cell>
          <cell r="D93">
            <v>1</v>
          </cell>
          <cell r="E93" t="str">
            <v>M</v>
          </cell>
          <cell r="G93">
            <v>1511</v>
          </cell>
        </row>
        <row r="94">
          <cell r="A94" t="str">
            <v>통신케이블CPEV 0.65mm-5P</v>
          </cell>
          <cell r="B94" t="str">
            <v>통신케이블</v>
          </cell>
          <cell r="C94" t="str">
            <v>CPEV 0.65mm-5P</v>
          </cell>
          <cell r="D94">
            <v>1</v>
          </cell>
          <cell r="E94" t="str">
            <v>M</v>
          </cell>
          <cell r="G94">
            <v>599</v>
          </cell>
        </row>
        <row r="95">
          <cell r="A95" t="str">
            <v>파상형PE전선관100φ</v>
          </cell>
          <cell r="B95" t="str">
            <v>파상형PE전선관</v>
          </cell>
          <cell r="C95" t="str">
            <v>100φ</v>
          </cell>
          <cell r="D95">
            <v>1</v>
          </cell>
          <cell r="E95" t="str">
            <v>M</v>
          </cell>
          <cell r="G95">
            <v>1490</v>
          </cell>
        </row>
        <row r="96">
          <cell r="A96" t="str">
            <v>파상형PE전선관125φ</v>
          </cell>
          <cell r="B96" t="str">
            <v>파상형PE전선관</v>
          </cell>
          <cell r="C96" t="str">
            <v>125φ</v>
          </cell>
          <cell r="D96">
            <v>1</v>
          </cell>
          <cell r="E96" t="str">
            <v>M</v>
          </cell>
          <cell r="G96">
            <v>2410</v>
          </cell>
        </row>
        <row r="97">
          <cell r="A97" t="str">
            <v>파상형PE전선관150φ</v>
          </cell>
          <cell r="B97" t="str">
            <v>파상형PE전선관</v>
          </cell>
          <cell r="C97" t="str">
            <v>150φ</v>
          </cell>
          <cell r="D97">
            <v>1</v>
          </cell>
          <cell r="E97" t="str">
            <v>M</v>
          </cell>
          <cell r="G97">
            <v>2850</v>
          </cell>
        </row>
        <row r="98">
          <cell r="A98" t="str">
            <v>파상형PE전선관30φ</v>
          </cell>
          <cell r="B98" t="str">
            <v>파상형PE전선관</v>
          </cell>
          <cell r="C98" t="str">
            <v>30φ</v>
          </cell>
          <cell r="D98">
            <v>1</v>
          </cell>
          <cell r="E98" t="str">
            <v>M</v>
          </cell>
          <cell r="G98">
            <v>270</v>
          </cell>
        </row>
        <row r="99">
          <cell r="A99" t="str">
            <v>파상형PE전선관40φ</v>
          </cell>
          <cell r="B99" t="str">
            <v>파상형PE전선관</v>
          </cell>
          <cell r="C99" t="str">
            <v>40φ</v>
          </cell>
          <cell r="D99">
            <v>1</v>
          </cell>
          <cell r="E99" t="str">
            <v>M</v>
          </cell>
          <cell r="G99">
            <v>410</v>
          </cell>
        </row>
        <row r="100">
          <cell r="A100" t="str">
            <v>파상형PE전선관50φ</v>
          </cell>
          <cell r="B100" t="str">
            <v>파상형PE전선관</v>
          </cell>
          <cell r="C100" t="str">
            <v>50φ</v>
          </cell>
          <cell r="D100">
            <v>1</v>
          </cell>
          <cell r="E100" t="str">
            <v>M</v>
          </cell>
          <cell r="G100">
            <v>560</v>
          </cell>
        </row>
        <row r="101">
          <cell r="A101" t="str">
            <v>파상형PE전선관65φ</v>
          </cell>
          <cell r="B101" t="str">
            <v>파상형PE전선관</v>
          </cell>
          <cell r="C101" t="str">
            <v>65φ</v>
          </cell>
          <cell r="D101">
            <v>1</v>
          </cell>
          <cell r="E101" t="str">
            <v>M</v>
          </cell>
          <cell r="G101">
            <v>860</v>
          </cell>
        </row>
        <row r="102">
          <cell r="A102" t="str">
            <v>파상형PE전선관80φ</v>
          </cell>
          <cell r="B102" t="str">
            <v>파상형PE전선관</v>
          </cell>
          <cell r="C102" t="str">
            <v>80φ</v>
          </cell>
          <cell r="D102">
            <v>1</v>
          </cell>
          <cell r="E102" t="str">
            <v>M</v>
          </cell>
          <cell r="G102">
            <v>1190</v>
          </cell>
        </row>
        <row r="103">
          <cell r="A103" t="str">
            <v>풀박스100 x 100 x 100</v>
          </cell>
          <cell r="B103" t="str">
            <v>풀박스</v>
          </cell>
          <cell r="C103" t="str">
            <v>100 x 100 x 100</v>
          </cell>
          <cell r="D103">
            <v>1</v>
          </cell>
          <cell r="E103" t="str">
            <v>개</v>
          </cell>
          <cell r="G103">
            <v>1650</v>
          </cell>
        </row>
        <row r="104">
          <cell r="A104" t="str">
            <v>풀박스100 x 100 x 75</v>
          </cell>
          <cell r="B104" t="str">
            <v>풀박스</v>
          </cell>
          <cell r="C104" t="str">
            <v>100 x 100 x 75</v>
          </cell>
          <cell r="D104">
            <v>1</v>
          </cell>
          <cell r="E104" t="str">
            <v>개</v>
          </cell>
          <cell r="G104">
            <v>1440</v>
          </cell>
        </row>
        <row r="105">
          <cell r="A105" t="str">
            <v>풀박스150 x 150 x 100</v>
          </cell>
          <cell r="B105" t="str">
            <v>풀박스</v>
          </cell>
          <cell r="C105" t="str">
            <v>150 x 150 x 100</v>
          </cell>
          <cell r="D105">
            <v>1</v>
          </cell>
          <cell r="E105" t="str">
            <v>개</v>
          </cell>
          <cell r="G105">
            <v>2320</v>
          </cell>
        </row>
        <row r="106">
          <cell r="A106" t="str">
            <v>풀박스150 x 150 x 150</v>
          </cell>
          <cell r="B106" t="str">
            <v>풀박스</v>
          </cell>
          <cell r="C106" t="str">
            <v>150 x 150 x 150</v>
          </cell>
          <cell r="D106">
            <v>1</v>
          </cell>
          <cell r="E106" t="str">
            <v>개</v>
          </cell>
          <cell r="G106">
            <v>2590</v>
          </cell>
        </row>
        <row r="107">
          <cell r="A107" t="str">
            <v>풀박스200 x 200 x 100</v>
          </cell>
          <cell r="B107" t="str">
            <v>풀박스</v>
          </cell>
          <cell r="C107" t="str">
            <v>200 x 200 x 100</v>
          </cell>
          <cell r="D107">
            <v>1</v>
          </cell>
          <cell r="E107" t="str">
            <v>개</v>
          </cell>
          <cell r="G107">
            <v>3230</v>
          </cell>
        </row>
        <row r="108">
          <cell r="A108" t="str">
            <v>풀박스200 x 200 x 150</v>
          </cell>
          <cell r="B108" t="str">
            <v>풀박스</v>
          </cell>
          <cell r="C108" t="str">
            <v>200 x 200 x 150</v>
          </cell>
          <cell r="D108">
            <v>1</v>
          </cell>
          <cell r="E108" t="str">
            <v>개</v>
          </cell>
          <cell r="G108">
            <v>3820</v>
          </cell>
        </row>
        <row r="109">
          <cell r="A109" t="str">
            <v>풀박스200 x 200 x 200</v>
          </cell>
          <cell r="B109" t="str">
            <v>풀박스</v>
          </cell>
          <cell r="C109" t="str">
            <v>200 x 200 x 200</v>
          </cell>
          <cell r="D109">
            <v>1</v>
          </cell>
          <cell r="E109" t="str">
            <v>개</v>
          </cell>
          <cell r="G109">
            <v>4420</v>
          </cell>
        </row>
        <row r="110">
          <cell r="A110" t="str">
            <v>풀박스250 x 250 x 100</v>
          </cell>
          <cell r="B110" t="str">
            <v>풀박스</v>
          </cell>
          <cell r="C110" t="str">
            <v>250 x 250 x 100</v>
          </cell>
          <cell r="D110">
            <v>1</v>
          </cell>
          <cell r="E110" t="str">
            <v>개</v>
          </cell>
          <cell r="G110">
            <v>4370</v>
          </cell>
        </row>
        <row r="111">
          <cell r="A111" t="str">
            <v>풀박스250 x 250 x 150</v>
          </cell>
          <cell r="B111" t="str">
            <v>풀박스</v>
          </cell>
          <cell r="C111" t="str">
            <v>250 x 250 x 150</v>
          </cell>
          <cell r="D111">
            <v>1</v>
          </cell>
          <cell r="E111" t="str">
            <v>개</v>
          </cell>
          <cell r="G111">
            <v>4800</v>
          </cell>
        </row>
        <row r="112">
          <cell r="A112" t="str">
            <v>풀박스300 x 300 x 150</v>
          </cell>
          <cell r="B112" t="str">
            <v>풀박스</v>
          </cell>
          <cell r="C112" t="str">
            <v>300 x 300 x 150</v>
          </cell>
          <cell r="D112">
            <v>1</v>
          </cell>
          <cell r="E112" t="str">
            <v>개</v>
          </cell>
          <cell r="G112">
            <v>6030</v>
          </cell>
        </row>
        <row r="113">
          <cell r="A113" t="str">
            <v>풀박스300 x 300 x 200</v>
          </cell>
          <cell r="B113" t="str">
            <v>풀박스</v>
          </cell>
          <cell r="C113" t="str">
            <v>300 x 300 x 200</v>
          </cell>
          <cell r="D113">
            <v>1</v>
          </cell>
          <cell r="E113" t="str">
            <v>개</v>
          </cell>
          <cell r="G113">
            <v>6800</v>
          </cell>
        </row>
        <row r="114">
          <cell r="A114" t="str">
            <v>풀박스400 x 400 x 300</v>
          </cell>
          <cell r="B114" t="str">
            <v>풀박스</v>
          </cell>
          <cell r="C114" t="str">
            <v>400 x 400 x 300</v>
          </cell>
          <cell r="D114">
            <v>1</v>
          </cell>
          <cell r="E114" t="str">
            <v>개</v>
          </cell>
          <cell r="G114">
            <v>12830</v>
          </cell>
        </row>
        <row r="115">
          <cell r="A115" t="str">
            <v>풀박스600 x 600 x 300</v>
          </cell>
          <cell r="B115" t="str">
            <v>풀박스</v>
          </cell>
          <cell r="C115" t="str">
            <v>600 x 600 x 300</v>
          </cell>
          <cell r="D115">
            <v>1</v>
          </cell>
          <cell r="E115" t="str">
            <v>개</v>
          </cell>
          <cell r="G115">
            <v>25920</v>
          </cell>
        </row>
        <row r="116">
          <cell r="A116" t="str">
            <v>혼합기U/VHF</v>
          </cell>
          <cell r="B116" t="str">
            <v>혼합기</v>
          </cell>
          <cell r="C116" t="str">
            <v>U/VHF</v>
          </cell>
          <cell r="D116">
            <v>1</v>
          </cell>
          <cell r="E116" t="str">
            <v>개</v>
          </cell>
          <cell r="G116">
            <v>6000</v>
          </cell>
        </row>
        <row r="117">
          <cell r="A117" t="str">
            <v>혼합기VHF-H/L</v>
          </cell>
          <cell r="B117" t="str">
            <v>혼합기</v>
          </cell>
          <cell r="C117" t="str">
            <v>VHF-H/L</v>
          </cell>
          <cell r="D117">
            <v>1</v>
          </cell>
          <cell r="E117" t="str">
            <v>개</v>
          </cell>
          <cell r="G117">
            <v>6000</v>
          </cell>
        </row>
        <row r="118">
          <cell r="A118" t="str">
            <v>후렉시블전선관16C</v>
          </cell>
          <cell r="B118" t="str">
            <v>후렉시블전선관</v>
          </cell>
          <cell r="C118" t="str">
            <v>16C</v>
          </cell>
          <cell r="D118">
            <v>1</v>
          </cell>
          <cell r="E118" t="str">
            <v>M</v>
          </cell>
          <cell r="G118">
            <v>1350</v>
          </cell>
        </row>
        <row r="119">
          <cell r="A119" t="str">
            <v>후렉시블전선관16C (비방수)</v>
          </cell>
          <cell r="B119" t="str">
            <v>후렉시블전선관</v>
          </cell>
          <cell r="C119" t="str">
            <v>16C (비방수)</v>
          </cell>
          <cell r="D119">
            <v>1</v>
          </cell>
          <cell r="E119" t="str">
            <v>M</v>
          </cell>
          <cell r="G119">
            <v>630</v>
          </cell>
        </row>
        <row r="120">
          <cell r="A120" t="str">
            <v>후렉시블전선관22C</v>
          </cell>
          <cell r="B120" t="str">
            <v>후렉시블전선관</v>
          </cell>
          <cell r="C120" t="str">
            <v>22C</v>
          </cell>
          <cell r="D120">
            <v>1</v>
          </cell>
          <cell r="E120" t="str">
            <v>M</v>
          </cell>
          <cell r="G120">
            <v>1770</v>
          </cell>
        </row>
        <row r="121">
          <cell r="A121" t="str">
            <v>후렉시블전선관28C</v>
          </cell>
          <cell r="B121" t="str">
            <v>후렉시블전선관</v>
          </cell>
          <cell r="C121" t="str">
            <v>28C</v>
          </cell>
          <cell r="D121">
            <v>1</v>
          </cell>
          <cell r="E121" t="str">
            <v>M</v>
          </cell>
          <cell r="G121">
            <v>2100</v>
          </cell>
        </row>
        <row r="122">
          <cell r="A122" t="str">
            <v>후렉시블전선관36C</v>
          </cell>
          <cell r="B122" t="str">
            <v>후렉시블전선관</v>
          </cell>
          <cell r="C122" t="str">
            <v>36C</v>
          </cell>
          <cell r="D122">
            <v>1</v>
          </cell>
          <cell r="E122" t="str">
            <v>M</v>
          </cell>
          <cell r="G122">
            <v>3170</v>
          </cell>
        </row>
        <row r="123">
          <cell r="A123" t="str">
            <v>후렉시블전선관42C</v>
          </cell>
          <cell r="B123" t="str">
            <v>후렉시블전선관</v>
          </cell>
          <cell r="C123" t="str">
            <v>42C</v>
          </cell>
          <cell r="D123">
            <v>1</v>
          </cell>
          <cell r="E123" t="str">
            <v>M</v>
          </cell>
          <cell r="G123">
            <v>5060</v>
          </cell>
        </row>
        <row r="124">
          <cell r="A124" t="str">
            <v>후렉시블전선관54C</v>
          </cell>
          <cell r="B124" t="str">
            <v>후렉시블전선관</v>
          </cell>
          <cell r="C124" t="str">
            <v>54C</v>
          </cell>
          <cell r="D124">
            <v>1</v>
          </cell>
          <cell r="E124" t="str">
            <v>M</v>
          </cell>
          <cell r="G124">
            <v>5940</v>
          </cell>
        </row>
        <row r="125">
          <cell r="A125" t="str">
            <v>후렉시블전선관70C</v>
          </cell>
          <cell r="B125" t="str">
            <v>후렉시블전선관</v>
          </cell>
          <cell r="C125" t="str">
            <v>70C</v>
          </cell>
          <cell r="D125">
            <v>1</v>
          </cell>
          <cell r="E125" t="str">
            <v>M</v>
          </cell>
          <cell r="G125">
            <v>13320</v>
          </cell>
        </row>
        <row r="126">
          <cell r="A126" t="str">
            <v>후렉시블콘넥터16C</v>
          </cell>
          <cell r="B126" t="str">
            <v>후렉시블콘넥터</v>
          </cell>
          <cell r="C126" t="str">
            <v>16C</v>
          </cell>
          <cell r="D126">
            <v>1</v>
          </cell>
          <cell r="E126" t="str">
            <v>개</v>
          </cell>
          <cell r="G126">
            <v>880</v>
          </cell>
        </row>
        <row r="127">
          <cell r="A127" t="str">
            <v>후렉시블콘넥터16C (비방수)</v>
          </cell>
          <cell r="B127" t="str">
            <v>후렉시블콘넥터</v>
          </cell>
          <cell r="C127" t="str">
            <v>16C (비방수)</v>
          </cell>
          <cell r="D127">
            <v>1</v>
          </cell>
          <cell r="E127" t="str">
            <v>개</v>
          </cell>
          <cell r="G127">
            <v>280</v>
          </cell>
        </row>
        <row r="128">
          <cell r="A128" t="str">
            <v>후렉시블콘넥터22C</v>
          </cell>
          <cell r="B128" t="str">
            <v>후렉시블콘넥터</v>
          </cell>
          <cell r="C128" t="str">
            <v>22C</v>
          </cell>
          <cell r="D128">
            <v>1</v>
          </cell>
          <cell r="E128" t="str">
            <v>개</v>
          </cell>
          <cell r="G128">
            <v>1120</v>
          </cell>
        </row>
        <row r="129">
          <cell r="A129" t="str">
            <v>후렉시블콘넥터28C</v>
          </cell>
          <cell r="B129" t="str">
            <v>후렉시블콘넥터</v>
          </cell>
          <cell r="C129" t="str">
            <v>28C</v>
          </cell>
          <cell r="D129">
            <v>1</v>
          </cell>
          <cell r="E129" t="str">
            <v>개</v>
          </cell>
          <cell r="G129">
            <v>1500</v>
          </cell>
        </row>
        <row r="130">
          <cell r="A130" t="str">
            <v>후렉시블콘넥터36C</v>
          </cell>
          <cell r="B130" t="str">
            <v>후렉시블콘넥터</v>
          </cell>
          <cell r="C130" t="str">
            <v>36C</v>
          </cell>
          <cell r="D130">
            <v>1</v>
          </cell>
          <cell r="E130" t="str">
            <v>개</v>
          </cell>
          <cell r="G130">
            <v>2400</v>
          </cell>
        </row>
        <row r="131">
          <cell r="A131" t="str">
            <v>후렉시블콘넥터42C</v>
          </cell>
          <cell r="B131" t="str">
            <v>후렉시블콘넥터</v>
          </cell>
          <cell r="C131" t="str">
            <v>42C</v>
          </cell>
          <cell r="D131">
            <v>1</v>
          </cell>
          <cell r="E131" t="str">
            <v>개</v>
          </cell>
          <cell r="G131">
            <v>3130</v>
          </cell>
        </row>
        <row r="132">
          <cell r="A132" t="str">
            <v>후렉시블콘넥터54C</v>
          </cell>
          <cell r="B132" t="str">
            <v>후렉시블콘넥터</v>
          </cell>
          <cell r="C132" t="str">
            <v>54C</v>
          </cell>
          <cell r="D132">
            <v>1</v>
          </cell>
          <cell r="E132" t="str">
            <v>개</v>
          </cell>
          <cell r="G132">
            <v>4460</v>
          </cell>
        </row>
        <row r="133">
          <cell r="A133" t="str">
            <v>후렉시블콘넥터70C</v>
          </cell>
          <cell r="B133" t="str">
            <v>후렉시블콘넥터</v>
          </cell>
          <cell r="C133" t="str">
            <v>70C</v>
          </cell>
          <cell r="D133">
            <v>1</v>
          </cell>
          <cell r="E133" t="str">
            <v>개</v>
          </cell>
          <cell r="G133">
            <v>7220</v>
          </cell>
        </row>
        <row r="134">
          <cell r="A134" t="str">
            <v>FB 케이블5C</v>
          </cell>
          <cell r="B134" t="str">
            <v>FB 케이블</v>
          </cell>
          <cell r="C134" t="str">
            <v>5C</v>
          </cell>
          <cell r="D134">
            <v>1</v>
          </cell>
          <cell r="E134" t="str">
            <v>M</v>
          </cell>
          <cell r="G134">
            <v>380</v>
          </cell>
        </row>
        <row r="135">
          <cell r="A135" t="str">
            <v>FB 케이블7C</v>
          </cell>
          <cell r="B135" t="str">
            <v>FB 케이블</v>
          </cell>
          <cell r="C135" t="str">
            <v>7C</v>
          </cell>
          <cell r="D135">
            <v>1</v>
          </cell>
          <cell r="E135" t="str">
            <v>M</v>
          </cell>
          <cell r="G135">
            <v>690</v>
          </cell>
        </row>
        <row r="136">
          <cell r="A136" t="str">
            <v>FR-3전선1.6mm-12C</v>
          </cell>
          <cell r="B136" t="str">
            <v>FR-3전선</v>
          </cell>
          <cell r="C136" t="str">
            <v>1.6mm-12C</v>
          </cell>
          <cell r="D136">
            <v>1</v>
          </cell>
          <cell r="E136" t="str">
            <v>M</v>
          </cell>
          <cell r="G136">
            <v>2340</v>
          </cell>
        </row>
        <row r="137">
          <cell r="A137" t="str">
            <v>FR-3전선1.6mm-2C</v>
          </cell>
          <cell r="B137" t="str">
            <v>FR-3전선</v>
          </cell>
          <cell r="C137" t="str">
            <v>1.6mm-2C</v>
          </cell>
          <cell r="D137">
            <v>1</v>
          </cell>
          <cell r="E137" t="str">
            <v>M</v>
          </cell>
          <cell r="G137">
            <v>708</v>
          </cell>
        </row>
        <row r="138">
          <cell r="A138" t="str">
            <v>FR-3전선1.6mm-30C</v>
          </cell>
          <cell r="B138" t="str">
            <v>FR-3전선</v>
          </cell>
          <cell r="C138" t="str">
            <v>1.6mm-30C</v>
          </cell>
          <cell r="D138">
            <v>1</v>
          </cell>
          <cell r="E138" t="str">
            <v>M</v>
          </cell>
          <cell r="G138">
            <v>4952</v>
          </cell>
        </row>
        <row r="139">
          <cell r="A139" t="str">
            <v>FR-3전선1.6mm-4C</v>
          </cell>
          <cell r="B139" t="str">
            <v>FR-3전선</v>
          </cell>
          <cell r="C139" t="str">
            <v>1.6mm-4C</v>
          </cell>
          <cell r="D139">
            <v>1</v>
          </cell>
          <cell r="E139" t="str">
            <v>M</v>
          </cell>
          <cell r="G139">
            <v>1153</v>
          </cell>
        </row>
        <row r="140">
          <cell r="A140" t="str">
            <v>FR-3전선1.6mm-6C</v>
          </cell>
          <cell r="B140" t="str">
            <v>FR-3전선</v>
          </cell>
          <cell r="C140" t="str">
            <v>1.6mm-6C</v>
          </cell>
          <cell r="D140">
            <v>1</v>
          </cell>
          <cell r="E140" t="str">
            <v>M</v>
          </cell>
          <cell r="G140">
            <v>1428</v>
          </cell>
        </row>
        <row r="141">
          <cell r="A141" t="str">
            <v>FR-3전선1.6mm-8C</v>
          </cell>
          <cell r="B141" t="str">
            <v>FR-3전선</v>
          </cell>
          <cell r="C141" t="str">
            <v>1.6mm-8C</v>
          </cell>
          <cell r="D141">
            <v>1</v>
          </cell>
          <cell r="E141" t="str">
            <v>M</v>
          </cell>
          <cell r="G141">
            <v>1751</v>
          </cell>
        </row>
        <row r="142">
          <cell r="A142" t="str">
            <v>FR-3전선3.5㎟-2C</v>
          </cell>
          <cell r="B142" t="str">
            <v>FR-3전선</v>
          </cell>
          <cell r="C142" t="str">
            <v>3.5㎟-2C</v>
          </cell>
          <cell r="D142">
            <v>1</v>
          </cell>
          <cell r="E142" t="str">
            <v>M</v>
          </cell>
          <cell r="G142">
            <v>993</v>
          </cell>
        </row>
        <row r="143">
          <cell r="A143" t="str">
            <v>Hi-PVC전선관104C</v>
          </cell>
          <cell r="B143" t="str">
            <v>Hi-PVC전선관</v>
          </cell>
          <cell r="C143" t="str">
            <v>104C</v>
          </cell>
          <cell r="D143">
            <v>1</v>
          </cell>
          <cell r="E143" t="str">
            <v>M</v>
          </cell>
          <cell r="G143">
            <v>4301</v>
          </cell>
        </row>
        <row r="144">
          <cell r="A144" t="str">
            <v>Hi-PVC전선관16C</v>
          </cell>
          <cell r="B144" t="str">
            <v>Hi-PVC전선관</v>
          </cell>
          <cell r="C144" t="str">
            <v>16C</v>
          </cell>
          <cell r="D144">
            <v>1</v>
          </cell>
          <cell r="E144" t="str">
            <v>M</v>
          </cell>
          <cell r="G144">
            <v>268</v>
          </cell>
        </row>
        <row r="145">
          <cell r="A145" t="str">
            <v>Hi-PVC전선관22C</v>
          </cell>
          <cell r="B145" t="str">
            <v>Hi-PVC전선관</v>
          </cell>
          <cell r="C145" t="str">
            <v>22C</v>
          </cell>
          <cell r="D145">
            <v>1</v>
          </cell>
          <cell r="E145" t="str">
            <v>M</v>
          </cell>
          <cell r="G145">
            <v>322</v>
          </cell>
        </row>
        <row r="146">
          <cell r="A146" t="str">
            <v>Hi-PVC전선관28C</v>
          </cell>
          <cell r="B146" t="str">
            <v>Hi-PVC전선관</v>
          </cell>
          <cell r="C146" t="str">
            <v>28C</v>
          </cell>
          <cell r="D146">
            <v>1</v>
          </cell>
          <cell r="E146" t="str">
            <v>M</v>
          </cell>
          <cell r="G146">
            <v>624</v>
          </cell>
        </row>
        <row r="147">
          <cell r="A147" t="str">
            <v>Hi-PVC전선관36C</v>
          </cell>
          <cell r="B147" t="str">
            <v>Hi-PVC전선관</v>
          </cell>
          <cell r="C147" t="str">
            <v>36C</v>
          </cell>
          <cell r="D147">
            <v>1</v>
          </cell>
          <cell r="E147" t="str">
            <v>M</v>
          </cell>
          <cell r="G147">
            <v>903</v>
          </cell>
        </row>
        <row r="148">
          <cell r="A148" t="str">
            <v>Hi-PVC전선관42C</v>
          </cell>
          <cell r="B148" t="str">
            <v>Hi-PVC전선관</v>
          </cell>
          <cell r="C148" t="str">
            <v>42C</v>
          </cell>
          <cell r="D148">
            <v>1</v>
          </cell>
          <cell r="E148" t="str">
            <v>M</v>
          </cell>
          <cell r="G148">
            <v>1180</v>
          </cell>
        </row>
        <row r="149">
          <cell r="A149" t="str">
            <v>Hi-PVC전선관54C</v>
          </cell>
          <cell r="B149" t="str">
            <v>Hi-PVC전선관</v>
          </cell>
          <cell r="C149" t="str">
            <v>54C</v>
          </cell>
          <cell r="D149">
            <v>1</v>
          </cell>
          <cell r="E149" t="str">
            <v>M</v>
          </cell>
          <cell r="G149">
            <v>1674</v>
          </cell>
        </row>
        <row r="150">
          <cell r="A150" t="str">
            <v>HIV전선1.2mm</v>
          </cell>
          <cell r="B150" t="str">
            <v>HIV전선</v>
          </cell>
          <cell r="C150" t="str">
            <v>1.2mm</v>
          </cell>
          <cell r="D150">
            <v>1</v>
          </cell>
          <cell r="E150" t="str">
            <v>M</v>
          </cell>
          <cell r="G150">
            <v>48</v>
          </cell>
        </row>
        <row r="151">
          <cell r="A151" t="str">
            <v>HIV전선1.6mm</v>
          </cell>
          <cell r="B151" t="str">
            <v>HIV전선</v>
          </cell>
          <cell r="C151" t="str">
            <v>1.6mm</v>
          </cell>
          <cell r="D151">
            <v>1</v>
          </cell>
          <cell r="E151" t="str">
            <v>M</v>
          </cell>
          <cell r="G151">
            <v>79</v>
          </cell>
        </row>
        <row r="152">
          <cell r="A152" t="str">
            <v>IV전선2.0mm</v>
          </cell>
          <cell r="B152" t="str">
            <v>IV전선</v>
          </cell>
          <cell r="C152" t="str">
            <v>2.0mm</v>
          </cell>
          <cell r="D152">
            <v>1</v>
          </cell>
          <cell r="E152" t="str">
            <v>M</v>
          </cell>
          <cell r="G152">
            <v>111</v>
          </cell>
        </row>
        <row r="153">
          <cell r="A153" t="str">
            <v>JOINT BOX102 x 102 x 54</v>
          </cell>
          <cell r="B153" t="str">
            <v>JOINT BOX</v>
          </cell>
          <cell r="C153" t="str">
            <v>102 x 102 x 54</v>
          </cell>
          <cell r="D153">
            <v>1</v>
          </cell>
          <cell r="E153" t="str">
            <v>개</v>
          </cell>
          <cell r="G153">
            <v>1390</v>
          </cell>
        </row>
        <row r="154">
          <cell r="A154" t="str">
            <v>M.D.F400X800P</v>
          </cell>
          <cell r="B154" t="str">
            <v>M.D.F</v>
          </cell>
          <cell r="C154" t="str">
            <v>400X800P</v>
          </cell>
          <cell r="D154">
            <v>1</v>
          </cell>
          <cell r="E154" t="str">
            <v>면</v>
          </cell>
          <cell r="G154">
            <v>1050000</v>
          </cell>
        </row>
        <row r="155">
          <cell r="A155" t="str">
            <v>OUTLET BOX4각,54mm</v>
          </cell>
          <cell r="B155" t="str">
            <v>OUTLET BOX</v>
          </cell>
          <cell r="C155" t="str">
            <v>4각,54mm</v>
          </cell>
          <cell r="D155">
            <v>1</v>
          </cell>
          <cell r="E155" t="str">
            <v>개</v>
          </cell>
          <cell r="G155">
            <v>560</v>
          </cell>
        </row>
        <row r="156">
          <cell r="A156" t="str">
            <v>OUTLET BOX8각,54mm</v>
          </cell>
          <cell r="B156" t="str">
            <v>OUTLET BOX</v>
          </cell>
          <cell r="C156" t="str">
            <v>8각,54mm</v>
          </cell>
          <cell r="D156">
            <v>1</v>
          </cell>
          <cell r="E156" t="str">
            <v>개</v>
          </cell>
          <cell r="G156">
            <v>480</v>
          </cell>
        </row>
        <row r="157">
          <cell r="A157" t="str">
            <v>OUTLET BOXSW 1G</v>
          </cell>
          <cell r="B157" t="str">
            <v>OUTLET BOX</v>
          </cell>
          <cell r="C157" t="str">
            <v>SW 1G</v>
          </cell>
          <cell r="D157">
            <v>1</v>
          </cell>
          <cell r="E157" t="str">
            <v>개</v>
          </cell>
          <cell r="G157">
            <v>440</v>
          </cell>
        </row>
        <row r="158">
          <cell r="A158" t="str">
            <v>PE전선관36C</v>
          </cell>
          <cell r="B158" t="str">
            <v>PE전선관</v>
          </cell>
          <cell r="C158" t="str">
            <v>36C</v>
          </cell>
          <cell r="D158">
            <v>1</v>
          </cell>
          <cell r="E158" t="str">
            <v>M</v>
          </cell>
          <cell r="G158">
            <v>700</v>
          </cell>
        </row>
        <row r="159">
          <cell r="A159" t="str">
            <v>ST노말밴드16C</v>
          </cell>
          <cell r="B159" t="str">
            <v>ST노말밴드</v>
          </cell>
          <cell r="C159" t="str">
            <v>16C</v>
          </cell>
          <cell r="D159">
            <v>1</v>
          </cell>
          <cell r="E159" t="str">
            <v>개</v>
          </cell>
          <cell r="G159">
            <v>1280</v>
          </cell>
        </row>
        <row r="160">
          <cell r="A160" t="str">
            <v>ST노말밴드22C</v>
          </cell>
          <cell r="B160" t="str">
            <v>ST노말밴드</v>
          </cell>
          <cell r="C160" t="str">
            <v>22C</v>
          </cell>
          <cell r="D160">
            <v>1</v>
          </cell>
          <cell r="E160" t="str">
            <v>개</v>
          </cell>
          <cell r="G160">
            <v>1520</v>
          </cell>
        </row>
        <row r="161">
          <cell r="A161" t="str">
            <v>ST노말밴드28C</v>
          </cell>
          <cell r="B161" t="str">
            <v>ST노말밴드</v>
          </cell>
          <cell r="C161" t="str">
            <v>28C</v>
          </cell>
          <cell r="D161">
            <v>1</v>
          </cell>
          <cell r="E161" t="str">
            <v>개</v>
          </cell>
          <cell r="G161">
            <v>1780</v>
          </cell>
        </row>
        <row r="162">
          <cell r="A162" t="str">
            <v>ST노말밴드36C</v>
          </cell>
          <cell r="B162" t="str">
            <v>ST노말밴드</v>
          </cell>
          <cell r="C162" t="str">
            <v>36C</v>
          </cell>
          <cell r="D162">
            <v>1</v>
          </cell>
          <cell r="E162" t="str">
            <v>개</v>
          </cell>
          <cell r="G162">
            <v>2375</v>
          </cell>
        </row>
        <row r="163">
          <cell r="A163" t="str">
            <v>ST노말밴드42C</v>
          </cell>
          <cell r="B163" t="str">
            <v>ST노말밴드</v>
          </cell>
          <cell r="C163" t="str">
            <v>42C</v>
          </cell>
          <cell r="D163">
            <v>1</v>
          </cell>
          <cell r="E163" t="str">
            <v>개</v>
          </cell>
          <cell r="G163">
            <v>3085</v>
          </cell>
        </row>
        <row r="164">
          <cell r="A164" t="str">
            <v>ST노말밴드54C</v>
          </cell>
          <cell r="B164" t="str">
            <v>ST노말밴드</v>
          </cell>
          <cell r="C164" t="str">
            <v>54C</v>
          </cell>
          <cell r="D164">
            <v>1</v>
          </cell>
          <cell r="E164" t="str">
            <v>개</v>
          </cell>
          <cell r="G164">
            <v>4390</v>
          </cell>
        </row>
        <row r="165">
          <cell r="A165" t="str">
            <v>ST노말밴드70C</v>
          </cell>
          <cell r="B165" t="str">
            <v>ST노말밴드</v>
          </cell>
          <cell r="C165" t="str">
            <v>70C</v>
          </cell>
          <cell r="D165">
            <v>1</v>
          </cell>
          <cell r="E165" t="str">
            <v>개</v>
          </cell>
          <cell r="G165">
            <v>7125</v>
          </cell>
        </row>
        <row r="166">
          <cell r="A166" t="str">
            <v>TIV전선0.8mm-2C</v>
          </cell>
          <cell r="B166" t="str">
            <v>TIV전선</v>
          </cell>
          <cell r="C166" t="str">
            <v>0.8mm-2C</v>
          </cell>
          <cell r="D166">
            <v>1</v>
          </cell>
          <cell r="E166" t="str">
            <v>M</v>
          </cell>
          <cell r="G166">
            <v>63</v>
          </cell>
        </row>
        <row r="167">
          <cell r="A167" t="str">
            <v>TV BOX400 x 400 x 150</v>
          </cell>
          <cell r="B167" t="str">
            <v>TV BOX</v>
          </cell>
          <cell r="C167" t="str">
            <v>400 x 400 x 150</v>
          </cell>
          <cell r="D167">
            <v>1</v>
          </cell>
          <cell r="E167" t="str">
            <v>면</v>
          </cell>
          <cell r="G167">
            <v>69000</v>
          </cell>
        </row>
        <row r="168">
          <cell r="A168" t="str">
            <v>TV UNIT쌍방향</v>
          </cell>
          <cell r="B168" t="str">
            <v>TV UNIT</v>
          </cell>
          <cell r="C168" t="str">
            <v>쌍방향</v>
          </cell>
          <cell r="D168">
            <v>1</v>
          </cell>
          <cell r="E168" t="str">
            <v>개</v>
          </cell>
          <cell r="G168">
            <v>2312</v>
          </cell>
        </row>
        <row r="169">
          <cell r="A169" t="str">
            <v>UPS1KVA</v>
          </cell>
          <cell r="B169" t="str">
            <v>UPS</v>
          </cell>
          <cell r="C169" t="str">
            <v>1KVA</v>
          </cell>
          <cell r="D169">
            <v>1</v>
          </cell>
          <cell r="E169" t="str">
            <v>SET</v>
          </cell>
          <cell r="G169">
            <v>1250000</v>
          </cell>
        </row>
        <row r="170">
          <cell r="A170" t="str">
            <v>UPS15KVA</v>
          </cell>
          <cell r="B170" t="str">
            <v>UPS</v>
          </cell>
          <cell r="C170" t="str">
            <v>15KVA</v>
          </cell>
          <cell r="D170">
            <v>1</v>
          </cell>
          <cell r="E170" t="str">
            <v>SET</v>
          </cell>
          <cell r="G170">
            <v>17500000</v>
          </cell>
        </row>
        <row r="171">
          <cell r="A171" t="str">
            <v>UPS3KVA</v>
          </cell>
          <cell r="B171" t="str">
            <v>UPS</v>
          </cell>
          <cell r="C171" t="str">
            <v>3KVA</v>
          </cell>
          <cell r="D171">
            <v>1</v>
          </cell>
          <cell r="E171" t="str">
            <v>SET</v>
          </cell>
          <cell r="G171">
            <v>3855000</v>
          </cell>
        </row>
        <row r="172">
          <cell r="A172" t="str">
            <v>UPS5KVA</v>
          </cell>
          <cell r="B172" t="str">
            <v>UPS</v>
          </cell>
          <cell r="C172" t="str">
            <v>5KVA</v>
          </cell>
          <cell r="D172">
            <v>1</v>
          </cell>
          <cell r="E172" t="str">
            <v>SET</v>
          </cell>
          <cell r="G172">
            <v>6525000</v>
          </cell>
        </row>
        <row r="173">
          <cell r="A173" t="str">
            <v>UTP 케이블CAT.3, 0.5x4P</v>
          </cell>
          <cell r="B173" t="str">
            <v>UTP 케이블</v>
          </cell>
          <cell r="C173" t="str">
            <v>CAT.3, 0.5x4P</v>
          </cell>
          <cell r="D173">
            <v>1</v>
          </cell>
          <cell r="E173" t="str">
            <v>M</v>
          </cell>
          <cell r="G173">
            <v>200</v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4">
          <cell r="A184" t="str">
            <v>Ⅰ. 계측제어설비</v>
          </cell>
          <cell r="B184" t="str">
            <v>Ⅰ. 계측제어설비</v>
          </cell>
        </row>
        <row r="185">
          <cell r="A185" t="str">
            <v xml:space="preserve"> 1. 감시제어 시스템</v>
          </cell>
          <cell r="B185" t="str">
            <v xml:space="preserve"> 1. 감시제어 시스템</v>
          </cell>
        </row>
        <row r="186">
          <cell r="A186" t="str">
            <v>DATA SERVER</v>
          </cell>
          <cell r="B186" t="str">
            <v>DATA SERVER</v>
          </cell>
          <cell r="D186">
            <v>1</v>
          </cell>
          <cell r="E186" t="str">
            <v>SET</v>
          </cell>
          <cell r="G186">
            <v>96000000</v>
          </cell>
        </row>
        <row r="187">
          <cell r="A187" t="str">
            <v>COS(Central Operating Station)</v>
          </cell>
          <cell r="B187" t="str">
            <v>COS(Central Operating Station)</v>
          </cell>
          <cell r="D187">
            <v>1</v>
          </cell>
          <cell r="E187" t="str">
            <v>SET</v>
          </cell>
          <cell r="G187">
            <v>64210000</v>
          </cell>
        </row>
        <row r="188">
          <cell r="A188" t="str">
            <v>LOS(Local Operating Station)</v>
          </cell>
          <cell r="B188" t="str">
            <v>LOS(Local Operating Station)</v>
          </cell>
          <cell r="D188">
            <v>1</v>
          </cell>
          <cell r="E188" t="str">
            <v>SET</v>
          </cell>
          <cell r="G188">
            <v>58350000</v>
          </cell>
        </row>
        <row r="189">
          <cell r="A189" t="str">
            <v>DATA WAY 접속장치</v>
          </cell>
          <cell r="B189" t="str">
            <v>DATA WAY 접속장치</v>
          </cell>
          <cell r="D189">
            <v>1</v>
          </cell>
          <cell r="E189" t="str">
            <v>SET</v>
          </cell>
          <cell r="G189">
            <v>50000000</v>
          </cell>
        </row>
        <row r="190">
          <cell r="A190" t="str">
            <v>밀양 RCS(Remote Control Station) #1</v>
          </cell>
          <cell r="B190" t="str">
            <v>밀양 RCS(Remote Control Station) #1</v>
          </cell>
          <cell r="D190">
            <v>1</v>
          </cell>
          <cell r="E190" t="str">
            <v>SET</v>
          </cell>
          <cell r="G190">
            <v>66000000</v>
          </cell>
        </row>
        <row r="191">
          <cell r="A191" t="str">
            <v>밀양 RCS(Remote Control Station) #2</v>
          </cell>
          <cell r="B191" t="str">
            <v>밀양 RCS(Remote Control Station) #2</v>
          </cell>
          <cell r="D191">
            <v>1</v>
          </cell>
          <cell r="E191" t="str">
            <v>SET</v>
          </cell>
          <cell r="G191">
            <v>99890000</v>
          </cell>
        </row>
        <row r="192">
          <cell r="A192" t="str">
            <v>밀양 RCS(Remote Control Station) #3</v>
          </cell>
          <cell r="B192" t="str">
            <v>밀양 RCS(Remote Control Station) #3</v>
          </cell>
          <cell r="D192">
            <v>1</v>
          </cell>
          <cell r="E192" t="str">
            <v>SET</v>
          </cell>
          <cell r="G192">
            <v>89500000</v>
          </cell>
        </row>
        <row r="193">
          <cell r="A193" t="str">
            <v>밀양 RCS(Remote Control Station) #4</v>
          </cell>
          <cell r="B193" t="str">
            <v>밀양 RCS(Remote Control Station) #4</v>
          </cell>
          <cell r="D193">
            <v>1</v>
          </cell>
          <cell r="E193" t="str">
            <v>SET</v>
          </cell>
          <cell r="G193">
            <v>88700000</v>
          </cell>
        </row>
        <row r="194">
          <cell r="A194" t="str">
            <v>양산 RCS(Remote Control Station) #1</v>
          </cell>
          <cell r="B194" t="str">
            <v>양산 RCS(Remote Control Station) #1</v>
          </cell>
          <cell r="D194">
            <v>1</v>
          </cell>
          <cell r="E194" t="str">
            <v>SET</v>
          </cell>
          <cell r="G194">
            <v>66000000</v>
          </cell>
        </row>
        <row r="195">
          <cell r="A195" t="str">
            <v>양산 RCS(Remote Control Station) #2</v>
          </cell>
          <cell r="B195" t="str">
            <v>양산 RCS(Remote Control Station) #2</v>
          </cell>
          <cell r="D195">
            <v>1</v>
          </cell>
          <cell r="E195" t="str">
            <v>SET</v>
          </cell>
          <cell r="G195">
            <v>99890000</v>
          </cell>
        </row>
        <row r="196">
          <cell r="A196" t="str">
            <v>양산 RCS(Remote Control Station) #3</v>
          </cell>
          <cell r="B196" t="str">
            <v>양산 RCS(Remote Control Station) #3</v>
          </cell>
          <cell r="D196">
            <v>1</v>
          </cell>
          <cell r="E196" t="str">
            <v>SET</v>
          </cell>
          <cell r="G196">
            <v>89500000</v>
          </cell>
        </row>
        <row r="197">
          <cell r="A197" t="str">
            <v>양산 RCS(Remote Control Station) #4</v>
          </cell>
          <cell r="B197" t="str">
            <v>양산 RCS(Remote Control Station) #4</v>
          </cell>
          <cell r="D197">
            <v>1</v>
          </cell>
          <cell r="E197" t="str">
            <v>SET</v>
          </cell>
          <cell r="G197">
            <v>88700000</v>
          </cell>
        </row>
        <row r="198">
          <cell r="A198" t="str">
            <v>밀양 TM/TC MASTER</v>
          </cell>
          <cell r="B198" t="str">
            <v>밀양 TM/TC MASTER</v>
          </cell>
          <cell r="D198">
            <v>1</v>
          </cell>
          <cell r="E198" t="str">
            <v>SET</v>
          </cell>
          <cell r="G198">
            <v>98750000</v>
          </cell>
        </row>
        <row r="199">
          <cell r="A199" t="str">
            <v>평촌 TM/TC MASTER</v>
          </cell>
          <cell r="B199" t="str">
            <v>평촌 TM/TC MASTER</v>
          </cell>
          <cell r="D199">
            <v>1</v>
          </cell>
          <cell r="E199" t="str">
            <v>SET</v>
          </cell>
          <cell r="G199">
            <v>99470000</v>
          </cell>
        </row>
        <row r="200">
          <cell r="A200" t="str">
            <v>부곡 TM/TC MASTER</v>
          </cell>
          <cell r="B200" t="str">
            <v>부곡 TM/TC MASTER</v>
          </cell>
          <cell r="D200">
            <v>1</v>
          </cell>
          <cell r="E200" t="str">
            <v>SET</v>
          </cell>
          <cell r="G200">
            <v>99000000</v>
          </cell>
        </row>
        <row r="201">
          <cell r="A201" t="str">
            <v>원앙 TM/TC MASTER</v>
          </cell>
          <cell r="B201" t="str">
            <v>원앙 TM/TC MASTER</v>
          </cell>
          <cell r="D201">
            <v>1</v>
          </cell>
          <cell r="E201" t="str">
            <v>SET</v>
          </cell>
          <cell r="G201">
            <v>98900000</v>
          </cell>
        </row>
        <row r="202">
          <cell r="A202" t="str">
            <v>양산 TM/TC MASTER</v>
          </cell>
          <cell r="B202" t="str">
            <v>양산 TM/TC MASTER</v>
          </cell>
          <cell r="D202">
            <v>1</v>
          </cell>
          <cell r="E202" t="str">
            <v>SET</v>
          </cell>
          <cell r="G202">
            <v>95000000</v>
          </cell>
        </row>
        <row r="203">
          <cell r="A203" t="str">
            <v>합    계</v>
          </cell>
          <cell r="B203" t="str">
            <v>합    계</v>
          </cell>
          <cell r="G203">
            <v>1447860000</v>
          </cell>
        </row>
        <row r="204">
          <cell r="A204" t="str">
            <v/>
          </cell>
        </row>
        <row r="205">
          <cell r="A205" t="str">
            <v xml:space="preserve"> 2. 네트워크 및 통신설비</v>
          </cell>
          <cell r="B205" t="str">
            <v xml:space="preserve"> 2. 네트워크 및 통신설비</v>
          </cell>
        </row>
        <row r="206">
          <cell r="A206" t="str">
            <v>정수장 위성통신설비</v>
          </cell>
          <cell r="B206" t="str">
            <v>정수장 위성통신설비</v>
          </cell>
          <cell r="D206">
            <v>1</v>
          </cell>
          <cell r="E206" t="str">
            <v>SET</v>
          </cell>
          <cell r="G206">
            <v>29800000</v>
          </cell>
        </row>
        <row r="207">
          <cell r="A207" t="str">
            <v>가압장 위성통신설비</v>
          </cell>
          <cell r="B207" t="str">
            <v>가압장 위성통신설비</v>
          </cell>
          <cell r="D207">
            <v>1</v>
          </cell>
          <cell r="E207" t="str">
            <v>SET</v>
          </cell>
          <cell r="G207">
            <v>29000000</v>
          </cell>
        </row>
        <row r="208">
          <cell r="A208" t="str">
            <v>정수장 ROUTER(MUX)</v>
          </cell>
          <cell r="B208" t="str">
            <v>정수장 ROUTER(MUX)</v>
          </cell>
          <cell r="D208">
            <v>1</v>
          </cell>
          <cell r="E208" t="str">
            <v>SET</v>
          </cell>
          <cell r="G208">
            <v>28000000</v>
          </cell>
        </row>
        <row r="209">
          <cell r="A209" t="str">
            <v>가압장 ROUTER(MUX)</v>
          </cell>
          <cell r="B209" t="str">
            <v>가압장 ROUTER(MUX)</v>
          </cell>
          <cell r="D209">
            <v>1</v>
          </cell>
          <cell r="E209" t="str">
            <v>SET</v>
          </cell>
          <cell r="G209">
            <v>26500000</v>
          </cell>
        </row>
        <row r="210">
          <cell r="A210" t="str">
            <v>HUB</v>
          </cell>
          <cell r="B210" t="str">
            <v>HUB</v>
          </cell>
          <cell r="D210">
            <v>1</v>
          </cell>
          <cell r="E210" t="str">
            <v>SET</v>
          </cell>
          <cell r="G210">
            <v>3500000</v>
          </cell>
        </row>
        <row r="211">
          <cell r="A211" t="str">
            <v>CSU</v>
          </cell>
          <cell r="B211" t="str">
            <v>CSU</v>
          </cell>
          <cell r="D211">
            <v>1</v>
          </cell>
          <cell r="E211" t="str">
            <v>SET</v>
          </cell>
          <cell r="G211">
            <v>4000000</v>
          </cell>
        </row>
        <row r="213">
          <cell r="A213" t="str">
            <v/>
          </cell>
        </row>
        <row r="214">
          <cell r="A214" t="str">
            <v xml:space="preserve"> 3. PRINTER류</v>
          </cell>
          <cell r="B214" t="str">
            <v xml:space="preserve"> 3. PRINTER류</v>
          </cell>
        </row>
        <row r="215">
          <cell r="A215" t="str">
            <v>PRINTER SERVER</v>
          </cell>
          <cell r="B215" t="str">
            <v>PRINTER SERVER</v>
          </cell>
          <cell r="D215">
            <v>1</v>
          </cell>
          <cell r="E215" t="str">
            <v>SET</v>
          </cell>
          <cell r="G215">
            <v>1100000</v>
          </cell>
        </row>
        <row r="216">
          <cell r="A216" t="str">
            <v>ALARM PRINTER</v>
          </cell>
          <cell r="B216" t="str">
            <v>ALARM PRINTER</v>
          </cell>
          <cell r="D216">
            <v>1</v>
          </cell>
          <cell r="E216" t="str">
            <v>SET</v>
          </cell>
          <cell r="G216">
            <v>3000000</v>
          </cell>
        </row>
        <row r="217">
          <cell r="A217" t="str">
            <v>LOGGING PRINTER</v>
          </cell>
          <cell r="B217" t="str">
            <v>LOGGING PRINTER</v>
          </cell>
          <cell r="D217">
            <v>1</v>
          </cell>
          <cell r="E217" t="str">
            <v>SET</v>
          </cell>
          <cell r="G217">
            <v>4968000</v>
          </cell>
        </row>
        <row r="218">
          <cell r="A218" t="str">
            <v>COLOR HARD COPIER</v>
          </cell>
          <cell r="B218" t="str">
            <v>COLOR HARD COPIER</v>
          </cell>
          <cell r="D218">
            <v>1</v>
          </cell>
          <cell r="E218" t="str">
            <v>SET</v>
          </cell>
          <cell r="G218">
            <v>9800000</v>
          </cell>
        </row>
        <row r="219">
          <cell r="A219" t="str">
            <v/>
          </cell>
        </row>
        <row r="220">
          <cell r="A220" t="str">
            <v xml:space="preserve"> 4. 감시제어 판넬</v>
          </cell>
          <cell r="B220" t="str">
            <v xml:space="preserve"> 4. 감시제어 판넬</v>
          </cell>
        </row>
        <row r="221">
          <cell r="A221" t="str">
            <v>밀양 GDP</v>
          </cell>
          <cell r="B221" t="str">
            <v>밀양 GDP</v>
          </cell>
          <cell r="D221">
            <v>1</v>
          </cell>
          <cell r="E221" t="str">
            <v>SET</v>
          </cell>
          <cell r="G221">
            <v>99900000</v>
          </cell>
        </row>
        <row r="222">
          <cell r="A222" t="str">
            <v>양산 GDP</v>
          </cell>
          <cell r="B222" t="str">
            <v>양산 GDP</v>
          </cell>
          <cell r="D222">
            <v>1</v>
          </cell>
          <cell r="E222" t="str">
            <v>SET</v>
          </cell>
          <cell r="G222">
            <v>85250000</v>
          </cell>
        </row>
        <row r="223">
          <cell r="A223" t="str">
            <v>밀양 NETWORK DRIVER</v>
          </cell>
          <cell r="B223" t="str">
            <v>밀양 NETWORK DRIVER</v>
          </cell>
          <cell r="D223">
            <v>1</v>
          </cell>
          <cell r="E223" t="str">
            <v>SET</v>
          </cell>
          <cell r="G223">
            <v>48000000</v>
          </cell>
        </row>
        <row r="224">
          <cell r="A224" t="str">
            <v>양산 NETWORK DRIVER</v>
          </cell>
          <cell r="B224" t="str">
            <v>양산 NETWORK DRIVER</v>
          </cell>
          <cell r="D224">
            <v>1</v>
          </cell>
          <cell r="E224" t="str">
            <v>SET</v>
          </cell>
          <cell r="G224">
            <v>46000000</v>
          </cell>
        </row>
        <row r="225">
          <cell r="A225" t="str">
            <v>여과지제어반(FCC)</v>
          </cell>
          <cell r="B225" t="str">
            <v>여과지제어반(FCC)</v>
          </cell>
          <cell r="D225">
            <v>1</v>
          </cell>
          <cell r="E225" t="str">
            <v>SET</v>
          </cell>
          <cell r="G225">
            <v>4980000</v>
          </cell>
        </row>
        <row r="226">
          <cell r="A226" t="str">
            <v>현장변환기반</v>
          </cell>
          <cell r="B226" t="str">
            <v>현장변환기반</v>
          </cell>
          <cell r="D226">
            <v>1</v>
          </cell>
          <cell r="E226" t="str">
            <v>SET</v>
          </cell>
          <cell r="G226">
            <v>750000</v>
          </cell>
        </row>
        <row r="227">
          <cell r="A227" t="str">
            <v>밧데리 외함360X570X720</v>
          </cell>
          <cell r="B227" t="str">
            <v>밧데리 외함</v>
          </cell>
          <cell r="C227" t="str">
            <v>360X570X720</v>
          </cell>
          <cell r="D227">
            <v>1</v>
          </cell>
          <cell r="E227" t="str">
            <v>면</v>
          </cell>
          <cell r="G227">
            <v>1900000</v>
          </cell>
        </row>
        <row r="228">
          <cell r="A228" t="str">
            <v>밧데리 외함500X750X800</v>
          </cell>
          <cell r="B228" t="str">
            <v>밧데리 외함</v>
          </cell>
          <cell r="C228" t="str">
            <v>500X750X800</v>
          </cell>
          <cell r="D228">
            <v>1</v>
          </cell>
          <cell r="E228" t="str">
            <v>면</v>
          </cell>
          <cell r="G228">
            <v>2000000</v>
          </cell>
        </row>
        <row r="229">
          <cell r="A229" t="str">
            <v>밧데리 외함800X750X1600</v>
          </cell>
          <cell r="B229" t="str">
            <v>밧데리 외함</v>
          </cell>
          <cell r="C229" t="str">
            <v>800X750X1600</v>
          </cell>
          <cell r="D229">
            <v>1</v>
          </cell>
          <cell r="E229" t="str">
            <v>면</v>
          </cell>
          <cell r="G229">
            <v>2100000</v>
          </cell>
        </row>
        <row r="230">
          <cell r="A230" t="str">
            <v>파이프 스텐숀</v>
          </cell>
          <cell r="B230" t="str">
            <v>파이프 스텐숀</v>
          </cell>
          <cell r="D230">
            <v>1</v>
          </cell>
          <cell r="E230" t="str">
            <v>개</v>
          </cell>
          <cell r="G230">
            <v>690000</v>
          </cell>
        </row>
        <row r="231">
          <cell r="A231" t="str">
            <v/>
          </cell>
        </row>
        <row r="232">
          <cell r="A232" t="str">
            <v xml:space="preserve"> 5. 취수탑 및 분기점 TM/TC 설비</v>
          </cell>
          <cell r="B232" t="str">
            <v xml:space="preserve"> 5. 취수탑 및 분기점 TM/TC 설비</v>
          </cell>
          <cell r="D232">
            <v>1</v>
          </cell>
          <cell r="E232" t="str">
            <v>SET</v>
          </cell>
        </row>
        <row r="233">
          <cell r="A233" t="str">
            <v>밀양댐 TM/TC SLAVE</v>
          </cell>
          <cell r="B233" t="str">
            <v>밀양댐 TM/TC SLAVE</v>
          </cell>
          <cell r="D233">
            <v>1</v>
          </cell>
          <cell r="E233" t="str">
            <v>SET</v>
          </cell>
          <cell r="G233">
            <v>18000000</v>
          </cell>
        </row>
        <row r="234">
          <cell r="A234" t="str">
            <v>교동 TM/TC SLAVE</v>
          </cell>
          <cell r="B234" t="str">
            <v>교동 TM/TC SLAVE</v>
          </cell>
          <cell r="D234">
            <v>1</v>
          </cell>
          <cell r="E234" t="str">
            <v>SET</v>
          </cell>
          <cell r="G234">
            <v>16000000</v>
          </cell>
        </row>
        <row r="235">
          <cell r="A235" t="str">
            <v>무안 TM/TC SLAVE</v>
          </cell>
          <cell r="B235" t="str">
            <v>무안 TM/TC SLAVE</v>
          </cell>
          <cell r="D235">
            <v>1</v>
          </cell>
          <cell r="E235" t="str">
            <v>SET</v>
          </cell>
          <cell r="G235">
            <v>16000000</v>
          </cell>
        </row>
        <row r="236">
          <cell r="A236" t="str">
            <v>하남 TM/TC SLAVE</v>
          </cell>
          <cell r="B236" t="str">
            <v>하남 TM/TC SLAVE</v>
          </cell>
          <cell r="D236">
            <v>1</v>
          </cell>
          <cell r="E236" t="str">
            <v>SET</v>
          </cell>
          <cell r="G236">
            <v>16000000</v>
          </cell>
        </row>
        <row r="237">
          <cell r="A237" t="str">
            <v>부곡 TM/TC SLAVE</v>
          </cell>
          <cell r="B237" t="str">
            <v>부곡 TM/TC SLAVE</v>
          </cell>
          <cell r="D237">
            <v>1</v>
          </cell>
          <cell r="E237" t="str">
            <v>SET</v>
          </cell>
          <cell r="G237">
            <v>16000000</v>
          </cell>
        </row>
        <row r="238">
          <cell r="A238" t="str">
            <v>영산 TM/TC SLAVE</v>
          </cell>
          <cell r="B238" t="str">
            <v>영산 TM/TC SLAVE</v>
          </cell>
          <cell r="D238">
            <v>1</v>
          </cell>
          <cell r="E238" t="str">
            <v>SET</v>
          </cell>
          <cell r="G238">
            <v>16000000</v>
          </cell>
        </row>
        <row r="239">
          <cell r="A239" t="str">
            <v>창녕 TM/TC SLAVE</v>
          </cell>
          <cell r="B239" t="str">
            <v>창녕 TM/TC SLAVE</v>
          </cell>
          <cell r="D239">
            <v>1</v>
          </cell>
          <cell r="E239" t="str">
            <v>SET</v>
          </cell>
          <cell r="G239">
            <v>16000000</v>
          </cell>
        </row>
        <row r="240">
          <cell r="A240" t="str">
            <v>양산취수탑 TM/TC SLAVE</v>
          </cell>
          <cell r="B240" t="str">
            <v>양산취수탑 TM/TC SLAVE</v>
          </cell>
          <cell r="D240">
            <v>1</v>
          </cell>
          <cell r="E240" t="str">
            <v>SET</v>
          </cell>
          <cell r="G240">
            <v>18000000</v>
          </cell>
        </row>
        <row r="241">
          <cell r="A241" t="str">
            <v/>
          </cell>
        </row>
        <row r="242">
          <cell r="A242" t="str">
            <v xml:space="preserve"> 6. 현장 계측기류</v>
          </cell>
          <cell r="B242" t="str">
            <v xml:space="preserve"> 6. 현장 계측기류</v>
          </cell>
        </row>
        <row r="243">
          <cell r="A243" t="str">
            <v>전자유량계(450A)</v>
          </cell>
          <cell r="B243" t="str">
            <v>전자유량계(450A)</v>
          </cell>
          <cell r="D243">
            <v>1</v>
          </cell>
          <cell r="E243" t="str">
            <v>SET</v>
          </cell>
          <cell r="G243">
            <v>23000000</v>
          </cell>
        </row>
        <row r="244">
          <cell r="A244" t="str">
            <v>전자유량계(300A)</v>
          </cell>
          <cell r="B244" t="str">
            <v>전자유량계(300A)</v>
          </cell>
          <cell r="D244">
            <v>1</v>
          </cell>
          <cell r="E244" t="str">
            <v>SET</v>
          </cell>
          <cell r="G244">
            <v>12500000</v>
          </cell>
        </row>
        <row r="245">
          <cell r="A245" t="str">
            <v>전자유량계(250A)</v>
          </cell>
          <cell r="B245" t="str">
            <v>전자유량계(250A)</v>
          </cell>
          <cell r="D245">
            <v>1</v>
          </cell>
          <cell r="E245" t="str">
            <v>SET</v>
          </cell>
          <cell r="G245">
            <v>11500000</v>
          </cell>
        </row>
        <row r="246">
          <cell r="A246" t="str">
            <v>전자유량계(150A)</v>
          </cell>
          <cell r="B246" t="str">
            <v>전자유량계(150A)</v>
          </cell>
          <cell r="D246">
            <v>1</v>
          </cell>
          <cell r="E246" t="str">
            <v>SET</v>
          </cell>
          <cell r="G246">
            <v>5650000</v>
          </cell>
        </row>
        <row r="247">
          <cell r="A247" t="str">
            <v>전자유량계(80A)</v>
          </cell>
          <cell r="B247" t="str">
            <v>전자유량계(80A)</v>
          </cell>
          <cell r="D247">
            <v>1</v>
          </cell>
          <cell r="E247" t="str">
            <v>SET</v>
          </cell>
          <cell r="G247">
            <v>3900000</v>
          </cell>
        </row>
        <row r="248">
          <cell r="A248" t="str">
            <v>전자유량계(25A)</v>
          </cell>
          <cell r="B248" t="str">
            <v>전자유량계(25A)</v>
          </cell>
          <cell r="D248">
            <v>1</v>
          </cell>
          <cell r="E248" t="str">
            <v>SET</v>
          </cell>
          <cell r="G248">
            <v>3750000</v>
          </cell>
        </row>
        <row r="249">
          <cell r="A249" t="str">
            <v>초음파유량계(1200A)</v>
          </cell>
          <cell r="B249" t="str">
            <v>초음파유량계(1200A)</v>
          </cell>
          <cell r="D249">
            <v>1</v>
          </cell>
          <cell r="E249" t="str">
            <v>SET</v>
          </cell>
          <cell r="G249">
            <v>18300000</v>
          </cell>
        </row>
        <row r="250">
          <cell r="A250" t="str">
            <v>초음파유량계(1000A)</v>
          </cell>
          <cell r="B250" t="str">
            <v>초음파유량계(1000A)</v>
          </cell>
          <cell r="D250">
            <v>1</v>
          </cell>
          <cell r="E250" t="str">
            <v>SET</v>
          </cell>
          <cell r="G250">
            <v>18300000</v>
          </cell>
        </row>
        <row r="251">
          <cell r="A251" t="str">
            <v>초음파유량계(800A)</v>
          </cell>
          <cell r="B251" t="str">
            <v>초음파유량계(800A)</v>
          </cell>
          <cell r="D251">
            <v>1</v>
          </cell>
          <cell r="E251" t="str">
            <v>SET</v>
          </cell>
          <cell r="G251">
            <v>18300000</v>
          </cell>
        </row>
        <row r="252">
          <cell r="A252" t="str">
            <v>초음파유량계(700A)</v>
          </cell>
          <cell r="B252" t="str">
            <v>초음파유량계(700A)</v>
          </cell>
          <cell r="D252">
            <v>1</v>
          </cell>
          <cell r="E252" t="str">
            <v>SET</v>
          </cell>
          <cell r="G252">
            <v>18300000</v>
          </cell>
        </row>
        <row r="253">
          <cell r="A253" t="str">
            <v>초음파유량계(600A)</v>
          </cell>
          <cell r="B253" t="str">
            <v>초음파유량계(600A)</v>
          </cell>
          <cell r="D253">
            <v>1</v>
          </cell>
          <cell r="E253" t="str">
            <v>SET</v>
          </cell>
          <cell r="G253">
            <v>18300000</v>
          </cell>
        </row>
        <row r="254">
          <cell r="A254" t="str">
            <v>초음파유량계(500A)</v>
          </cell>
          <cell r="B254" t="str">
            <v>초음파유량계(500A)</v>
          </cell>
          <cell r="D254">
            <v>1</v>
          </cell>
          <cell r="E254" t="str">
            <v>SET</v>
          </cell>
          <cell r="G254">
            <v>18300000</v>
          </cell>
        </row>
        <row r="255">
          <cell r="A255" t="str">
            <v>초음파유량계(450A)</v>
          </cell>
          <cell r="B255" t="str">
            <v>초음파유량계(450A)</v>
          </cell>
          <cell r="D255">
            <v>1</v>
          </cell>
          <cell r="E255" t="str">
            <v>SET</v>
          </cell>
          <cell r="G255">
            <v>18300000</v>
          </cell>
        </row>
        <row r="256">
          <cell r="A256" t="str">
            <v>초음파유량계(400A)</v>
          </cell>
          <cell r="B256" t="str">
            <v>초음파유량계(400A)</v>
          </cell>
          <cell r="D256">
            <v>1</v>
          </cell>
          <cell r="E256" t="str">
            <v>SET</v>
          </cell>
          <cell r="G256">
            <v>18300000</v>
          </cell>
        </row>
        <row r="257">
          <cell r="A257" t="str">
            <v>WEIR식유량계(파샬프롬)</v>
          </cell>
          <cell r="B257" t="str">
            <v>WEIR식유량계(파샬프롬)</v>
          </cell>
          <cell r="D257">
            <v>1</v>
          </cell>
          <cell r="E257" t="str">
            <v>SET</v>
          </cell>
          <cell r="G257">
            <v>6300000</v>
          </cell>
        </row>
        <row r="258">
          <cell r="A258" t="str">
            <v>초음파수위계</v>
          </cell>
          <cell r="B258" t="str">
            <v>초음파수위계</v>
          </cell>
          <cell r="D258">
            <v>1</v>
          </cell>
          <cell r="E258" t="str">
            <v>SET</v>
          </cell>
          <cell r="G258">
            <v>3700000</v>
          </cell>
        </row>
        <row r="259">
          <cell r="A259" t="str">
            <v>투입식수위계</v>
          </cell>
          <cell r="B259" t="str">
            <v>투입식수위계</v>
          </cell>
          <cell r="D259">
            <v>1</v>
          </cell>
          <cell r="E259" t="str">
            <v>SET</v>
          </cell>
          <cell r="G259">
            <v>3300000</v>
          </cell>
        </row>
        <row r="260">
          <cell r="A260" t="str">
            <v>레벨스위치</v>
          </cell>
          <cell r="B260" t="str">
            <v>레벨스위치</v>
          </cell>
          <cell r="D260">
            <v>1</v>
          </cell>
          <cell r="E260" t="str">
            <v>SET</v>
          </cell>
          <cell r="G260">
            <v>218000</v>
          </cell>
        </row>
        <row r="261">
          <cell r="A261" t="str">
            <v>압력전송기</v>
          </cell>
          <cell r="B261" t="str">
            <v>압력전송기</v>
          </cell>
          <cell r="D261">
            <v>1</v>
          </cell>
          <cell r="E261" t="str">
            <v>SET</v>
          </cell>
          <cell r="G261">
            <v>1800000</v>
          </cell>
        </row>
        <row r="262">
          <cell r="A262" t="str">
            <v>슬러지농도계(200A)</v>
          </cell>
          <cell r="B262" t="str">
            <v>슬러지농도계(200A)</v>
          </cell>
          <cell r="D262">
            <v>1</v>
          </cell>
          <cell r="E262" t="str">
            <v>SET</v>
          </cell>
          <cell r="G262">
            <v>22500000</v>
          </cell>
        </row>
        <row r="263">
          <cell r="A263" t="str">
            <v>슬러지농도계(150A)</v>
          </cell>
          <cell r="B263" t="str">
            <v>슬러지농도계(150A)</v>
          </cell>
          <cell r="D263">
            <v>1</v>
          </cell>
          <cell r="E263" t="str">
            <v>SET</v>
          </cell>
          <cell r="G263">
            <v>19300000</v>
          </cell>
        </row>
        <row r="264">
          <cell r="A264" t="str">
            <v>기록계</v>
          </cell>
          <cell r="B264" t="str">
            <v>기록계</v>
          </cell>
          <cell r="D264">
            <v>1</v>
          </cell>
          <cell r="E264" t="str">
            <v>SET</v>
          </cell>
          <cell r="G264">
            <v>2500000</v>
          </cell>
        </row>
        <row r="265">
          <cell r="A265" t="str">
            <v>UPS 전원용 피뢰기</v>
          </cell>
          <cell r="B265" t="str">
            <v>UPS 전원용 피뢰기</v>
          </cell>
          <cell r="D265">
            <v>1</v>
          </cell>
          <cell r="E265" t="str">
            <v>개</v>
          </cell>
          <cell r="G265">
            <v>2423000</v>
          </cell>
        </row>
        <row r="266">
          <cell r="A266" t="str">
            <v>장비 전원용 피뢰기</v>
          </cell>
          <cell r="B266" t="str">
            <v>장비 전원용 피뢰기</v>
          </cell>
          <cell r="D266">
            <v>1</v>
          </cell>
          <cell r="E266" t="str">
            <v>개</v>
          </cell>
          <cell r="G266">
            <v>585000</v>
          </cell>
        </row>
        <row r="267">
          <cell r="A267" t="str">
            <v>신호용 피뢰기</v>
          </cell>
          <cell r="B267" t="str">
            <v>신호용 피뢰기</v>
          </cell>
          <cell r="D267">
            <v>1</v>
          </cell>
          <cell r="E267" t="str">
            <v>개</v>
          </cell>
          <cell r="G267">
            <v>175000</v>
          </cell>
        </row>
        <row r="268">
          <cell r="A268" t="str">
            <v>통신(모뎀)용 피뢰기</v>
          </cell>
          <cell r="B268" t="str">
            <v>통신(모뎀)용 피뢰기</v>
          </cell>
          <cell r="D268">
            <v>1</v>
          </cell>
          <cell r="E268" t="str">
            <v>개</v>
          </cell>
          <cell r="G268">
            <v>180000</v>
          </cell>
        </row>
        <row r="269">
          <cell r="A269" t="str">
            <v>신호분배기(ISOLATOR)</v>
          </cell>
          <cell r="B269" t="str">
            <v>신호분배기(ISOLATOR)</v>
          </cell>
          <cell r="D269">
            <v>1</v>
          </cell>
          <cell r="E269" t="str">
            <v>개</v>
          </cell>
          <cell r="G269">
            <v>290000</v>
          </cell>
        </row>
        <row r="270">
          <cell r="A270" t="str">
            <v>탁도계</v>
          </cell>
          <cell r="B270" t="str">
            <v>탁도계</v>
          </cell>
          <cell r="D270">
            <v>1</v>
          </cell>
          <cell r="E270" t="str">
            <v>SET</v>
          </cell>
          <cell r="G270">
            <v>20547000</v>
          </cell>
        </row>
        <row r="271">
          <cell r="A271" t="str">
            <v>pH계</v>
          </cell>
          <cell r="B271" t="str">
            <v>pH계</v>
          </cell>
          <cell r="D271">
            <v>1</v>
          </cell>
          <cell r="E271" t="str">
            <v>SET</v>
          </cell>
          <cell r="G271">
            <v>5000000</v>
          </cell>
        </row>
        <row r="272">
          <cell r="A272" t="str">
            <v>잔류염소계(무시약식)</v>
          </cell>
          <cell r="B272" t="str">
            <v>잔류염소계(무시약식)</v>
          </cell>
          <cell r="D272">
            <v>1</v>
          </cell>
          <cell r="E272" t="str">
            <v>SET</v>
          </cell>
          <cell r="G272">
            <v>44000000</v>
          </cell>
        </row>
        <row r="273">
          <cell r="A273" t="str">
            <v>알카리도계</v>
          </cell>
          <cell r="B273" t="str">
            <v>알카리도계</v>
          </cell>
          <cell r="D273">
            <v>1</v>
          </cell>
          <cell r="E273" t="str">
            <v>SET</v>
          </cell>
          <cell r="G273">
            <v>35500000</v>
          </cell>
        </row>
        <row r="274">
          <cell r="A274" t="str">
            <v>전기전도계</v>
          </cell>
          <cell r="B274" t="str">
            <v>전기전도계</v>
          </cell>
          <cell r="D274">
            <v>1</v>
          </cell>
          <cell r="E274" t="str">
            <v>SET</v>
          </cell>
          <cell r="G274">
            <v>4400000</v>
          </cell>
        </row>
        <row r="275">
          <cell r="A275" t="str">
            <v>수온계</v>
          </cell>
          <cell r="B275" t="str">
            <v>수온계</v>
          </cell>
          <cell r="D275">
            <v>1</v>
          </cell>
          <cell r="E275" t="str">
            <v>SET</v>
          </cell>
          <cell r="G275">
            <v>850000</v>
          </cell>
        </row>
        <row r="276">
          <cell r="A276" t="str">
            <v>UV계</v>
          </cell>
          <cell r="B276" t="str">
            <v>UV계</v>
          </cell>
          <cell r="D276">
            <v>1</v>
          </cell>
          <cell r="E276" t="str">
            <v>SET</v>
          </cell>
          <cell r="G276">
            <v>17500000</v>
          </cell>
        </row>
        <row r="277">
          <cell r="A277" t="str">
            <v/>
          </cell>
        </row>
        <row r="278">
          <cell r="A278" t="str">
            <v xml:space="preserve"> 7. 유지관리 공구 및 예비 자재</v>
          </cell>
          <cell r="B278" t="str">
            <v xml:space="preserve"> 7. 유지관리 공구 및 예비 자재</v>
          </cell>
        </row>
        <row r="279">
          <cell r="A279" t="str">
            <v>예비 자재</v>
          </cell>
          <cell r="B279" t="str">
            <v>예비 자재</v>
          </cell>
          <cell r="D279">
            <v>1</v>
          </cell>
          <cell r="E279" t="str">
            <v>식</v>
          </cell>
          <cell r="G279">
            <v>110000000</v>
          </cell>
        </row>
        <row r="280">
          <cell r="A280" t="str">
            <v>POWER SUPPLY</v>
          </cell>
          <cell r="B280" t="str">
            <v>POWER SUPPLY</v>
          </cell>
          <cell r="D280">
            <v>1</v>
          </cell>
          <cell r="E280" t="str">
            <v>SET</v>
          </cell>
          <cell r="G280">
            <v>2200000</v>
          </cell>
        </row>
        <row r="281">
          <cell r="A281" t="str">
            <v>휴대용 초음파유량계</v>
          </cell>
          <cell r="B281" t="str">
            <v>휴대용 초음파유량계</v>
          </cell>
          <cell r="D281">
            <v>1</v>
          </cell>
          <cell r="E281" t="str">
            <v>SET</v>
          </cell>
          <cell r="G281">
            <v>22000000</v>
          </cell>
        </row>
        <row r="282">
          <cell r="A282" t="str">
            <v>휴대용 컴퓨터</v>
          </cell>
          <cell r="B282" t="str">
            <v>휴대용 컴퓨터</v>
          </cell>
          <cell r="D282">
            <v>1</v>
          </cell>
          <cell r="E282" t="str">
            <v>SET</v>
          </cell>
          <cell r="G282">
            <v>4300000</v>
          </cell>
        </row>
        <row r="283">
          <cell r="A283" t="str">
            <v>프로토콜 아날라이저</v>
          </cell>
          <cell r="B283" t="str">
            <v>프로토콜 아날라이저</v>
          </cell>
          <cell r="D283">
            <v>1</v>
          </cell>
          <cell r="E283" t="str">
            <v>SET</v>
          </cell>
          <cell r="G283">
            <v>37800000</v>
          </cell>
        </row>
        <row r="284">
          <cell r="A284" t="str">
            <v>접지저항계</v>
          </cell>
          <cell r="B284" t="str">
            <v>접지저항계</v>
          </cell>
          <cell r="D284">
            <v>1</v>
          </cell>
          <cell r="E284" t="str">
            <v>SET</v>
          </cell>
          <cell r="G284">
            <v>580000</v>
          </cell>
        </row>
        <row r="285">
          <cell r="A285" t="str">
            <v>CIRCUIT DEBUGGER</v>
          </cell>
          <cell r="B285" t="str">
            <v>CIRCUIT DEBUGGER</v>
          </cell>
          <cell r="D285">
            <v>1</v>
          </cell>
          <cell r="E285" t="str">
            <v>SET</v>
          </cell>
          <cell r="G285">
            <v>8775000</v>
          </cell>
        </row>
        <row r="286">
          <cell r="A286" t="str">
            <v>DC VOLTAGE CURRENT STANDARD</v>
          </cell>
          <cell r="B286" t="str">
            <v>DC VOLTAGE CURRENT STANDARD</v>
          </cell>
          <cell r="D286">
            <v>1</v>
          </cell>
          <cell r="E286" t="str">
            <v>SET</v>
          </cell>
          <cell r="G286">
            <v>4815000</v>
          </cell>
        </row>
        <row r="287">
          <cell r="A287" t="str">
            <v>일반 공구세트</v>
          </cell>
          <cell r="B287" t="str">
            <v>일반 공구세트</v>
          </cell>
          <cell r="D287">
            <v>1</v>
          </cell>
          <cell r="E287" t="str">
            <v>SET</v>
          </cell>
          <cell r="G287">
            <v>700000</v>
          </cell>
        </row>
        <row r="288">
          <cell r="A288" t="str">
            <v/>
          </cell>
        </row>
        <row r="289">
          <cell r="A289" t="str">
            <v>Ⅱ. 방송통신 설비</v>
          </cell>
          <cell r="B289" t="str">
            <v>Ⅱ. 방송통신 설비</v>
          </cell>
        </row>
        <row r="290">
          <cell r="A290" t="str">
            <v xml:space="preserve"> 1. 교환기</v>
          </cell>
          <cell r="B290" t="str">
            <v xml:space="preserve"> 1. 교환기</v>
          </cell>
          <cell r="G290">
            <v>0</v>
          </cell>
        </row>
        <row r="291">
          <cell r="A291" t="str">
            <v>밀양 전자식 교환기</v>
          </cell>
          <cell r="B291" t="str">
            <v>밀양 전자식 교환기</v>
          </cell>
          <cell r="D291">
            <v>1</v>
          </cell>
          <cell r="E291" t="str">
            <v>SET</v>
          </cell>
          <cell r="G291">
            <v>60541000</v>
          </cell>
        </row>
        <row r="292">
          <cell r="A292" t="str">
            <v>양산 전자식 교환기</v>
          </cell>
          <cell r="B292" t="str">
            <v>양산 전자식 교환기</v>
          </cell>
          <cell r="D292">
            <v>1</v>
          </cell>
          <cell r="E292" t="str">
            <v>SET</v>
          </cell>
          <cell r="G292">
            <v>7218180</v>
          </cell>
        </row>
        <row r="293">
          <cell r="A293" t="str">
            <v/>
          </cell>
        </row>
        <row r="294">
          <cell r="A294" t="str">
            <v xml:space="preserve"> 2. 방송 AMP</v>
          </cell>
          <cell r="B294" t="str">
            <v xml:space="preserve"> 2. 방송 AMP</v>
          </cell>
        </row>
        <row r="295">
          <cell r="A295" t="str">
            <v>MONITOR UNIT7CCT</v>
          </cell>
          <cell r="B295" t="str">
            <v>MONITOR UNIT</v>
          </cell>
          <cell r="C295" t="str">
            <v>7CCT</v>
          </cell>
          <cell r="D295">
            <v>1</v>
          </cell>
          <cell r="E295" t="str">
            <v>EA</v>
          </cell>
          <cell r="G295">
            <v>179000</v>
          </cell>
        </row>
        <row r="296">
          <cell r="A296" t="str">
            <v>AUTO BLOWER20CCT</v>
          </cell>
          <cell r="B296" t="str">
            <v>AUTO BLOWER</v>
          </cell>
          <cell r="C296" t="str">
            <v>20CCT</v>
          </cell>
          <cell r="D296">
            <v>1</v>
          </cell>
          <cell r="E296" t="str">
            <v>EA</v>
          </cell>
          <cell r="G296">
            <v>128000</v>
          </cell>
        </row>
        <row r="297">
          <cell r="A297" t="str">
            <v>EMERGENCY UNITW/MIC</v>
          </cell>
          <cell r="B297" t="str">
            <v>EMERGENCY UNIT</v>
          </cell>
          <cell r="C297" t="str">
            <v>W/MIC</v>
          </cell>
          <cell r="D297">
            <v>1</v>
          </cell>
          <cell r="E297" t="str">
            <v>EA</v>
          </cell>
          <cell r="G297">
            <v>200000</v>
          </cell>
        </row>
        <row r="298">
          <cell r="A298" t="str">
            <v>MATRIX UNIT20CCT</v>
          </cell>
          <cell r="B298" t="str">
            <v>MATRIX UNIT</v>
          </cell>
          <cell r="C298" t="str">
            <v>20CCT</v>
          </cell>
          <cell r="D298">
            <v>1</v>
          </cell>
          <cell r="E298" t="str">
            <v>EA</v>
          </cell>
          <cell r="G298">
            <v>200000</v>
          </cell>
        </row>
        <row r="299">
          <cell r="A299" t="str">
            <v>EM SPEAKER SELECTOR20CCT</v>
          </cell>
          <cell r="B299" t="str">
            <v>EM SPEAKER SELECTOR</v>
          </cell>
          <cell r="C299" t="str">
            <v>20CCT</v>
          </cell>
          <cell r="D299">
            <v>1</v>
          </cell>
          <cell r="E299" t="str">
            <v>EA</v>
          </cell>
          <cell r="G299">
            <v>200000</v>
          </cell>
        </row>
        <row r="300">
          <cell r="A300" t="str">
            <v>SPEAKER SELECTOR20CCT</v>
          </cell>
          <cell r="B300" t="str">
            <v>SPEAKER SELECTOR</v>
          </cell>
          <cell r="C300" t="str">
            <v>20CCT</v>
          </cell>
          <cell r="D300">
            <v>1</v>
          </cell>
          <cell r="E300" t="str">
            <v>EA</v>
          </cell>
          <cell r="G300">
            <v>175000</v>
          </cell>
        </row>
        <row r="301">
          <cell r="A301" t="str">
            <v>SIREN/CHIME민방위 규격</v>
          </cell>
          <cell r="B301" t="str">
            <v>SIREN/CHIME</v>
          </cell>
          <cell r="C301" t="str">
            <v>민방위 규격</v>
          </cell>
          <cell r="D301">
            <v>1</v>
          </cell>
          <cell r="E301" t="str">
            <v>EA</v>
          </cell>
          <cell r="G301">
            <v>140000</v>
          </cell>
        </row>
        <row r="302">
          <cell r="A302" t="str">
            <v>AM/FM TUNERDIGITAL</v>
          </cell>
          <cell r="B302" t="str">
            <v>AM/FM TUNER</v>
          </cell>
          <cell r="C302" t="str">
            <v>DIGITAL</v>
          </cell>
          <cell r="D302">
            <v>1</v>
          </cell>
          <cell r="E302" t="str">
            <v>EA</v>
          </cell>
          <cell r="G302">
            <v>210000</v>
          </cell>
        </row>
        <row r="303">
          <cell r="A303" t="str">
            <v>CASSETTE DECKDOUBLE DECK</v>
          </cell>
          <cell r="B303" t="str">
            <v>CASSETTE DECK</v>
          </cell>
          <cell r="C303" t="str">
            <v>DOUBLE DECK</v>
          </cell>
          <cell r="D303">
            <v>1</v>
          </cell>
          <cell r="E303" t="str">
            <v>EA</v>
          </cell>
          <cell r="G303">
            <v>350000</v>
          </cell>
        </row>
        <row r="304">
          <cell r="A304" t="str">
            <v>COMPACT DISC PLAYER1 CD</v>
          </cell>
          <cell r="B304" t="str">
            <v>COMPACT DISC PLAYER</v>
          </cell>
          <cell r="C304" t="str">
            <v>1 CD</v>
          </cell>
          <cell r="D304">
            <v>1</v>
          </cell>
          <cell r="E304" t="str">
            <v>EA</v>
          </cell>
          <cell r="G304">
            <v>340000</v>
          </cell>
        </row>
        <row r="305">
          <cell r="A305" t="str">
            <v>MIXER PRE AMP7IN/2OUT</v>
          </cell>
          <cell r="B305" t="str">
            <v>MIXER PRE AMP</v>
          </cell>
          <cell r="C305" t="str">
            <v>7IN/2OUT</v>
          </cell>
          <cell r="D305">
            <v>1</v>
          </cell>
          <cell r="E305" t="str">
            <v>EA</v>
          </cell>
          <cell r="G305">
            <v>387000</v>
          </cell>
        </row>
        <row r="306">
          <cell r="A306" t="str">
            <v>SIGNAL EXCHANGER4CCT</v>
          </cell>
          <cell r="B306" t="str">
            <v>SIGNAL EXCHANGER</v>
          </cell>
          <cell r="C306" t="str">
            <v>4CCT</v>
          </cell>
          <cell r="D306">
            <v>1</v>
          </cell>
          <cell r="E306" t="str">
            <v>EA</v>
          </cell>
          <cell r="G306">
            <v>250000</v>
          </cell>
        </row>
        <row r="307">
          <cell r="A307" t="str">
            <v>POWER AMP240W</v>
          </cell>
          <cell r="B307" t="str">
            <v>POWER AMP</v>
          </cell>
          <cell r="C307" t="str">
            <v>240W</v>
          </cell>
          <cell r="D307">
            <v>1</v>
          </cell>
          <cell r="E307" t="str">
            <v>EA</v>
          </cell>
          <cell r="G307">
            <v>513000</v>
          </cell>
        </row>
        <row r="308">
          <cell r="A308" t="str">
            <v>RELAY GROUP20CCT</v>
          </cell>
          <cell r="B308" t="str">
            <v>RELAY GROUP</v>
          </cell>
          <cell r="C308" t="str">
            <v>20CCT</v>
          </cell>
          <cell r="D308">
            <v>1</v>
          </cell>
          <cell r="E308" t="str">
            <v>EA</v>
          </cell>
          <cell r="G308">
            <v>290000</v>
          </cell>
        </row>
        <row r="309">
          <cell r="A309" t="str">
            <v>TERMINAL BOARD30회로</v>
          </cell>
          <cell r="B309" t="str">
            <v>TERMINAL BOARD</v>
          </cell>
          <cell r="C309" t="str">
            <v>30회로</v>
          </cell>
          <cell r="D309">
            <v>1</v>
          </cell>
          <cell r="E309" t="str">
            <v>EA</v>
          </cell>
          <cell r="G309">
            <v>240000</v>
          </cell>
        </row>
        <row r="310">
          <cell r="A310" t="str">
            <v>AUTO CHARGER3A</v>
          </cell>
          <cell r="B310" t="str">
            <v>AUTO CHARGER</v>
          </cell>
          <cell r="C310" t="str">
            <v>3A</v>
          </cell>
          <cell r="D310">
            <v>1</v>
          </cell>
          <cell r="E310" t="str">
            <v>EA</v>
          </cell>
          <cell r="G310">
            <v>267000</v>
          </cell>
        </row>
        <row r="311">
          <cell r="A311" t="str">
            <v>POWER DISTRIBUTORAC/DC</v>
          </cell>
          <cell r="B311" t="str">
            <v>POWER DISTRIBUTOR</v>
          </cell>
          <cell r="C311" t="str">
            <v>AC/DC</v>
          </cell>
          <cell r="D311">
            <v>1</v>
          </cell>
          <cell r="E311" t="str">
            <v>EA</v>
          </cell>
          <cell r="G311">
            <v>380000</v>
          </cell>
        </row>
        <row r="312">
          <cell r="A312" t="str">
            <v>AUDIO DISTRIBUTOR AMP1 ; 10</v>
          </cell>
          <cell r="B312" t="str">
            <v>AUDIO DISTRIBUTOR AMP</v>
          </cell>
          <cell r="C312" t="str">
            <v>1 ; 10</v>
          </cell>
          <cell r="D312">
            <v>1</v>
          </cell>
          <cell r="E312" t="str">
            <v>EA</v>
          </cell>
          <cell r="G312">
            <v>380000</v>
          </cell>
        </row>
        <row r="313">
          <cell r="A313" t="str">
            <v>RACK CABINETAL/STEEL</v>
          </cell>
          <cell r="B313" t="str">
            <v>RACK CABINET</v>
          </cell>
          <cell r="C313" t="str">
            <v>AL/STEEL</v>
          </cell>
          <cell r="D313">
            <v>1</v>
          </cell>
          <cell r="E313" t="str">
            <v>EA</v>
          </cell>
          <cell r="G313">
            <v>550000</v>
          </cell>
        </row>
        <row r="314">
          <cell r="A314" t="str">
            <v>MICROPHONEAT-818</v>
          </cell>
          <cell r="B314" t="str">
            <v>MICROPHONE</v>
          </cell>
          <cell r="C314" t="str">
            <v>AT-818</v>
          </cell>
          <cell r="D314">
            <v>1</v>
          </cell>
          <cell r="E314" t="str">
            <v>EA</v>
          </cell>
          <cell r="G314">
            <v>50000</v>
          </cell>
        </row>
        <row r="315">
          <cell r="A315" t="str">
            <v>EM BATTERY &amp; CASE12V 100AH</v>
          </cell>
          <cell r="B315" t="str">
            <v>EM BATTERY &amp; CASE</v>
          </cell>
          <cell r="C315" t="str">
            <v>12V 100AH</v>
          </cell>
          <cell r="D315">
            <v>1</v>
          </cell>
          <cell r="E315" t="str">
            <v>EA</v>
          </cell>
          <cell r="G315">
            <v>300000</v>
          </cell>
        </row>
        <row r="316">
          <cell r="A316" t="str">
            <v>MIC EXT CORDL-10M</v>
          </cell>
          <cell r="B316" t="str">
            <v>MIC EXT CORD</v>
          </cell>
          <cell r="C316" t="str">
            <v>L-10M</v>
          </cell>
          <cell r="D316">
            <v>1</v>
          </cell>
          <cell r="E316" t="str">
            <v>EA</v>
          </cell>
          <cell r="G316">
            <v>20000</v>
          </cell>
        </row>
        <row r="317">
          <cell r="A317" t="str">
            <v>MIC STANDDESK</v>
          </cell>
          <cell r="B317" t="str">
            <v>MIC STAND</v>
          </cell>
          <cell r="C317" t="str">
            <v>DESK</v>
          </cell>
          <cell r="D317">
            <v>1</v>
          </cell>
          <cell r="E317" t="str">
            <v>EA</v>
          </cell>
          <cell r="G317">
            <v>30000</v>
          </cell>
        </row>
        <row r="318">
          <cell r="A318" t="str">
            <v/>
          </cell>
        </row>
      </sheetData>
      <sheetData sheetId="10" refreshError="1"/>
      <sheetData sheetId="1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경비(전)"/>
      <sheetName val="재경비(전) (2)"/>
      <sheetName val="재경비(방송)"/>
      <sheetName val="한전수탁"/>
      <sheetName val="통신수탁"/>
      <sheetName val="관급"/>
      <sheetName val="관급 (2)"/>
      <sheetName val="갑지"/>
      <sheetName val="갑지 (2)"/>
      <sheetName val="가설공사"/>
      <sheetName val="재경비(김포)"/>
      <sheetName val="김포(LOP 설치비)"/>
      <sheetName val="laroux"/>
      <sheetName val="가설공사 (2)"/>
      <sheetName val="갑지 (3)"/>
      <sheetName val="가설공사(전기)"/>
      <sheetName val="가설공사 (방송,통신)"/>
      <sheetName val="갑지 (건축전기)"/>
      <sheetName val="한전수탁 "/>
      <sheetName val="갑지 (건축전기) (2)"/>
      <sheetName val="단가산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경비(전)"/>
      <sheetName val="재경비(전) (2)"/>
      <sheetName val="재경비(방송)"/>
      <sheetName val="한전수탁"/>
      <sheetName val="통신수탁"/>
      <sheetName val="관급"/>
      <sheetName val="관급 (2)"/>
      <sheetName val="갑지"/>
      <sheetName val="갑지 (2)"/>
      <sheetName val="가설공사"/>
      <sheetName val="재경비(김포)"/>
      <sheetName val="김포(LOP 설치비)"/>
      <sheetName val="laroux"/>
      <sheetName val="가설공사 (2)"/>
      <sheetName val="갑지 (3)"/>
      <sheetName val="가설공사(전기)"/>
      <sheetName val="가설공사 (방송,통신)"/>
      <sheetName val="갑지 (건축전기)"/>
      <sheetName val="한전수탁 "/>
      <sheetName val="갑지 (건축전기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표지"/>
      <sheetName val="간지"/>
      <sheetName val="비교표"/>
      <sheetName val="집계표"/>
      <sheetName val="내역서"/>
      <sheetName val="유동표(당초)"/>
      <sheetName val="유동표(변경)"/>
      <sheetName val="수로이설(당초)"/>
      <sheetName val="수로이설(변경)"/>
      <sheetName val="단위수량(당초)"/>
      <sheetName val="단위수량(변경)"/>
      <sheetName val="터파기평균(H)"/>
      <sheetName val="사진표지"/>
      <sheetName val="사진대지"/>
      <sheetName val="#REF"/>
      <sheetName val="보고"/>
      <sheetName val="투찰서표지"/>
      <sheetName val="총괄 (3)"/>
      <sheetName val="원가(총)"/>
      <sheetName val="대안원가"/>
      <sheetName val="원안원가"/>
      <sheetName val="원안"/>
      <sheetName val="대안"/>
      <sheetName val="폐기물"/>
      <sheetName val="이전비 "/>
      <sheetName val="참고"/>
      <sheetName val="공문"/>
      <sheetName val="CONCR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광명변전단락"/>
      <sheetName val="광명기지단락"/>
      <sheetName val="정거장단락"/>
      <sheetName val="소내케이블"/>
      <sheetName val="부하"/>
      <sheetName val="동력부하(정거장)"/>
      <sheetName val="간선조건"/>
      <sheetName val="간선계산"/>
      <sheetName val="TR 조건"/>
      <sheetName val="밧데리"/>
      <sheetName val="UPS밧데리"/>
      <sheetName val="터널전등"/>
      <sheetName val="터널간선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노무비"/>
      <sheetName val="Sheet1"/>
      <sheetName val="입찰안"/>
      <sheetName val="집행예산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노임단가"/>
      <sheetName val="집계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O"/>
      <sheetName val="WON"/>
      <sheetName val="NAI-T (2)"/>
      <sheetName val="NAI-T"/>
      <sheetName val="NAI"/>
      <sheetName val="IL-L"/>
      <sheetName val="일위"/>
      <sheetName val="기초일위-L"/>
      <sheetName val="기초일위"/>
      <sheetName val="EQ-R1"/>
      <sheetName val="EQ-L"/>
      <sheetName val="EQ-기"/>
      <sheetName val="기계손료산출서"/>
      <sheetName val="BU-L"/>
      <sheetName val="BU"/>
      <sheetName val="BU-손"/>
      <sheetName val="DAN"/>
      <sheetName val="요율표"/>
      <sheetName val="백호우계수"/>
      <sheetName val="덤프트럭계수"/>
      <sheetName val="단가"/>
      <sheetName val="노무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총괄표"/>
      <sheetName val="노무비"/>
      <sheetName val="전기실"/>
      <sheetName val="동력설비공사"/>
      <sheetName val="전기실공사"/>
      <sheetName val="전등전열"/>
      <sheetName val="전력간선"/>
      <sheetName val="임시동력"/>
      <sheetName val="기타공사"/>
      <sheetName val="전기실(철거)"/>
      <sheetName val="전력간선(철거)"/>
      <sheetName val="전등전열(철거)"/>
      <sheetName val="동력설비(철거)"/>
      <sheetName val="단가비교표_공통1"/>
      <sheetName val="공량 산출서_공통"/>
      <sheetName val="7단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간지"/>
      <sheetName val="속표지"/>
      <sheetName val="WON기타금"/>
      <sheetName val="x기존전기원가"/>
      <sheetName val="보고서1"/>
      <sheetName val="NAI-T금"/>
      <sheetName val="NAI금"/>
      <sheetName val="관급금"/>
      <sheetName val="IL-L"/>
      <sheetName val="IL"/>
      <sheetName val="G-IL-L"/>
      <sheetName val="G-IL"/>
      <sheetName val="EQ-L"/>
      <sheetName val="계따붙이기"/>
      <sheetName val="EQ"/>
      <sheetName val="발파"/>
      <sheetName val="EQ-L80m이상고화"/>
      <sheetName val="EQ80m이상고화"/>
      <sheetName val="EQ80m이상고화2"/>
      <sheetName val="EQ-R1"/>
      <sheetName val="BU-L"/>
      <sheetName val="BU"/>
      <sheetName val="BU-손"/>
      <sheetName val="DAN"/>
      <sheetName val="CAL-R"/>
      <sheetName val="운반시간"/>
      <sheetName val="요율표"/>
      <sheetName val="+-"/>
      <sheetName val="F1"/>
      <sheetName val="WON기타"/>
      <sheetName val="보고서2"/>
      <sheetName val="NAI-T"/>
      <sheetName val="NAI"/>
      <sheetName val="관급"/>
      <sheetName val="불도저 계수"/>
      <sheetName val="배토판 용량"/>
      <sheetName val="BD운반거리계수"/>
      <sheetName val="로더계수"/>
      <sheetName val="백호우계수"/>
      <sheetName val="덤프트럭계수"/>
      <sheetName val="그레이더계수"/>
      <sheetName val="롤러계수"/>
      <sheetName val="디젤파일해머계수"/>
      <sheetName val="SU_전기공량"/>
      <sheetName val="인력터파기품"/>
      <sheetName val="조경계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A5" t="str">
            <v>경유고황</v>
          </cell>
          <cell r="B5" t="str">
            <v>경유</v>
          </cell>
          <cell r="C5" t="str">
            <v>고유황1%</v>
          </cell>
          <cell r="D5" t="str">
            <v xml:space="preserve">ℓ </v>
          </cell>
          <cell r="E5">
            <v>450</v>
          </cell>
          <cell r="H5">
            <v>1145</v>
          </cell>
          <cell r="I5">
            <v>450</v>
          </cell>
          <cell r="P5" t="str">
            <v>기전</v>
          </cell>
        </row>
        <row r="6">
          <cell r="A6" t="str">
            <v>모빌..</v>
          </cell>
          <cell r="B6" t="str">
            <v>모빌유</v>
          </cell>
          <cell r="C6" t="str">
            <v>보링 절삭유</v>
          </cell>
          <cell r="D6" t="str">
            <v xml:space="preserve">ℓ </v>
          </cell>
          <cell r="E6">
            <v>5257.5</v>
          </cell>
          <cell r="H6">
            <v>1151</v>
          </cell>
          <cell r="I6">
            <v>5257.5</v>
          </cell>
          <cell r="K6">
            <v>5257.5</v>
          </cell>
          <cell r="P6" t="str">
            <v>최종식</v>
          </cell>
        </row>
        <row r="7">
          <cell r="A7" t="str">
            <v>그리..</v>
          </cell>
          <cell r="B7" t="str">
            <v>그리스</v>
          </cell>
          <cell r="C7" t="str">
            <v>..</v>
          </cell>
          <cell r="D7" t="str">
            <v>kg</v>
          </cell>
          <cell r="E7">
            <v>3051.6</v>
          </cell>
          <cell r="H7">
            <v>1151</v>
          </cell>
          <cell r="I7">
            <v>3051.6</v>
          </cell>
          <cell r="K7">
            <v>3051.6</v>
          </cell>
          <cell r="P7" t="str">
            <v>최종식</v>
          </cell>
        </row>
        <row r="8">
          <cell r="A8" t="str">
            <v>혼화재</v>
          </cell>
          <cell r="B8" t="str">
            <v>혼화재</v>
          </cell>
          <cell r="D8" t="str">
            <v>g</v>
          </cell>
          <cell r="E8">
            <v>40</v>
          </cell>
          <cell r="H8">
            <v>304</v>
          </cell>
          <cell r="I8">
            <v>40</v>
          </cell>
          <cell r="M8" t="str">
            <v>kg/㎥</v>
          </cell>
          <cell r="P8" t="str">
            <v>기전</v>
          </cell>
        </row>
        <row r="9">
          <cell r="A9" t="str">
            <v>시멘백색</v>
          </cell>
          <cell r="B9" t="str">
            <v>시멘트</v>
          </cell>
          <cell r="C9" t="str">
            <v>백색</v>
          </cell>
          <cell r="D9" t="str">
            <v>kg</v>
          </cell>
          <cell r="E9">
            <v>187</v>
          </cell>
          <cell r="F9">
            <v>306</v>
          </cell>
          <cell r="G9">
            <v>187</v>
          </cell>
          <cell r="H9">
            <v>113</v>
          </cell>
          <cell r="I9">
            <v>181</v>
          </cell>
          <cell r="M9" t="str">
            <v>kg/㎥</v>
          </cell>
          <cell r="P9" t="str">
            <v>기전</v>
          </cell>
        </row>
        <row r="10">
          <cell r="A10" t="str">
            <v>시멘타압</v>
          </cell>
          <cell r="B10" t="str">
            <v>시멘트(타일)</v>
          </cell>
          <cell r="C10" t="str">
            <v>압착용 회색</v>
          </cell>
          <cell r="D10" t="str">
            <v>kg</v>
          </cell>
          <cell r="E10">
            <v>132</v>
          </cell>
          <cell r="F10">
            <v>317</v>
          </cell>
          <cell r="G10">
            <v>132</v>
          </cell>
          <cell r="H10">
            <v>114</v>
          </cell>
          <cell r="I10">
            <v>116</v>
          </cell>
          <cell r="M10" t="str">
            <v>kg/㎥</v>
          </cell>
          <cell r="P10" t="str">
            <v>기전</v>
          </cell>
        </row>
        <row r="11">
          <cell r="A11" t="str">
            <v>시멘타줄</v>
          </cell>
          <cell r="B11" t="str">
            <v>시멘트(타일)</v>
          </cell>
          <cell r="C11" t="str">
            <v>줄눈용 백색</v>
          </cell>
          <cell r="D11" t="str">
            <v>kg</v>
          </cell>
          <cell r="E11">
            <v>156</v>
          </cell>
          <cell r="F11">
            <v>317</v>
          </cell>
          <cell r="G11">
            <v>156</v>
          </cell>
          <cell r="H11">
            <v>114</v>
          </cell>
          <cell r="I11">
            <v>160</v>
          </cell>
          <cell r="M11" t="str">
            <v>kg/㎥</v>
          </cell>
          <cell r="P11" t="str">
            <v>기전</v>
          </cell>
        </row>
        <row r="12">
          <cell r="A12" t="str">
            <v>시멘벌크</v>
          </cell>
          <cell r="B12" t="str">
            <v>시멘트</v>
          </cell>
          <cell r="C12" t="str">
            <v>벌크</v>
          </cell>
          <cell r="D12" t="str">
            <v>kg</v>
          </cell>
          <cell r="E12">
            <v>53.4</v>
          </cell>
          <cell r="H12">
            <v>113</v>
          </cell>
          <cell r="I12">
            <v>53.4</v>
          </cell>
          <cell r="K12">
            <v>53.4</v>
          </cell>
          <cell r="P12" t="str">
            <v>최종식</v>
          </cell>
        </row>
        <row r="13">
          <cell r="A13" t="str">
            <v>모르13</v>
          </cell>
          <cell r="B13" t="str">
            <v>모르터</v>
          </cell>
          <cell r="C13" t="str">
            <v>1:3</v>
          </cell>
          <cell r="D13" t="str">
            <v>㎥</v>
          </cell>
          <cell r="E13">
            <v>57270</v>
          </cell>
          <cell r="H13">
            <v>119</v>
          </cell>
          <cell r="I13">
            <v>57270</v>
          </cell>
          <cell r="K13">
            <v>57270</v>
          </cell>
          <cell r="P13" t="str">
            <v>김정헌</v>
          </cell>
        </row>
        <row r="14">
          <cell r="A14" t="str">
            <v>레미22415</v>
          </cell>
          <cell r="B14" t="str">
            <v>레미콘</v>
          </cell>
          <cell r="C14" t="str">
            <v>25- 240-15</v>
          </cell>
          <cell r="D14" t="str">
            <v>㎥</v>
          </cell>
          <cell r="E14">
            <v>45727</v>
          </cell>
          <cell r="F14">
            <v>41</v>
          </cell>
          <cell r="G14">
            <v>45727</v>
          </cell>
          <cell r="H14">
            <v>116</v>
          </cell>
          <cell r="I14">
            <v>46830</v>
          </cell>
          <cell r="K14">
            <v>46830</v>
          </cell>
          <cell r="P14" t="str">
            <v>김정헌</v>
          </cell>
        </row>
        <row r="15">
          <cell r="A15" t="str">
            <v>레미2248</v>
          </cell>
          <cell r="B15" t="str">
            <v>레미콘</v>
          </cell>
          <cell r="C15" t="str">
            <v>25- 240- 8</v>
          </cell>
          <cell r="D15" t="str">
            <v>㎥</v>
          </cell>
          <cell r="E15">
            <v>46830</v>
          </cell>
          <cell r="H15">
            <v>116</v>
          </cell>
          <cell r="I15">
            <v>46830</v>
          </cell>
          <cell r="K15">
            <v>46830</v>
          </cell>
          <cell r="P15" t="str">
            <v>우수(유성제)</v>
          </cell>
        </row>
        <row r="16">
          <cell r="A16" t="str">
            <v>레미228</v>
          </cell>
          <cell r="B16" t="str">
            <v>레미콘</v>
          </cell>
          <cell r="C16" t="str">
            <v>25- 210- 8</v>
          </cell>
          <cell r="D16" t="str">
            <v>㎥</v>
          </cell>
          <cell r="E16">
            <v>46830</v>
          </cell>
          <cell r="H16">
            <v>116</v>
          </cell>
          <cell r="I16">
            <v>46830</v>
          </cell>
          <cell r="K16">
            <v>46830</v>
          </cell>
          <cell r="P16" t="str">
            <v>권광오</v>
          </cell>
        </row>
        <row r="17">
          <cell r="A17" t="str">
            <v>레미2210</v>
          </cell>
          <cell r="B17" t="str">
            <v>레미콘</v>
          </cell>
          <cell r="C17" t="str">
            <v>25- 210- 10</v>
          </cell>
          <cell r="D17" t="str">
            <v>㎥</v>
          </cell>
          <cell r="E17">
            <v>47570</v>
          </cell>
          <cell r="H17">
            <v>116</v>
          </cell>
          <cell r="I17">
            <v>47570</v>
          </cell>
          <cell r="K17">
            <v>47570</v>
          </cell>
          <cell r="P17" t="str">
            <v>최종식</v>
          </cell>
        </row>
        <row r="18">
          <cell r="A18" t="str">
            <v>레미2212</v>
          </cell>
          <cell r="B18" t="str">
            <v>레미콘</v>
          </cell>
          <cell r="C18" t="str">
            <v>25- 210- 12</v>
          </cell>
          <cell r="D18" t="str">
            <v>㎥</v>
          </cell>
          <cell r="E18">
            <v>49230</v>
          </cell>
          <cell r="H18">
            <v>116</v>
          </cell>
          <cell r="I18">
            <v>49230</v>
          </cell>
          <cell r="K18">
            <v>49230</v>
          </cell>
          <cell r="P18" t="str">
            <v>권광오</v>
          </cell>
        </row>
        <row r="19">
          <cell r="A19" t="str">
            <v>레미21812</v>
          </cell>
          <cell r="B19" t="str">
            <v>레미콘</v>
          </cell>
          <cell r="C19" t="str">
            <v>25- 180- 12</v>
          </cell>
          <cell r="D19" t="str">
            <v>㎥</v>
          </cell>
          <cell r="E19">
            <v>39700</v>
          </cell>
          <cell r="F19">
            <v>41</v>
          </cell>
          <cell r="G19">
            <v>39700</v>
          </cell>
          <cell r="H19">
            <v>116</v>
          </cell>
          <cell r="I19">
            <v>49230</v>
          </cell>
          <cell r="K19">
            <v>49230</v>
          </cell>
          <cell r="P19" t="str">
            <v>기전</v>
          </cell>
        </row>
        <row r="20">
          <cell r="A20" t="str">
            <v>레미4218</v>
          </cell>
          <cell r="B20" t="str">
            <v>레미콘</v>
          </cell>
          <cell r="C20" t="str">
            <v>40- 210- 8</v>
          </cell>
          <cell r="D20" t="str">
            <v>㎥</v>
          </cell>
          <cell r="E20">
            <v>41740</v>
          </cell>
          <cell r="H20">
            <v>119</v>
          </cell>
          <cell r="I20">
            <v>41740</v>
          </cell>
          <cell r="K20">
            <v>41740</v>
          </cell>
          <cell r="P20" t="str">
            <v>김영민</v>
          </cell>
        </row>
        <row r="21">
          <cell r="A21" t="str">
            <v>레미418</v>
          </cell>
          <cell r="B21" t="str">
            <v>레미콘</v>
          </cell>
          <cell r="C21" t="str">
            <v>40- 180- 8</v>
          </cell>
          <cell r="D21" t="str">
            <v>㎥</v>
          </cell>
          <cell r="E21">
            <v>41740</v>
          </cell>
          <cell r="H21">
            <v>119</v>
          </cell>
          <cell r="I21">
            <v>41740</v>
          </cell>
          <cell r="K21">
            <v>41740</v>
          </cell>
          <cell r="P21" t="str">
            <v>박광규</v>
          </cell>
        </row>
        <row r="22">
          <cell r="A22" t="str">
            <v>레미4110</v>
          </cell>
          <cell r="B22" t="str">
            <v>레미콘</v>
          </cell>
          <cell r="C22" t="str">
            <v>40- 180- 10</v>
          </cell>
          <cell r="D22" t="str">
            <v>㎥</v>
          </cell>
          <cell r="E22">
            <v>42290</v>
          </cell>
          <cell r="H22">
            <v>119</v>
          </cell>
          <cell r="I22">
            <v>42290</v>
          </cell>
          <cell r="K22">
            <v>42290</v>
          </cell>
          <cell r="P22" t="str">
            <v>최종식</v>
          </cell>
        </row>
        <row r="23">
          <cell r="A23" t="str">
            <v>레미4112</v>
          </cell>
          <cell r="B23" t="str">
            <v>레미콘</v>
          </cell>
          <cell r="C23" t="str">
            <v>40- 180- 12</v>
          </cell>
          <cell r="D23" t="str">
            <v>㎥</v>
          </cell>
          <cell r="E23">
            <v>42620</v>
          </cell>
          <cell r="H23">
            <v>119</v>
          </cell>
          <cell r="I23">
            <v>42620</v>
          </cell>
          <cell r="K23">
            <v>42620</v>
          </cell>
          <cell r="P23" t="str">
            <v>김정헌</v>
          </cell>
        </row>
        <row r="24">
          <cell r="A24" t="str">
            <v>레미4138</v>
          </cell>
          <cell r="B24" t="str">
            <v>레미콘</v>
          </cell>
          <cell r="C24" t="str">
            <v>40- 135- 8</v>
          </cell>
          <cell r="D24" t="str">
            <v>㎥</v>
          </cell>
          <cell r="E24">
            <v>41740</v>
          </cell>
          <cell r="H24">
            <v>119</v>
          </cell>
          <cell r="I24">
            <v>41740</v>
          </cell>
          <cell r="K24">
            <v>41740</v>
          </cell>
          <cell r="P24" t="str">
            <v>토목구조부</v>
          </cell>
        </row>
        <row r="25">
          <cell r="A25" t="str">
            <v>원봉20</v>
          </cell>
          <cell r="B25" t="str">
            <v>원형봉강</v>
          </cell>
          <cell r="C25" t="str">
            <v>20㎜</v>
          </cell>
          <cell r="D25" t="str">
            <v>kg</v>
          </cell>
          <cell r="E25">
            <v>400</v>
          </cell>
          <cell r="H25">
            <v>42</v>
          </cell>
          <cell r="I25">
            <v>400</v>
          </cell>
          <cell r="K25">
            <v>400</v>
          </cell>
          <cell r="L25" t="str">
            <v>0.65kg/m</v>
          </cell>
          <cell r="P25" t="str">
            <v>최종식</v>
          </cell>
        </row>
        <row r="26">
          <cell r="A26" t="str">
            <v>원봉16</v>
          </cell>
          <cell r="B26" t="str">
            <v>원형봉강</v>
          </cell>
          <cell r="C26" t="str">
            <v>16㎜</v>
          </cell>
          <cell r="D26" t="str">
            <v>kg</v>
          </cell>
          <cell r="E26">
            <v>400</v>
          </cell>
          <cell r="H26">
            <v>42</v>
          </cell>
          <cell r="I26">
            <v>400</v>
          </cell>
          <cell r="K26">
            <v>400</v>
          </cell>
          <cell r="L26" t="str">
            <v>2.25kg/m</v>
          </cell>
          <cell r="P26" t="str">
            <v>김정헌</v>
          </cell>
        </row>
        <row r="27">
          <cell r="A27" t="str">
            <v>원봉10</v>
          </cell>
          <cell r="B27" t="str">
            <v>원형봉강</v>
          </cell>
          <cell r="C27" t="str">
            <v>10㎜</v>
          </cell>
          <cell r="D27" t="str">
            <v>kg</v>
          </cell>
          <cell r="E27">
            <v>400</v>
          </cell>
          <cell r="H27">
            <v>42</v>
          </cell>
          <cell r="I27">
            <v>400</v>
          </cell>
          <cell r="K27">
            <v>400</v>
          </cell>
          <cell r="L27" t="str">
            <v>0.65kg/m</v>
          </cell>
          <cell r="P27" t="str">
            <v>최종식</v>
          </cell>
        </row>
        <row r="28">
          <cell r="A28" t="str">
            <v>이철19</v>
          </cell>
          <cell r="B28" t="str">
            <v>이형철근</v>
          </cell>
          <cell r="C28" t="str">
            <v>19㎜</v>
          </cell>
          <cell r="D28" t="str">
            <v>kg</v>
          </cell>
          <cell r="E28">
            <v>380.4</v>
          </cell>
          <cell r="H28">
            <v>43</v>
          </cell>
          <cell r="I28">
            <v>380.4</v>
          </cell>
          <cell r="K28">
            <v>380.4</v>
          </cell>
          <cell r="L28" t="str">
            <v>1.56kg/m</v>
          </cell>
          <cell r="P28" t="str">
            <v>박광규</v>
          </cell>
        </row>
        <row r="29">
          <cell r="A29" t="str">
            <v>원철16t</v>
          </cell>
          <cell r="B29" t="str">
            <v>원형철근</v>
          </cell>
          <cell r="C29" t="str">
            <v>16㎜</v>
          </cell>
          <cell r="D29" t="str">
            <v>ton</v>
          </cell>
          <cell r="E29">
            <v>400000</v>
          </cell>
          <cell r="H29">
            <v>42</v>
          </cell>
          <cell r="I29">
            <v>400000</v>
          </cell>
          <cell r="K29">
            <v>400000</v>
          </cell>
          <cell r="P29" t="str">
            <v>김정헌</v>
          </cell>
        </row>
        <row r="30">
          <cell r="A30" t="str">
            <v>이철25t</v>
          </cell>
          <cell r="B30" t="str">
            <v>이형철근</v>
          </cell>
          <cell r="C30" t="str">
            <v>25㎜</v>
          </cell>
          <cell r="D30" t="str">
            <v>ton</v>
          </cell>
          <cell r="E30">
            <v>380400</v>
          </cell>
          <cell r="H30">
            <v>43</v>
          </cell>
          <cell r="I30">
            <v>380400</v>
          </cell>
          <cell r="K30">
            <v>380400</v>
          </cell>
          <cell r="P30" t="str">
            <v>토목구조부</v>
          </cell>
        </row>
        <row r="31">
          <cell r="A31" t="str">
            <v>이철22t</v>
          </cell>
          <cell r="B31" t="str">
            <v>이형철근</v>
          </cell>
          <cell r="C31" t="str">
            <v>22㎜</v>
          </cell>
          <cell r="D31" t="str">
            <v>ton</v>
          </cell>
          <cell r="E31">
            <v>319100</v>
          </cell>
          <cell r="F31">
            <v>83</v>
          </cell>
          <cell r="G31">
            <v>319100</v>
          </cell>
          <cell r="H31">
            <v>43</v>
          </cell>
          <cell r="I31">
            <v>380400</v>
          </cell>
          <cell r="K31">
            <v>380400</v>
          </cell>
          <cell r="P31" t="str">
            <v>토목구조부</v>
          </cell>
        </row>
        <row r="32">
          <cell r="A32" t="str">
            <v>이철19t</v>
          </cell>
          <cell r="B32" t="str">
            <v>이형철근</v>
          </cell>
          <cell r="C32" t="str">
            <v>19㎜</v>
          </cell>
          <cell r="D32" t="str">
            <v>ton</v>
          </cell>
          <cell r="E32">
            <v>319100</v>
          </cell>
          <cell r="F32">
            <v>83</v>
          </cell>
          <cell r="G32">
            <v>319100</v>
          </cell>
          <cell r="H32">
            <v>43</v>
          </cell>
          <cell r="I32">
            <v>380400</v>
          </cell>
          <cell r="K32">
            <v>380400</v>
          </cell>
          <cell r="P32" t="str">
            <v>박광규</v>
          </cell>
        </row>
        <row r="33">
          <cell r="A33" t="str">
            <v>이철10t</v>
          </cell>
          <cell r="B33" t="str">
            <v>이형철근</v>
          </cell>
          <cell r="C33" t="str">
            <v>10㎜</v>
          </cell>
          <cell r="D33" t="str">
            <v>ton</v>
          </cell>
          <cell r="E33">
            <v>328600</v>
          </cell>
          <cell r="F33">
            <v>83</v>
          </cell>
          <cell r="G33">
            <v>328600</v>
          </cell>
          <cell r="H33">
            <v>43</v>
          </cell>
          <cell r="I33">
            <v>385900</v>
          </cell>
          <cell r="K33">
            <v>385900</v>
          </cell>
          <cell r="P33" t="str">
            <v>기전</v>
          </cell>
        </row>
        <row r="34">
          <cell r="A34" t="str">
            <v>판재미송</v>
          </cell>
          <cell r="B34" t="str">
            <v>판재</v>
          </cell>
          <cell r="C34" t="str">
            <v>미송</v>
          </cell>
          <cell r="D34" t="str">
            <v>㎥</v>
          </cell>
          <cell r="E34">
            <v>320000</v>
          </cell>
          <cell r="I34">
            <v>320000</v>
          </cell>
          <cell r="K34">
            <v>320000</v>
          </cell>
          <cell r="P34" t="str">
            <v>권광오</v>
          </cell>
        </row>
        <row r="35">
          <cell r="A35" t="str">
            <v>판재미송재</v>
          </cell>
          <cell r="B35" t="str">
            <v>판재</v>
          </cell>
          <cell r="C35" t="str">
            <v>미송</v>
          </cell>
          <cell r="D35" t="str">
            <v>재</v>
          </cell>
          <cell r="E35">
            <v>1000</v>
          </cell>
          <cell r="H35">
            <v>140</v>
          </cell>
          <cell r="I35">
            <v>1000</v>
          </cell>
          <cell r="P35" t="str">
            <v>기전</v>
          </cell>
        </row>
        <row r="36">
          <cell r="A36" t="str">
            <v>각재육송재</v>
          </cell>
          <cell r="B36" t="str">
            <v>각재</v>
          </cell>
          <cell r="C36" t="str">
            <v>육송</v>
          </cell>
          <cell r="D36" t="str">
            <v>재</v>
          </cell>
          <cell r="E36">
            <v>899.9</v>
          </cell>
          <cell r="I36">
            <v>899.9</v>
          </cell>
          <cell r="K36">
            <v>899.9</v>
          </cell>
          <cell r="P36" t="str">
            <v>권광오</v>
          </cell>
        </row>
        <row r="37">
          <cell r="A37" t="str">
            <v>각재라왕재</v>
          </cell>
          <cell r="B37" t="str">
            <v>각재</v>
          </cell>
          <cell r="C37" t="str">
            <v>라왕</v>
          </cell>
          <cell r="D37" t="str">
            <v>재</v>
          </cell>
          <cell r="E37">
            <v>1909</v>
          </cell>
          <cell r="H37">
            <v>139</v>
          </cell>
          <cell r="I37">
            <v>1909</v>
          </cell>
          <cell r="P37" t="str">
            <v>기전</v>
          </cell>
        </row>
        <row r="38">
          <cell r="A38" t="str">
            <v>각재미송</v>
          </cell>
          <cell r="B38" t="str">
            <v>각재</v>
          </cell>
          <cell r="C38" t="str">
            <v>미송</v>
          </cell>
          <cell r="D38" t="str">
            <v>㎥</v>
          </cell>
          <cell r="E38">
            <v>272250</v>
          </cell>
          <cell r="H38">
            <v>139</v>
          </cell>
          <cell r="I38">
            <v>272250</v>
          </cell>
          <cell r="P38" t="str">
            <v>기전</v>
          </cell>
        </row>
        <row r="39">
          <cell r="A39" t="str">
            <v>각재외송</v>
          </cell>
          <cell r="B39" t="str">
            <v>각재</v>
          </cell>
          <cell r="C39" t="str">
            <v>외송(거푸집용)</v>
          </cell>
          <cell r="D39" t="str">
            <v>㎥</v>
          </cell>
          <cell r="E39">
            <v>233590</v>
          </cell>
          <cell r="F39">
            <v>317</v>
          </cell>
          <cell r="G39">
            <v>233590</v>
          </cell>
          <cell r="H39">
            <v>139</v>
          </cell>
          <cell r="I39">
            <v>254491</v>
          </cell>
          <cell r="P39" t="str">
            <v>조경설계실</v>
          </cell>
        </row>
        <row r="40">
          <cell r="A40" t="str">
            <v>각재미송재</v>
          </cell>
          <cell r="B40" t="str">
            <v>각재</v>
          </cell>
          <cell r="C40" t="str">
            <v>미송</v>
          </cell>
          <cell r="D40" t="str">
            <v>재</v>
          </cell>
          <cell r="E40">
            <v>1090.9000000000001</v>
          </cell>
          <cell r="H40">
            <v>139</v>
          </cell>
          <cell r="I40">
            <v>1090.9000000000001</v>
          </cell>
          <cell r="P40" t="str">
            <v>조경설계실</v>
          </cell>
        </row>
        <row r="41">
          <cell r="A41" t="str">
            <v>원목육송재</v>
          </cell>
          <cell r="B41" t="str">
            <v>원목</v>
          </cell>
          <cell r="C41" t="str">
            <v>육송</v>
          </cell>
          <cell r="D41" t="str">
            <v>재</v>
          </cell>
          <cell r="E41">
            <v>950</v>
          </cell>
          <cell r="H41">
            <v>139</v>
          </cell>
          <cell r="I41">
            <v>950</v>
          </cell>
          <cell r="P41" t="str">
            <v>조경설계실</v>
          </cell>
        </row>
        <row r="42">
          <cell r="A42" t="str">
            <v>합판 3</v>
          </cell>
          <cell r="B42" t="str">
            <v>합판</v>
          </cell>
          <cell r="C42" t="str">
            <v>2.7mm,일반</v>
          </cell>
          <cell r="D42" t="str">
            <v>㎡</v>
          </cell>
          <cell r="E42">
            <v>1932.1338002656682</v>
          </cell>
          <cell r="H42">
            <v>449</v>
          </cell>
          <cell r="I42">
            <v>1932.1338002656682</v>
          </cell>
          <cell r="K42">
            <v>1932.1338002656682</v>
          </cell>
          <cell r="P42" t="str">
            <v>권광오</v>
          </cell>
        </row>
        <row r="43">
          <cell r="A43" t="str">
            <v>합판 4</v>
          </cell>
          <cell r="B43" t="str">
            <v>합판</v>
          </cell>
          <cell r="C43" t="str">
            <v>4.8mm,일반</v>
          </cell>
          <cell r="D43" t="str">
            <v>㎡</v>
          </cell>
          <cell r="E43">
            <v>6400</v>
          </cell>
          <cell r="H43">
            <v>449</v>
          </cell>
          <cell r="I43">
            <v>6400</v>
          </cell>
          <cell r="K43">
            <v>6400</v>
          </cell>
          <cell r="P43" t="str">
            <v>기전</v>
          </cell>
        </row>
        <row r="44">
          <cell r="A44" t="str">
            <v>못10</v>
          </cell>
          <cell r="B44" t="str">
            <v>못</v>
          </cell>
          <cell r="C44" t="str">
            <v>100</v>
          </cell>
          <cell r="D44" t="str">
            <v>kg</v>
          </cell>
          <cell r="E44">
            <v>628</v>
          </cell>
          <cell r="H44">
            <v>70</v>
          </cell>
          <cell r="I44">
            <v>628</v>
          </cell>
          <cell r="P44" t="str">
            <v>권광오</v>
          </cell>
        </row>
        <row r="45">
          <cell r="A45" t="str">
            <v>못5</v>
          </cell>
          <cell r="B45" t="str">
            <v>못</v>
          </cell>
          <cell r="C45" t="str">
            <v>N 50</v>
          </cell>
          <cell r="D45" t="str">
            <v>kg</v>
          </cell>
          <cell r="E45">
            <v>528</v>
          </cell>
          <cell r="F45">
            <v>313</v>
          </cell>
          <cell r="G45">
            <v>528</v>
          </cell>
          <cell r="H45">
            <v>70</v>
          </cell>
          <cell r="I45">
            <v>628</v>
          </cell>
          <cell r="P45" t="str">
            <v>기전</v>
          </cell>
        </row>
        <row r="46">
          <cell r="A46" t="str">
            <v>박리수목</v>
          </cell>
          <cell r="B46" t="str">
            <v>박리제(SIKA FORM OIL)</v>
          </cell>
          <cell r="C46" t="str">
            <v>수성목재용</v>
          </cell>
          <cell r="D46" t="str">
            <v>ℓ</v>
          </cell>
          <cell r="E46">
            <v>750</v>
          </cell>
          <cell r="H46">
            <v>147</v>
          </cell>
          <cell r="I46">
            <v>750</v>
          </cell>
          <cell r="P46" t="str">
            <v>기전</v>
          </cell>
        </row>
        <row r="47">
          <cell r="A47" t="str">
            <v>세퍼20</v>
          </cell>
          <cell r="B47" t="str">
            <v>세퍼레이터</v>
          </cell>
          <cell r="C47">
            <v>200</v>
          </cell>
          <cell r="D47" t="str">
            <v>개</v>
          </cell>
          <cell r="E47">
            <v>21</v>
          </cell>
          <cell r="H47">
            <v>152</v>
          </cell>
          <cell r="I47">
            <v>21</v>
          </cell>
          <cell r="P47" t="str">
            <v>기전</v>
          </cell>
        </row>
        <row r="48">
          <cell r="A48" t="str">
            <v>스페80벽</v>
          </cell>
          <cell r="B48" t="str">
            <v>스페이서</v>
          </cell>
          <cell r="C48" t="str">
            <v>프라스틱,80mm,기둥옹벽용</v>
          </cell>
          <cell r="D48" t="str">
            <v>개</v>
          </cell>
          <cell r="E48">
            <v>70</v>
          </cell>
          <cell r="H48">
            <v>152</v>
          </cell>
          <cell r="I48">
            <v>70</v>
          </cell>
          <cell r="K48">
            <v>70</v>
          </cell>
          <cell r="P48" t="str">
            <v>권광오</v>
          </cell>
        </row>
        <row r="49">
          <cell r="A49" t="str">
            <v>스페80슬</v>
          </cell>
          <cell r="B49" t="str">
            <v>스페이서</v>
          </cell>
          <cell r="C49" t="str">
            <v>프라스틱,80mm,슬라브용</v>
          </cell>
          <cell r="D49" t="str">
            <v>개</v>
          </cell>
          <cell r="E49">
            <v>24</v>
          </cell>
          <cell r="H49">
            <v>152</v>
          </cell>
          <cell r="I49">
            <v>24</v>
          </cell>
          <cell r="K49">
            <v>24</v>
          </cell>
          <cell r="P49" t="str">
            <v>권광오</v>
          </cell>
        </row>
        <row r="50">
          <cell r="A50" t="str">
            <v>용접K4</v>
          </cell>
          <cell r="B50" t="str">
            <v>용접봉</v>
          </cell>
          <cell r="C50" t="str">
            <v>KSE 4313 , 3.2mm</v>
          </cell>
          <cell r="D50" t="str">
            <v>kg</v>
          </cell>
          <cell r="E50">
            <v>1090</v>
          </cell>
          <cell r="F50">
            <v>260</v>
          </cell>
          <cell r="G50">
            <v>1090</v>
          </cell>
          <cell r="H50">
            <v>1063</v>
          </cell>
          <cell r="I50">
            <v>1240</v>
          </cell>
          <cell r="P50" t="str">
            <v>권광오</v>
          </cell>
        </row>
        <row r="51">
          <cell r="A51" t="str">
            <v>용접AE</v>
          </cell>
          <cell r="B51" t="str">
            <v>용접봉</v>
          </cell>
          <cell r="C51" t="str">
            <v>AWSE E309-16, 3.2mm</v>
          </cell>
          <cell r="D51" t="str">
            <v>kg</v>
          </cell>
          <cell r="E51">
            <v>8330</v>
          </cell>
          <cell r="H51">
            <v>1064</v>
          </cell>
          <cell r="I51">
            <v>8330</v>
          </cell>
          <cell r="P51" t="str">
            <v>권광오</v>
          </cell>
        </row>
        <row r="52">
          <cell r="A52" t="str">
            <v>P용접봉</v>
          </cell>
          <cell r="B52" t="str">
            <v>PVC 용접봉</v>
          </cell>
          <cell r="C52" t="str">
            <v>Φ3.2mm</v>
          </cell>
          <cell r="D52" t="str">
            <v>kg</v>
          </cell>
          <cell r="E52">
            <v>4000</v>
          </cell>
          <cell r="I52">
            <v>4000</v>
          </cell>
          <cell r="J52">
            <v>751</v>
          </cell>
          <cell r="K52">
            <v>4000</v>
          </cell>
          <cell r="P52" t="str">
            <v>최종식</v>
          </cell>
        </row>
        <row r="53">
          <cell r="A53" t="str">
            <v>S용접봉</v>
          </cell>
          <cell r="B53" t="str">
            <v>SHEET 용접봉</v>
          </cell>
          <cell r="C53" t="str">
            <v>Φ3.0mm</v>
          </cell>
          <cell r="D53" t="str">
            <v>m</v>
          </cell>
          <cell r="E53">
            <v>500</v>
          </cell>
          <cell r="L53">
            <v>500</v>
          </cell>
          <cell r="M53">
            <v>500</v>
          </cell>
          <cell r="P53" t="str">
            <v>김응원</v>
          </cell>
        </row>
        <row r="54">
          <cell r="A54" t="str">
            <v>산소60</v>
          </cell>
          <cell r="B54" t="str">
            <v>산소</v>
          </cell>
          <cell r="C54" t="str">
            <v>6,000ℓ/병</v>
          </cell>
          <cell r="D54" t="str">
            <v>ℓ</v>
          </cell>
          <cell r="E54">
            <v>1.3</v>
          </cell>
          <cell r="H54">
            <v>1143</v>
          </cell>
          <cell r="I54">
            <v>1.3</v>
          </cell>
          <cell r="K54">
            <v>1.3</v>
          </cell>
          <cell r="P54" t="str">
            <v>권광오</v>
          </cell>
        </row>
        <row r="55">
          <cell r="A55" t="str">
            <v>아틸9용</v>
          </cell>
          <cell r="B55" t="str">
            <v>아세틸렌</v>
          </cell>
          <cell r="C55" t="str">
            <v>98%( 용접용 )</v>
          </cell>
          <cell r="D55" t="str">
            <v>kg</v>
          </cell>
          <cell r="E55">
            <v>6000</v>
          </cell>
          <cell r="I55">
            <v>6000</v>
          </cell>
          <cell r="K55">
            <v>6000</v>
          </cell>
          <cell r="P55" t="str">
            <v>권광오</v>
          </cell>
        </row>
        <row r="56">
          <cell r="A56" t="str">
            <v>유지공업</v>
          </cell>
          <cell r="B56" t="str">
            <v>유지</v>
          </cell>
          <cell r="C56" t="str">
            <v>공업용</v>
          </cell>
          <cell r="D56" t="str">
            <v>ℓ</v>
          </cell>
          <cell r="E56">
            <v>300</v>
          </cell>
          <cell r="I56">
            <v>300</v>
          </cell>
          <cell r="K56">
            <v>300</v>
          </cell>
          <cell r="P56" t="str">
            <v>권광오</v>
          </cell>
        </row>
        <row r="57">
          <cell r="A57" t="str">
            <v>볼트20</v>
          </cell>
          <cell r="B57" t="str">
            <v>볼트</v>
          </cell>
          <cell r="C57" t="str">
            <v>20</v>
          </cell>
          <cell r="D57" t="str">
            <v>개</v>
          </cell>
          <cell r="E57">
            <v>78</v>
          </cell>
          <cell r="I57">
            <v>78</v>
          </cell>
          <cell r="K57">
            <v>78</v>
          </cell>
          <cell r="P57" t="str">
            <v>권광오</v>
          </cell>
        </row>
        <row r="58">
          <cell r="A58" t="str">
            <v>시벽1표</v>
          </cell>
          <cell r="B58" t="str">
            <v>시멘트 벽돌</v>
          </cell>
          <cell r="C58" t="str">
            <v>19x9x5.7( 표준형 )</v>
          </cell>
          <cell r="D58" t="str">
            <v>매</v>
          </cell>
          <cell r="E58">
            <v>49</v>
          </cell>
          <cell r="H58">
            <v>282</v>
          </cell>
          <cell r="I58">
            <v>49</v>
          </cell>
          <cell r="K58">
            <v>49</v>
          </cell>
          <cell r="P58" t="str">
            <v>최종식</v>
          </cell>
        </row>
        <row r="59">
          <cell r="A59" t="str">
            <v>적벽1표</v>
          </cell>
          <cell r="B59" t="str">
            <v>적벽돌</v>
          </cell>
          <cell r="C59" t="str">
            <v>19x9x5.7( 표준형 )</v>
          </cell>
          <cell r="D59" t="str">
            <v>매</v>
          </cell>
          <cell r="E59">
            <v>200</v>
          </cell>
          <cell r="F59">
            <v>326</v>
          </cell>
          <cell r="G59">
            <v>200</v>
          </cell>
          <cell r="H59">
            <v>282</v>
          </cell>
          <cell r="I59">
            <v>250</v>
          </cell>
          <cell r="K59">
            <v>200</v>
          </cell>
          <cell r="P59" t="str">
            <v>기전</v>
          </cell>
        </row>
        <row r="60">
          <cell r="A60" t="str">
            <v>자타75무</v>
          </cell>
          <cell r="B60" t="str">
            <v>자기질 타일</v>
          </cell>
          <cell r="C60" t="str">
            <v>150x150x7.5,무유</v>
          </cell>
          <cell r="D60" t="str">
            <v>㎡</v>
          </cell>
          <cell r="E60">
            <v>10400</v>
          </cell>
          <cell r="H60">
            <v>297</v>
          </cell>
          <cell r="I60">
            <v>10400</v>
          </cell>
          <cell r="P60" t="str">
            <v>기전</v>
          </cell>
        </row>
        <row r="61">
          <cell r="A61" t="str">
            <v>자타7시</v>
          </cell>
          <cell r="B61" t="str">
            <v>자기질 타일</v>
          </cell>
          <cell r="C61" t="str">
            <v>150x150x7,시유</v>
          </cell>
          <cell r="D61" t="str">
            <v>㎡</v>
          </cell>
          <cell r="E61">
            <v>72</v>
          </cell>
          <cell r="I61">
            <v>72</v>
          </cell>
          <cell r="P61" t="str">
            <v>기전</v>
          </cell>
        </row>
        <row r="62">
          <cell r="A62" t="str">
            <v>마세551</v>
          </cell>
          <cell r="B62" t="str">
            <v>마블세면대</v>
          </cell>
          <cell r="C62" t="str">
            <v>W:550,1구</v>
          </cell>
          <cell r="D62" t="str">
            <v>개</v>
          </cell>
          <cell r="E62">
            <v>84000</v>
          </cell>
          <cell r="H62">
            <v>592</v>
          </cell>
          <cell r="I62">
            <v>84000</v>
          </cell>
          <cell r="P62" t="str">
            <v>기전</v>
          </cell>
        </row>
        <row r="63">
          <cell r="A63" t="str">
            <v>마세552</v>
          </cell>
          <cell r="B63" t="str">
            <v>마블세면대</v>
          </cell>
          <cell r="C63" t="str">
            <v>W:550,2구</v>
          </cell>
          <cell r="D63" t="str">
            <v>개</v>
          </cell>
          <cell r="E63">
            <v>110000</v>
          </cell>
          <cell r="H63">
            <v>592</v>
          </cell>
          <cell r="I63">
            <v>110000</v>
          </cell>
          <cell r="P63" t="str">
            <v>기전</v>
          </cell>
        </row>
        <row r="64">
          <cell r="A64" t="str">
            <v>화원포천</v>
          </cell>
          <cell r="B64" t="str">
            <v>화강석 원석</v>
          </cell>
          <cell r="C64" t="str">
            <v>포천석</v>
          </cell>
          <cell r="D64" t="str">
            <v>㎥</v>
          </cell>
          <cell r="E64">
            <v>288000</v>
          </cell>
          <cell r="H64">
            <v>292</v>
          </cell>
          <cell r="I64">
            <v>288000</v>
          </cell>
          <cell r="P64" t="str">
            <v>기전</v>
          </cell>
        </row>
        <row r="65">
          <cell r="A65" t="str">
            <v>화물포천30</v>
          </cell>
          <cell r="B65" t="str">
            <v>화강석 물갈기</v>
          </cell>
          <cell r="C65" t="str">
            <v>포천석,30mm</v>
          </cell>
          <cell r="D65" t="str">
            <v>㎡</v>
          </cell>
          <cell r="E65">
            <v>38000</v>
          </cell>
          <cell r="H65">
            <v>292</v>
          </cell>
          <cell r="I65">
            <v>38000</v>
          </cell>
          <cell r="P65" t="str">
            <v>기전</v>
          </cell>
        </row>
        <row r="66">
          <cell r="A66" t="str">
            <v>화물마천30</v>
          </cell>
          <cell r="B66" t="str">
            <v>화강석 물갈기</v>
          </cell>
          <cell r="C66" t="str">
            <v>마천석,30mm</v>
          </cell>
          <cell r="D66" t="str">
            <v>㎡</v>
          </cell>
          <cell r="E66">
            <v>60000</v>
          </cell>
          <cell r="H66">
            <v>292</v>
          </cell>
          <cell r="I66">
            <v>60000</v>
          </cell>
          <cell r="P66" t="str">
            <v>기전</v>
          </cell>
        </row>
        <row r="67">
          <cell r="A67" t="str">
            <v>화버포천30</v>
          </cell>
          <cell r="B67" t="str">
            <v>화강석 버너마감</v>
          </cell>
          <cell r="C67" t="str">
            <v>포천석,30mm</v>
          </cell>
          <cell r="D67" t="str">
            <v>㎡</v>
          </cell>
          <cell r="E67">
            <v>36000</v>
          </cell>
          <cell r="H67">
            <v>292</v>
          </cell>
          <cell r="I67">
            <v>36000</v>
          </cell>
          <cell r="P67" t="str">
            <v>기전</v>
          </cell>
        </row>
        <row r="68">
          <cell r="A68" t="str">
            <v>화버마천30</v>
          </cell>
          <cell r="B68" t="str">
            <v>화강석 버너마감</v>
          </cell>
          <cell r="C68" t="str">
            <v>마천석,30mm</v>
          </cell>
          <cell r="D68" t="str">
            <v>㎡</v>
          </cell>
          <cell r="E68">
            <v>58000</v>
          </cell>
          <cell r="H68">
            <v>292</v>
          </cell>
          <cell r="I68">
            <v>58000</v>
          </cell>
          <cell r="P68" t="str">
            <v>기전</v>
          </cell>
        </row>
        <row r="69">
          <cell r="A69" t="str">
            <v>테판30</v>
          </cell>
          <cell r="B69" t="str">
            <v>테라조판</v>
          </cell>
          <cell r="C69" t="str">
            <v>t=30mm</v>
          </cell>
          <cell r="D69" t="str">
            <v>㎡</v>
          </cell>
          <cell r="E69">
            <v>12000</v>
          </cell>
          <cell r="H69">
            <v>223</v>
          </cell>
          <cell r="I69">
            <v>12000</v>
          </cell>
          <cell r="P69" t="str">
            <v>기전</v>
          </cell>
        </row>
        <row r="70">
          <cell r="A70" t="str">
            <v>가루분.</v>
          </cell>
          <cell r="B70" t="str">
            <v>가루분</v>
          </cell>
          <cell r="D70" t="str">
            <v>g</v>
          </cell>
          <cell r="E70">
            <v>1</v>
          </cell>
          <cell r="I70">
            <v>1</v>
          </cell>
          <cell r="P70" t="str">
            <v>기전</v>
          </cell>
        </row>
        <row r="71">
          <cell r="A71" t="str">
            <v>P필002</v>
          </cell>
          <cell r="B71" t="str">
            <v>PE필름</v>
          </cell>
          <cell r="C71" t="str">
            <v>0.02mm</v>
          </cell>
          <cell r="D71" t="str">
            <v>g</v>
          </cell>
          <cell r="E71">
            <v>75.09</v>
          </cell>
          <cell r="H71">
            <v>1019</v>
          </cell>
          <cell r="I71">
            <v>75.09</v>
          </cell>
          <cell r="P71" t="str">
            <v>기전</v>
          </cell>
        </row>
        <row r="72">
          <cell r="A72" t="str">
            <v>P필003</v>
          </cell>
          <cell r="B72" t="str">
            <v>PE필름</v>
          </cell>
          <cell r="C72" t="str">
            <v>0.03mm</v>
          </cell>
          <cell r="D72" t="str">
            <v>g</v>
          </cell>
          <cell r="E72">
            <v>92</v>
          </cell>
          <cell r="H72">
            <v>1131</v>
          </cell>
          <cell r="I72">
            <v>92</v>
          </cell>
          <cell r="P72" t="str">
            <v>기전</v>
          </cell>
        </row>
        <row r="73">
          <cell r="A73" t="str">
            <v>전소산갑</v>
          </cell>
          <cell r="B73" t="str">
            <v>전력 소요량</v>
          </cell>
          <cell r="C73" t="str">
            <v>산업용전력( 갑 )</v>
          </cell>
          <cell r="D73" t="str">
            <v>kwh</v>
          </cell>
          <cell r="E73">
            <v>57.4</v>
          </cell>
          <cell r="I73">
            <v>57.4</v>
          </cell>
          <cell r="K73">
            <v>57.4</v>
          </cell>
          <cell r="P73" t="str">
            <v>권광오</v>
          </cell>
        </row>
        <row r="74">
          <cell r="A74" t="str">
            <v>녹페K2</v>
          </cell>
          <cell r="B74" t="str">
            <v>녹막이(방청) 페인트</v>
          </cell>
          <cell r="C74" t="str">
            <v>KSM5311- 2종</v>
          </cell>
          <cell r="D74" t="str">
            <v>ℓ</v>
          </cell>
          <cell r="E74">
            <v>5027</v>
          </cell>
          <cell r="I74">
            <v>5027</v>
          </cell>
          <cell r="K74">
            <v>5027</v>
          </cell>
          <cell r="P74" t="str">
            <v>권광오</v>
          </cell>
        </row>
        <row r="75">
          <cell r="A75" t="str">
            <v>시너K2</v>
          </cell>
          <cell r="B75" t="str">
            <v>시너</v>
          </cell>
          <cell r="C75" t="str">
            <v>KSM5319- 2종</v>
          </cell>
          <cell r="D75" t="str">
            <v>ℓ</v>
          </cell>
          <cell r="E75">
            <v>1283</v>
          </cell>
          <cell r="I75">
            <v>1283</v>
          </cell>
          <cell r="K75">
            <v>1283</v>
          </cell>
          <cell r="P75" t="str">
            <v>권광오</v>
          </cell>
        </row>
        <row r="76">
          <cell r="A76" t="str">
            <v>시너K1</v>
          </cell>
          <cell r="B76" t="str">
            <v>시너</v>
          </cell>
          <cell r="C76" t="str">
            <v>KSM5319- 1종</v>
          </cell>
          <cell r="D76" t="str">
            <v>ℓ</v>
          </cell>
          <cell r="E76">
            <v>1327</v>
          </cell>
          <cell r="H76">
            <v>402</v>
          </cell>
          <cell r="I76">
            <v>1327</v>
          </cell>
          <cell r="P76" t="str">
            <v>기전</v>
          </cell>
        </row>
        <row r="77">
          <cell r="A77" t="str">
            <v>넝마..</v>
          </cell>
          <cell r="B77" t="str">
            <v>넝마</v>
          </cell>
          <cell r="D77" t="str">
            <v>kg</v>
          </cell>
          <cell r="E77">
            <v>1200</v>
          </cell>
          <cell r="I77">
            <v>1200</v>
          </cell>
          <cell r="P77" t="str">
            <v>기전</v>
          </cell>
        </row>
        <row r="78">
          <cell r="A78" t="str">
            <v>개소린.</v>
          </cell>
          <cell r="B78" t="str">
            <v>개소린</v>
          </cell>
          <cell r="D78" t="str">
            <v>kg</v>
          </cell>
          <cell r="E78">
            <v>1063</v>
          </cell>
          <cell r="H78">
            <v>1145</v>
          </cell>
          <cell r="I78">
            <v>1063</v>
          </cell>
          <cell r="P78" t="str">
            <v>기전</v>
          </cell>
        </row>
        <row r="79">
          <cell r="A79" t="str">
            <v>연마K6</v>
          </cell>
          <cell r="B79" t="str">
            <v>연마지</v>
          </cell>
          <cell r="C79" t="str">
            <v>KSL 6003,22.8cm*28cm</v>
          </cell>
          <cell r="D79" t="str">
            <v>매</v>
          </cell>
          <cell r="E79">
            <v>200</v>
          </cell>
          <cell r="I79">
            <v>200</v>
          </cell>
          <cell r="K79">
            <v>200</v>
          </cell>
          <cell r="P79" t="str">
            <v>권광오</v>
          </cell>
        </row>
        <row r="80">
          <cell r="A80" t="str">
            <v>연마10</v>
          </cell>
          <cell r="B80" t="str">
            <v>연마지</v>
          </cell>
          <cell r="C80" t="str">
            <v># 100</v>
          </cell>
          <cell r="D80" t="str">
            <v>매</v>
          </cell>
          <cell r="E80">
            <v>190</v>
          </cell>
          <cell r="H80">
            <v>1094</v>
          </cell>
          <cell r="I80">
            <v>190</v>
          </cell>
          <cell r="P80" t="str">
            <v>기전</v>
          </cell>
        </row>
        <row r="81">
          <cell r="A81" t="str">
            <v>연마석75</v>
          </cell>
          <cell r="B81" t="str">
            <v>연마석</v>
          </cell>
          <cell r="C81" t="str">
            <v>75*32*16(KSL-6501)</v>
          </cell>
          <cell r="D81" t="str">
            <v>개</v>
          </cell>
          <cell r="E81">
            <v>700</v>
          </cell>
          <cell r="F81">
            <v>314</v>
          </cell>
          <cell r="G81">
            <v>700</v>
          </cell>
          <cell r="P81" t="str">
            <v>기전</v>
          </cell>
        </row>
        <row r="82">
          <cell r="A82" t="str">
            <v>조페K1</v>
          </cell>
          <cell r="B82" t="str">
            <v>조합 페인트</v>
          </cell>
          <cell r="C82" t="str">
            <v>KSM5312- 1급,황색</v>
          </cell>
          <cell r="D82" t="str">
            <v>ℓ</v>
          </cell>
          <cell r="E82">
            <v>4755</v>
          </cell>
          <cell r="I82">
            <v>4755</v>
          </cell>
          <cell r="K82">
            <v>4755</v>
          </cell>
          <cell r="P82" t="str">
            <v>권광오</v>
          </cell>
        </row>
        <row r="83">
          <cell r="A83" t="str">
            <v>조페K백</v>
          </cell>
          <cell r="B83" t="str">
            <v>조합 페인트</v>
          </cell>
          <cell r="C83" t="str">
            <v>KSM5312-1급, 백색</v>
          </cell>
          <cell r="D83" t="str">
            <v>ℓ</v>
          </cell>
          <cell r="E83">
            <v>4666</v>
          </cell>
          <cell r="I83">
            <v>4666</v>
          </cell>
          <cell r="K83">
            <v>4666</v>
          </cell>
          <cell r="P83" t="str">
            <v>권광오</v>
          </cell>
        </row>
        <row r="84">
          <cell r="A84" t="str">
            <v>조페K녹</v>
          </cell>
          <cell r="B84" t="str">
            <v>조합 페인트</v>
          </cell>
          <cell r="C84" t="str">
            <v>KSM5312-1급, 녹색</v>
          </cell>
          <cell r="D84" t="str">
            <v>ℓ</v>
          </cell>
          <cell r="E84">
            <v>4372</v>
          </cell>
          <cell r="H84">
            <v>397</v>
          </cell>
          <cell r="I84">
            <v>4372</v>
          </cell>
          <cell r="P84" t="str">
            <v>기전</v>
          </cell>
        </row>
        <row r="85">
          <cell r="A85" t="str">
            <v>수페K내</v>
          </cell>
          <cell r="B85" t="str">
            <v>수성 페인트(내부)</v>
          </cell>
          <cell r="C85" t="str">
            <v>KSM5320-1종</v>
          </cell>
          <cell r="D85" t="str">
            <v>ℓ</v>
          </cell>
          <cell r="E85">
            <v>2388</v>
          </cell>
          <cell r="H85">
            <v>399</v>
          </cell>
          <cell r="I85">
            <v>2388</v>
          </cell>
          <cell r="P85" t="str">
            <v>기전</v>
          </cell>
        </row>
        <row r="86">
          <cell r="A86" t="str">
            <v>수페K외</v>
          </cell>
          <cell r="B86" t="str">
            <v>수성 페인트(외부)</v>
          </cell>
          <cell r="C86" t="str">
            <v>KSM5310-1종</v>
          </cell>
          <cell r="D86" t="str">
            <v>ℓ</v>
          </cell>
          <cell r="E86">
            <v>2866</v>
          </cell>
          <cell r="H86">
            <v>399</v>
          </cell>
          <cell r="I86">
            <v>2866</v>
          </cell>
          <cell r="P86" t="str">
            <v>기전</v>
          </cell>
        </row>
        <row r="87">
          <cell r="A87" t="str">
            <v>세페흑</v>
          </cell>
          <cell r="B87" t="str">
            <v>세라믹 페인트</v>
          </cell>
          <cell r="C87" t="str">
            <v>흑색(DAC-3108)</v>
          </cell>
          <cell r="D87" t="str">
            <v>ℓ</v>
          </cell>
          <cell r="E87">
            <v>3111</v>
          </cell>
          <cell r="I87">
            <v>3111</v>
          </cell>
          <cell r="P87" t="str">
            <v>기전</v>
          </cell>
        </row>
        <row r="88">
          <cell r="A88" t="str">
            <v>바니K1</v>
          </cell>
          <cell r="B88" t="str">
            <v>바니스</v>
          </cell>
          <cell r="C88" t="str">
            <v>KSM5601-1급</v>
          </cell>
          <cell r="D88" t="str">
            <v>ℓ</v>
          </cell>
          <cell r="E88">
            <v>2544</v>
          </cell>
          <cell r="H88">
            <v>404</v>
          </cell>
          <cell r="I88">
            <v>2544</v>
          </cell>
          <cell r="P88" t="str">
            <v>기전</v>
          </cell>
        </row>
        <row r="89">
          <cell r="A89" t="str">
            <v>소부도장</v>
          </cell>
          <cell r="B89" t="str">
            <v>소부도장</v>
          </cell>
          <cell r="D89" t="str">
            <v>㎡</v>
          </cell>
          <cell r="E89">
            <v>6613</v>
          </cell>
          <cell r="H89">
            <v>373</v>
          </cell>
          <cell r="I89">
            <v>6613</v>
          </cell>
          <cell r="P89" t="str">
            <v>기전</v>
          </cell>
          <cell r="Q89" t="str">
            <v>시공도</v>
          </cell>
        </row>
        <row r="90">
          <cell r="A90" t="str">
            <v>퍼티포빠</v>
          </cell>
          <cell r="B90" t="str">
            <v>퍼티</v>
          </cell>
          <cell r="C90" t="str">
            <v>포리빠데</v>
          </cell>
          <cell r="D90" t="str">
            <v>kg</v>
          </cell>
          <cell r="E90">
            <v>1780</v>
          </cell>
          <cell r="I90">
            <v>1780</v>
          </cell>
          <cell r="K90">
            <v>1780</v>
          </cell>
          <cell r="P90" t="str">
            <v>권광오</v>
          </cell>
        </row>
        <row r="91">
          <cell r="A91" t="str">
            <v>퍼티319</v>
          </cell>
          <cell r="B91" t="str">
            <v>퍼티</v>
          </cell>
          <cell r="C91" t="str">
            <v>#319</v>
          </cell>
          <cell r="D91" t="str">
            <v>kg</v>
          </cell>
          <cell r="E91">
            <v>2143</v>
          </cell>
          <cell r="H91">
            <v>403</v>
          </cell>
          <cell r="I91">
            <v>2143</v>
          </cell>
          <cell r="P91" t="str">
            <v>기전</v>
          </cell>
        </row>
        <row r="92">
          <cell r="A92" t="str">
            <v>P맨22</v>
          </cell>
          <cell r="B92" t="str">
            <v>PE맨홀(제작및설치)</v>
          </cell>
          <cell r="C92" t="str">
            <v>Ø 2,000 x H 2,300</v>
          </cell>
          <cell r="D92" t="str">
            <v>개</v>
          </cell>
          <cell r="E92">
            <v>4000000</v>
          </cell>
          <cell r="L92">
            <v>4000000</v>
          </cell>
          <cell r="M92">
            <v>4000000</v>
          </cell>
          <cell r="P92" t="str">
            <v>김정헌</v>
          </cell>
        </row>
        <row r="93">
          <cell r="A93" t="str">
            <v>P맨21</v>
          </cell>
          <cell r="B93" t="str">
            <v>PE맨홀(제작및설치)</v>
          </cell>
          <cell r="C93" t="str">
            <v>Ø 2,000 x H 1,650</v>
          </cell>
          <cell r="D93" t="str">
            <v>개</v>
          </cell>
          <cell r="E93">
            <v>180000</v>
          </cell>
          <cell r="L93">
            <v>180000</v>
          </cell>
          <cell r="M93">
            <v>180000</v>
          </cell>
          <cell r="P93" t="str">
            <v>허안식</v>
          </cell>
        </row>
        <row r="94">
          <cell r="A94" t="str">
            <v>PP22</v>
          </cell>
          <cell r="B94" t="str">
            <v>PE PLATE</v>
          </cell>
          <cell r="C94" t="str">
            <v>Ø 2,000 x t=20mm</v>
          </cell>
          <cell r="D94" t="str">
            <v>개</v>
          </cell>
          <cell r="E94">
            <v>30000</v>
          </cell>
          <cell r="L94">
            <v>30000</v>
          </cell>
          <cell r="M94">
            <v>30000</v>
          </cell>
          <cell r="P94" t="str">
            <v>허안식</v>
          </cell>
        </row>
        <row r="95">
          <cell r="A95" t="str">
            <v>평강6100</v>
          </cell>
          <cell r="B95" t="str">
            <v>평강</v>
          </cell>
          <cell r="C95" t="str">
            <v>6t,B=100mm</v>
          </cell>
          <cell r="D95" t="str">
            <v>kg</v>
          </cell>
          <cell r="E95">
            <v>440</v>
          </cell>
          <cell r="H95">
            <v>45</v>
          </cell>
          <cell r="I95">
            <v>440</v>
          </cell>
          <cell r="K95">
            <v>440</v>
          </cell>
          <cell r="P95" t="str">
            <v>김정헌</v>
          </cell>
        </row>
        <row r="96">
          <cell r="A96" t="str">
            <v>평강650</v>
          </cell>
          <cell r="B96" t="str">
            <v>평강</v>
          </cell>
          <cell r="C96" t="str">
            <v>6t,B=50mm</v>
          </cell>
          <cell r="D96" t="str">
            <v>kg</v>
          </cell>
          <cell r="E96">
            <v>440</v>
          </cell>
          <cell r="H96">
            <v>45</v>
          </cell>
          <cell r="I96">
            <v>440</v>
          </cell>
          <cell r="K96">
            <v>440</v>
          </cell>
          <cell r="L96">
            <v>47.107999999999997</v>
          </cell>
          <cell r="M96" t="str">
            <v>kg/㎡</v>
          </cell>
          <cell r="P96" t="str">
            <v>토목구조부</v>
          </cell>
        </row>
        <row r="97">
          <cell r="A97" t="str">
            <v>열판 1</v>
          </cell>
          <cell r="B97" t="str">
            <v>열연강판</v>
          </cell>
          <cell r="C97" t="str">
            <v>1.2t,SS41</v>
          </cell>
          <cell r="D97" t="str">
            <v>kg</v>
          </cell>
          <cell r="E97">
            <v>338.65</v>
          </cell>
          <cell r="H97">
            <v>52</v>
          </cell>
          <cell r="I97">
            <v>338.65</v>
          </cell>
          <cell r="M97" t="str">
            <v>kg/㎡</v>
          </cell>
          <cell r="P97" t="str">
            <v>기전</v>
          </cell>
        </row>
        <row r="98">
          <cell r="A98" t="str">
            <v>열판 3</v>
          </cell>
          <cell r="B98" t="str">
            <v>열연강판</v>
          </cell>
          <cell r="C98" t="str">
            <v>3.2t,SS41</v>
          </cell>
          <cell r="D98" t="str">
            <v>kg</v>
          </cell>
          <cell r="E98">
            <v>308.13</v>
          </cell>
          <cell r="H98">
            <v>53</v>
          </cell>
          <cell r="I98">
            <v>308.13</v>
          </cell>
          <cell r="M98" t="str">
            <v>kg/㎡</v>
          </cell>
          <cell r="P98" t="str">
            <v>기전</v>
          </cell>
        </row>
        <row r="99">
          <cell r="A99" t="str">
            <v>열판 5</v>
          </cell>
          <cell r="B99" t="str">
            <v>열연강판</v>
          </cell>
          <cell r="C99" t="str">
            <v xml:space="preserve"> 5t,SS41</v>
          </cell>
          <cell r="D99" t="str">
            <v>kg</v>
          </cell>
          <cell r="E99">
            <v>387</v>
          </cell>
          <cell r="H99">
            <v>54</v>
          </cell>
          <cell r="I99">
            <v>387</v>
          </cell>
          <cell r="K99">
            <v>387</v>
          </cell>
          <cell r="L99">
            <v>39.368000000000002</v>
          </cell>
          <cell r="M99" t="str">
            <v>kg/㎡</v>
          </cell>
          <cell r="P99" t="str">
            <v>최종식</v>
          </cell>
        </row>
        <row r="100">
          <cell r="A100" t="str">
            <v>열판10</v>
          </cell>
          <cell r="B100" t="str">
            <v>열연강판</v>
          </cell>
          <cell r="C100" t="str">
            <v>10t,SS41</v>
          </cell>
          <cell r="D100" t="str">
            <v>kg</v>
          </cell>
          <cell r="E100">
            <v>387</v>
          </cell>
          <cell r="H100">
            <v>54</v>
          </cell>
          <cell r="I100">
            <v>387</v>
          </cell>
          <cell r="K100">
            <v>387</v>
          </cell>
          <cell r="L100">
            <v>78.400000000000006</v>
          </cell>
          <cell r="M100" t="str">
            <v>kg/㎡</v>
          </cell>
          <cell r="P100" t="str">
            <v>허안식</v>
          </cell>
        </row>
        <row r="101">
          <cell r="A101" t="str">
            <v>무강32</v>
          </cell>
          <cell r="B101" t="str">
            <v>무늬강판</v>
          </cell>
          <cell r="C101" t="str">
            <v>3.2t,SS41</v>
          </cell>
          <cell r="D101" t="str">
            <v>kg</v>
          </cell>
          <cell r="E101">
            <v>319</v>
          </cell>
          <cell r="I101">
            <v>319</v>
          </cell>
          <cell r="K101">
            <v>319</v>
          </cell>
          <cell r="L101" t="str">
            <v>26.8kg/㎡</v>
          </cell>
          <cell r="P101" t="str">
            <v>김정헌</v>
          </cell>
        </row>
        <row r="102">
          <cell r="A102" t="str">
            <v>무강45t</v>
          </cell>
          <cell r="B102" t="str">
            <v>무늬강판</v>
          </cell>
          <cell r="C102" t="str">
            <v>4.5t,SS41</v>
          </cell>
          <cell r="D102" t="str">
            <v>ton</v>
          </cell>
          <cell r="E102">
            <v>353000</v>
          </cell>
          <cell r="H102">
            <v>61</v>
          </cell>
          <cell r="I102">
            <v>353000</v>
          </cell>
          <cell r="P102" t="str">
            <v>기전</v>
          </cell>
        </row>
        <row r="103">
          <cell r="A103" t="str">
            <v>후판25</v>
          </cell>
          <cell r="B103" t="str">
            <v>후판</v>
          </cell>
          <cell r="C103" t="str">
            <v>t=25mm,SS400</v>
          </cell>
          <cell r="D103" t="str">
            <v>ton</v>
          </cell>
          <cell r="E103">
            <v>356300</v>
          </cell>
          <cell r="H103">
            <v>53</v>
          </cell>
          <cell r="I103">
            <v>356300</v>
          </cell>
          <cell r="K103">
            <v>356300</v>
          </cell>
          <cell r="L103" t="str">
            <v>7850kg/㎥</v>
          </cell>
          <cell r="P103" t="str">
            <v>토목구조실</v>
          </cell>
        </row>
        <row r="104">
          <cell r="A104" t="str">
            <v>후판12</v>
          </cell>
          <cell r="B104" t="str">
            <v>후판</v>
          </cell>
          <cell r="C104" t="str">
            <v>t=12mm,SS400</v>
          </cell>
          <cell r="D104" t="str">
            <v>ton</v>
          </cell>
          <cell r="E104">
            <v>351600</v>
          </cell>
          <cell r="H104">
            <v>53</v>
          </cell>
          <cell r="I104">
            <v>351600</v>
          </cell>
          <cell r="K104">
            <v>351600</v>
          </cell>
          <cell r="L104" t="str">
            <v>7850kg/㎥</v>
          </cell>
          <cell r="P104" t="str">
            <v>토목구조실</v>
          </cell>
        </row>
        <row r="105">
          <cell r="A105" t="str">
            <v>후판9</v>
          </cell>
          <cell r="B105" t="str">
            <v>후판</v>
          </cell>
          <cell r="C105" t="str">
            <v>t=9mm,SS400</v>
          </cell>
          <cell r="D105" t="str">
            <v>ton</v>
          </cell>
          <cell r="E105">
            <v>351600</v>
          </cell>
          <cell r="H105">
            <v>53</v>
          </cell>
          <cell r="I105">
            <v>351600</v>
          </cell>
          <cell r="K105">
            <v>351600</v>
          </cell>
          <cell r="L105" t="str">
            <v>7850kg/㎥</v>
          </cell>
          <cell r="P105" t="str">
            <v>토목구조실</v>
          </cell>
        </row>
        <row r="106">
          <cell r="A106" t="str">
            <v>후판6</v>
          </cell>
          <cell r="B106" t="str">
            <v>후판</v>
          </cell>
          <cell r="C106" t="str">
            <v>t=6mm,SS400</v>
          </cell>
          <cell r="D106" t="str">
            <v>ton</v>
          </cell>
          <cell r="E106">
            <v>381600</v>
          </cell>
          <cell r="H106">
            <v>53</v>
          </cell>
          <cell r="I106">
            <v>381600</v>
          </cell>
          <cell r="K106">
            <v>381600</v>
          </cell>
          <cell r="L106" t="str">
            <v>7850kg/㎥</v>
          </cell>
          <cell r="P106" t="str">
            <v>토목구조실</v>
          </cell>
        </row>
        <row r="107">
          <cell r="A107" t="str">
            <v>스판 2</v>
          </cell>
          <cell r="B107" t="str">
            <v>스테인레스 강판</v>
          </cell>
          <cell r="C107" t="str">
            <v xml:space="preserve"> 2t,STS304,HL</v>
          </cell>
          <cell r="D107" t="str">
            <v>kg</v>
          </cell>
          <cell r="E107">
            <v>1911</v>
          </cell>
          <cell r="H107">
            <v>71</v>
          </cell>
          <cell r="I107">
            <v>1911</v>
          </cell>
          <cell r="M107" t="str">
            <v>kg/㎡</v>
          </cell>
          <cell r="P107" t="str">
            <v>기전</v>
          </cell>
        </row>
        <row r="108">
          <cell r="A108" t="str">
            <v>스판 3</v>
          </cell>
          <cell r="B108" t="str">
            <v>스테인레스 강판</v>
          </cell>
          <cell r="C108" t="str">
            <v xml:space="preserve"> 3t,STS304</v>
          </cell>
          <cell r="D108" t="str">
            <v>kg</v>
          </cell>
          <cell r="E108">
            <v>2006.5</v>
          </cell>
          <cell r="H108">
            <v>71</v>
          </cell>
          <cell r="I108">
            <v>2006.5</v>
          </cell>
          <cell r="K108">
            <v>2006.5</v>
          </cell>
          <cell r="L108">
            <v>24.033999999999999</v>
          </cell>
          <cell r="M108" t="str">
            <v>kg/㎡</v>
          </cell>
          <cell r="P108" t="str">
            <v>허안식</v>
          </cell>
        </row>
        <row r="109">
          <cell r="A109" t="str">
            <v>스판 3t</v>
          </cell>
          <cell r="B109" t="str">
            <v>스테인레스 강판</v>
          </cell>
          <cell r="C109" t="str">
            <v>t=3mm,STS304</v>
          </cell>
          <cell r="D109" t="str">
            <v>ton</v>
          </cell>
          <cell r="E109">
            <v>2006550</v>
          </cell>
          <cell r="H109">
            <v>71</v>
          </cell>
          <cell r="I109">
            <v>2006550</v>
          </cell>
          <cell r="K109">
            <v>2006550</v>
          </cell>
          <cell r="L109" t="str">
            <v>24.034kg/㎡</v>
          </cell>
          <cell r="P109" t="str">
            <v>박광규</v>
          </cell>
        </row>
        <row r="110">
          <cell r="A110" t="str">
            <v>스판 6</v>
          </cell>
          <cell r="B110" t="str">
            <v>스테인레스 강판</v>
          </cell>
          <cell r="C110" t="str">
            <v xml:space="preserve"> 6t,STS304,HL</v>
          </cell>
          <cell r="D110" t="str">
            <v>kg</v>
          </cell>
          <cell r="E110">
            <v>1409</v>
          </cell>
          <cell r="H110">
            <v>73</v>
          </cell>
          <cell r="I110">
            <v>1409</v>
          </cell>
          <cell r="M110" t="str">
            <v>kg/㎡</v>
          </cell>
          <cell r="P110" t="str">
            <v>기전</v>
          </cell>
        </row>
        <row r="111">
          <cell r="A111" t="str">
            <v>H형2525914</v>
          </cell>
          <cell r="B111" t="str">
            <v>H 형강</v>
          </cell>
          <cell r="C111" t="str">
            <v>250x 250x 9tx 14</v>
          </cell>
          <cell r="D111" t="str">
            <v>ton</v>
          </cell>
          <cell r="E111">
            <v>410</v>
          </cell>
          <cell r="H111">
            <v>48</v>
          </cell>
          <cell r="I111">
            <v>410</v>
          </cell>
          <cell r="K111">
            <v>410</v>
          </cell>
          <cell r="L111" t="str">
            <v>72.4kg/m</v>
          </cell>
          <cell r="P111" t="str">
            <v>토목구조실</v>
          </cell>
        </row>
        <row r="112">
          <cell r="A112" t="str">
            <v>H형2020812</v>
          </cell>
          <cell r="B112" t="str">
            <v>H 형강</v>
          </cell>
          <cell r="C112" t="str">
            <v>200x 200x 8tx 12</v>
          </cell>
          <cell r="D112" t="str">
            <v>ton</v>
          </cell>
          <cell r="E112">
            <v>410</v>
          </cell>
          <cell r="H112">
            <v>48</v>
          </cell>
          <cell r="I112">
            <v>410</v>
          </cell>
          <cell r="K112">
            <v>410</v>
          </cell>
          <cell r="L112" t="str">
            <v>49.9kg/m</v>
          </cell>
          <cell r="P112" t="str">
            <v>토목구조실</v>
          </cell>
        </row>
        <row r="113">
          <cell r="A113" t="str">
            <v>H형191569</v>
          </cell>
          <cell r="B113" t="str">
            <v>H 형강</v>
          </cell>
          <cell r="C113" t="str">
            <v>194x 150x 6tx 9</v>
          </cell>
          <cell r="D113" t="str">
            <v>ton</v>
          </cell>
          <cell r="E113">
            <v>410</v>
          </cell>
          <cell r="H113">
            <v>48</v>
          </cell>
          <cell r="I113">
            <v>410</v>
          </cell>
          <cell r="K113">
            <v>410</v>
          </cell>
          <cell r="L113" t="str">
            <v>30.6kg/m</v>
          </cell>
          <cell r="P113" t="str">
            <v>토목구조실</v>
          </cell>
        </row>
        <row r="114">
          <cell r="A114" t="str">
            <v>H형1515710</v>
          </cell>
          <cell r="B114" t="str">
            <v>H 형강</v>
          </cell>
          <cell r="C114" t="str">
            <v>150x 150x 7tx 10</v>
          </cell>
          <cell r="D114" t="str">
            <v>ton</v>
          </cell>
          <cell r="E114">
            <v>410</v>
          </cell>
          <cell r="H114">
            <v>48</v>
          </cell>
          <cell r="I114">
            <v>410</v>
          </cell>
          <cell r="K114">
            <v>410</v>
          </cell>
          <cell r="L114" t="str">
            <v>31.5kg/m</v>
          </cell>
          <cell r="P114" t="str">
            <v>토목구조실</v>
          </cell>
        </row>
        <row r="115">
          <cell r="A115" t="str">
            <v>ㄱ형15912</v>
          </cell>
          <cell r="B115" t="str">
            <v>ㄱ 형강</v>
          </cell>
          <cell r="C115" t="str">
            <v>150x 90x 12t</v>
          </cell>
          <cell r="D115" t="str">
            <v>kg</v>
          </cell>
          <cell r="E115">
            <v>410</v>
          </cell>
          <cell r="H115">
            <v>44</v>
          </cell>
          <cell r="I115">
            <v>410</v>
          </cell>
          <cell r="K115">
            <v>410</v>
          </cell>
          <cell r="L115" t="str">
            <v>21.5kg/m</v>
          </cell>
          <cell r="P115" t="str">
            <v>토목구조실</v>
          </cell>
        </row>
        <row r="116">
          <cell r="A116" t="str">
            <v>ㄱ형131312</v>
          </cell>
          <cell r="B116" t="str">
            <v>ㄱ 형강</v>
          </cell>
          <cell r="C116" t="str">
            <v>130x 130x 12t</v>
          </cell>
          <cell r="D116" t="str">
            <v>kg</v>
          </cell>
          <cell r="E116">
            <v>390</v>
          </cell>
          <cell r="H116">
            <v>44</v>
          </cell>
          <cell r="I116">
            <v>390</v>
          </cell>
          <cell r="K116">
            <v>390</v>
          </cell>
          <cell r="L116" t="str">
            <v>23.4kg/m</v>
          </cell>
          <cell r="P116" t="str">
            <v>토목구조실</v>
          </cell>
        </row>
        <row r="117">
          <cell r="A117" t="str">
            <v>ㄱ형1277</v>
          </cell>
          <cell r="B117" t="str">
            <v>ㄱ 형강</v>
          </cell>
          <cell r="C117" t="str">
            <v>125x 75x 7t</v>
          </cell>
          <cell r="D117" t="str">
            <v>kg</v>
          </cell>
          <cell r="E117">
            <v>410</v>
          </cell>
          <cell r="H117">
            <v>44</v>
          </cell>
          <cell r="I117">
            <v>410</v>
          </cell>
          <cell r="K117">
            <v>410</v>
          </cell>
          <cell r="L117" t="str">
            <v>10.7kg/m</v>
          </cell>
          <cell r="P117" t="str">
            <v>토목구조실</v>
          </cell>
        </row>
        <row r="118">
          <cell r="A118" t="str">
            <v>ㄱ형101010</v>
          </cell>
          <cell r="B118" t="str">
            <v>ㄱ 형강</v>
          </cell>
          <cell r="C118" t="str">
            <v>100x 100x 10t</v>
          </cell>
          <cell r="D118" t="str">
            <v>kg</v>
          </cell>
          <cell r="E118">
            <v>360</v>
          </cell>
          <cell r="H118">
            <v>44</v>
          </cell>
          <cell r="I118">
            <v>360</v>
          </cell>
          <cell r="K118">
            <v>360</v>
          </cell>
          <cell r="L118" t="str">
            <v>14.9kg/m</v>
          </cell>
          <cell r="P118" t="str">
            <v>토목구조실</v>
          </cell>
        </row>
        <row r="119">
          <cell r="A119" t="str">
            <v>ㄱ형75759</v>
          </cell>
          <cell r="B119" t="str">
            <v>ㄱ 형강</v>
          </cell>
          <cell r="C119" t="str">
            <v>75x 75x 9t</v>
          </cell>
          <cell r="D119" t="str">
            <v>kg</v>
          </cell>
          <cell r="E119">
            <v>340</v>
          </cell>
          <cell r="H119">
            <v>44</v>
          </cell>
          <cell r="I119">
            <v>340</v>
          </cell>
          <cell r="K119">
            <v>340</v>
          </cell>
          <cell r="L119" t="str">
            <v>9.96kg/m</v>
          </cell>
          <cell r="P119" t="str">
            <v>토목구조실</v>
          </cell>
        </row>
        <row r="120">
          <cell r="A120" t="str">
            <v>ㄱ형776</v>
          </cell>
          <cell r="B120" t="str">
            <v>ㄱ 형강</v>
          </cell>
          <cell r="C120" t="str">
            <v>75x 75x 6t</v>
          </cell>
          <cell r="D120" t="str">
            <v>kg</v>
          </cell>
          <cell r="E120">
            <v>383</v>
          </cell>
          <cell r="H120">
            <v>45</v>
          </cell>
          <cell r="I120">
            <v>383</v>
          </cell>
          <cell r="K120">
            <v>383</v>
          </cell>
          <cell r="L120" t="str">
            <v>6.85kg/m</v>
          </cell>
          <cell r="P120" t="str">
            <v>김정헌</v>
          </cell>
        </row>
        <row r="121">
          <cell r="A121" t="str">
            <v>ㄱ형554</v>
          </cell>
          <cell r="B121" t="str">
            <v>ㄱ 형강</v>
          </cell>
          <cell r="C121" t="str">
            <v>50x 50x 4t</v>
          </cell>
          <cell r="D121" t="str">
            <v>kg</v>
          </cell>
          <cell r="E121">
            <v>383</v>
          </cell>
          <cell r="H121">
            <v>45</v>
          </cell>
          <cell r="I121">
            <v>383</v>
          </cell>
          <cell r="K121">
            <v>383</v>
          </cell>
          <cell r="L121" t="str">
            <v>3.06kg/m</v>
          </cell>
          <cell r="P121" t="str">
            <v>김정헌</v>
          </cell>
        </row>
        <row r="122">
          <cell r="A122" t="str">
            <v>ㄱ형555</v>
          </cell>
          <cell r="B122" t="str">
            <v>ㄱ 형강</v>
          </cell>
          <cell r="C122" t="str">
            <v>50x 50x 5t</v>
          </cell>
          <cell r="D122" t="str">
            <v>kg</v>
          </cell>
          <cell r="E122">
            <v>383</v>
          </cell>
          <cell r="H122">
            <v>45</v>
          </cell>
          <cell r="I122">
            <v>383</v>
          </cell>
          <cell r="K122">
            <v>383</v>
          </cell>
          <cell r="L122" t="str">
            <v>3.77kg/m</v>
          </cell>
          <cell r="P122" t="str">
            <v>최종식</v>
          </cell>
        </row>
        <row r="123">
          <cell r="A123" t="str">
            <v>ㄱ형445</v>
          </cell>
          <cell r="B123" t="str">
            <v>ㄱ 형강</v>
          </cell>
          <cell r="C123" t="str">
            <v>40x 40x 5t</v>
          </cell>
          <cell r="D123" t="str">
            <v>kg</v>
          </cell>
          <cell r="E123">
            <v>340</v>
          </cell>
          <cell r="H123">
            <v>44</v>
          </cell>
          <cell r="I123">
            <v>340</v>
          </cell>
          <cell r="K123">
            <v>340</v>
          </cell>
          <cell r="L123" t="str">
            <v>2.95kg/m</v>
          </cell>
          <cell r="P123" t="str">
            <v>토목구조실</v>
          </cell>
        </row>
        <row r="124">
          <cell r="A124" t="str">
            <v>ㄱ형333</v>
          </cell>
          <cell r="B124" t="str">
            <v>ㄱ 형강</v>
          </cell>
          <cell r="C124" t="str">
            <v>30x 30x 3t</v>
          </cell>
          <cell r="D124" t="str">
            <v>kg</v>
          </cell>
          <cell r="E124">
            <v>395</v>
          </cell>
          <cell r="H124">
            <v>45</v>
          </cell>
          <cell r="I124">
            <v>395</v>
          </cell>
          <cell r="P124" t="str">
            <v>기전</v>
          </cell>
        </row>
        <row r="125">
          <cell r="A125" t="str">
            <v>익메101</v>
          </cell>
          <cell r="B125" t="str">
            <v>익스펜디드 메탈</v>
          </cell>
          <cell r="C125" t="str">
            <v>SW36*LW101.6*t6.0*W7.0</v>
          </cell>
          <cell r="D125" t="str">
            <v>㎡</v>
          </cell>
          <cell r="E125">
            <v>9700</v>
          </cell>
          <cell r="H125">
            <v>105</v>
          </cell>
          <cell r="I125">
            <v>9700</v>
          </cell>
          <cell r="J125">
            <v>86</v>
          </cell>
          <cell r="K125">
            <v>10900</v>
          </cell>
          <cell r="L125">
            <v>18.3</v>
          </cell>
          <cell r="M125" t="str">
            <v>kg/㎡</v>
          </cell>
          <cell r="P125" t="str">
            <v>토목구조실</v>
          </cell>
        </row>
        <row r="126">
          <cell r="A126" t="str">
            <v>구각64</v>
          </cell>
          <cell r="B126" t="str">
            <v>구조용 각관</v>
          </cell>
          <cell r="C126" t="str">
            <v>60x 40,3t</v>
          </cell>
          <cell r="D126" t="str">
            <v>m</v>
          </cell>
          <cell r="E126">
            <v>2141</v>
          </cell>
          <cell r="H126">
            <v>64</v>
          </cell>
          <cell r="I126">
            <v>2141</v>
          </cell>
          <cell r="K126">
            <v>2141</v>
          </cell>
          <cell r="L126">
            <v>4.12</v>
          </cell>
          <cell r="M126" t="str">
            <v>kg/m</v>
          </cell>
          <cell r="P126" t="str">
            <v>허안식</v>
          </cell>
        </row>
        <row r="127">
          <cell r="A127" t="str">
            <v>ㄷ형74</v>
          </cell>
          <cell r="B127" t="str">
            <v>ㄷ형강</v>
          </cell>
          <cell r="C127" t="str">
            <v>75x 40,5t</v>
          </cell>
          <cell r="D127" t="str">
            <v>kg</v>
          </cell>
          <cell r="E127">
            <v>430</v>
          </cell>
          <cell r="H127">
            <v>44</v>
          </cell>
          <cell r="I127">
            <v>430</v>
          </cell>
          <cell r="K127">
            <v>430</v>
          </cell>
          <cell r="L127">
            <v>6.92</v>
          </cell>
          <cell r="M127" t="str">
            <v>kg/m</v>
          </cell>
          <cell r="P127" t="str">
            <v>허안식</v>
          </cell>
        </row>
        <row r="128">
          <cell r="A128" t="str">
            <v>ㄷ형15</v>
          </cell>
          <cell r="B128" t="str">
            <v>ㄷ형강</v>
          </cell>
          <cell r="C128" t="str">
            <v>100x 50,5t</v>
          </cell>
          <cell r="D128" t="str">
            <v>kg</v>
          </cell>
          <cell r="E128">
            <v>430</v>
          </cell>
          <cell r="H128">
            <v>44</v>
          </cell>
          <cell r="I128">
            <v>430</v>
          </cell>
          <cell r="K128">
            <v>430</v>
          </cell>
          <cell r="L128">
            <v>9.36</v>
          </cell>
          <cell r="M128" t="str">
            <v>kg/m</v>
          </cell>
          <cell r="P128" t="str">
            <v>허안식</v>
          </cell>
        </row>
        <row r="129">
          <cell r="A129" t="str">
            <v>볼너S8</v>
          </cell>
          <cell r="B129" t="str">
            <v>볼트&amp; 너트</v>
          </cell>
          <cell r="C129" t="str">
            <v>STS,M 8,25mm,+와셔2</v>
          </cell>
          <cell r="D129" t="str">
            <v>set</v>
          </cell>
          <cell r="E129">
            <v>113.6</v>
          </cell>
          <cell r="H129" t="str">
            <v>93,98,99</v>
          </cell>
          <cell r="I129">
            <v>113.6</v>
          </cell>
          <cell r="K129">
            <v>113.6</v>
          </cell>
          <cell r="P129" t="str">
            <v>허안식</v>
          </cell>
        </row>
        <row r="130">
          <cell r="A130" t="str">
            <v>볼너S¾</v>
          </cell>
          <cell r="B130" t="str">
            <v>볼트&amp; 너트</v>
          </cell>
          <cell r="C130" t="str">
            <v>STS ¾"x4",STS,+와셔2</v>
          </cell>
          <cell r="D130" t="str">
            <v>set</v>
          </cell>
          <cell r="E130">
            <v>1655</v>
          </cell>
          <cell r="H130" t="str">
            <v>93,98,99</v>
          </cell>
          <cell r="I130">
            <v>1655</v>
          </cell>
          <cell r="K130">
            <v>1655</v>
          </cell>
          <cell r="P130" t="str">
            <v>권광오(기초일위대가용)</v>
          </cell>
        </row>
        <row r="131">
          <cell r="A131" t="str">
            <v>볼너27</v>
          </cell>
          <cell r="B131" t="str">
            <v>볼트&amp; 너트</v>
          </cell>
          <cell r="C131" t="str">
            <v>27mm,STS,+와셔2</v>
          </cell>
          <cell r="D131" t="str">
            <v>set</v>
          </cell>
          <cell r="E131">
            <v>2830</v>
          </cell>
          <cell r="L131">
            <v>2830</v>
          </cell>
          <cell r="M131">
            <v>2830</v>
          </cell>
          <cell r="P131" t="str">
            <v>권광오(기초일위대가용)</v>
          </cell>
        </row>
        <row r="132">
          <cell r="A132" t="str">
            <v>육너10</v>
          </cell>
          <cell r="B132" t="str">
            <v>육각너트</v>
          </cell>
          <cell r="C132" t="str">
            <v>10mm,냉간</v>
          </cell>
          <cell r="D132" t="str">
            <v>개</v>
          </cell>
          <cell r="E132">
            <v>13.2</v>
          </cell>
          <cell r="H132">
            <v>98</v>
          </cell>
          <cell r="I132">
            <v>13.2</v>
          </cell>
          <cell r="K132">
            <v>13.2</v>
          </cell>
          <cell r="P132" t="str">
            <v>최종식</v>
          </cell>
        </row>
        <row r="133">
          <cell r="A133" t="str">
            <v>고정핀</v>
          </cell>
          <cell r="B133" t="str">
            <v>고정핀</v>
          </cell>
          <cell r="D133" t="str">
            <v>개</v>
          </cell>
          <cell r="E133">
            <v>20</v>
          </cell>
          <cell r="I133">
            <v>20</v>
          </cell>
          <cell r="K133">
            <v>20</v>
          </cell>
          <cell r="P133" t="str">
            <v>최종식</v>
          </cell>
        </row>
        <row r="134">
          <cell r="A134" t="str">
            <v>앵볼10</v>
          </cell>
          <cell r="B134" t="str">
            <v>앵커볼트</v>
          </cell>
          <cell r="C134" t="str">
            <v>M10,400mm</v>
          </cell>
          <cell r="D134" t="str">
            <v>개</v>
          </cell>
          <cell r="E134">
            <v>200</v>
          </cell>
          <cell r="I134">
            <v>200</v>
          </cell>
          <cell r="J134">
            <v>76</v>
          </cell>
          <cell r="K134">
            <v>200</v>
          </cell>
          <cell r="P134" t="str">
            <v>김정헌</v>
          </cell>
        </row>
        <row r="135">
          <cell r="A135" t="str">
            <v>앵볼16</v>
          </cell>
          <cell r="B135" t="str">
            <v>앵커볼트</v>
          </cell>
          <cell r="C135" t="str">
            <v>M16,150mm</v>
          </cell>
          <cell r="D135" t="str">
            <v>개</v>
          </cell>
          <cell r="E135">
            <v>200</v>
          </cell>
          <cell r="I135">
            <v>200</v>
          </cell>
          <cell r="J135">
            <v>76</v>
          </cell>
          <cell r="K135">
            <v>200</v>
          </cell>
          <cell r="P135" t="str">
            <v>허안식</v>
          </cell>
        </row>
        <row r="136">
          <cell r="A136" t="str">
            <v>케앵10</v>
          </cell>
          <cell r="B136" t="str">
            <v>케미칼 앵커</v>
          </cell>
          <cell r="C136" t="str">
            <v>M10,130mm</v>
          </cell>
          <cell r="D136" t="str">
            <v>set</v>
          </cell>
          <cell r="E136">
            <v>1100</v>
          </cell>
          <cell r="H136">
            <v>97</v>
          </cell>
          <cell r="I136">
            <v>1100</v>
          </cell>
          <cell r="K136">
            <v>1100</v>
          </cell>
          <cell r="P136" t="str">
            <v>허안식</v>
          </cell>
        </row>
        <row r="137">
          <cell r="A137" t="str">
            <v>모래해사</v>
          </cell>
          <cell r="B137" t="str">
            <v>모래</v>
          </cell>
          <cell r="C137" t="str">
            <v>해사</v>
          </cell>
          <cell r="D137" t="str">
            <v>㎥</v>
          </cell>
          <cell r="E137">
            <v>6000</v>
          </cell>
          <cell r="H137">
            <v>109</v>
          </cell>
          <cell r="I137">
            <v>6000</v>
          </cell>
          <cell r="K137">
            <v>6000</v>
          </cell>
          <cell r="P137" t="str">
            <v>허안식</v>
          </cell>
        </row>
        <row r="138">
          <cell r="A138" t="str">
            <v>모래강사도</v>
          </cell>
          <cell r="B138" t="str">
            <v>모래</v>
          </cell>
          <cell r="C138" t="str">
            <v>강사,현장도착도</v>
          </cell>
          <cell r="D138" t="str">
            <v>㎥</v>
          </cell>
          <cell r="E138">
            <v>10000</v>
          </cell>
          <cell r="H138">
            <v>109</v>
          </cell>
          <cell r="I138">
            <v>10000</v>
          </cell>
          <cell r="K138">
            <v>10000</v>
          </cell>
          <cell r="P138" t="str">
            <v>조경설계실</v>
          </cell>
        </row>
        <row r="139">
          <cell r="A139" t="str">
            <v>강자25도</v>
          </cell>
          <cell r="B139" t="str">
            <v>강자갈</v>
          </cell>
          <cell r="C139" t="str">
            <v>25mm,현장도착도</v>
          </cell>
          <cell r="D139" t="str">
            <v>㎥</v>
          </cell>
          <cell r="E139">
            <v>12000</v>
          </cell>
          <cell r="H139">
            <v>109</v>
          </cell>
          <cell r="I139">
            <v>12000</v>
          </cell>
          <cell r="K139">
            <v>12000</v>
          </cell>
          <cell r="P139" t="str">
            <v>조경설계실</v>
          </cell>
        </row>
        <row r="140">
          <cell r="A140" t="str">
            <v>강자40</v>
          </cell>
          <cell r="B140" t="str">
            <v>강자갈</v>
          </cell>
          <cell r="C140" t="str">
            <v>40mm</v>
          </cell>
          <cell r="D140" t="str">
            <v>㎥</v>
          </cell>
          <cell r="E140">
            <v>12000</v>
          </cell>
          <cell r="H140">
            <v>109</v>
          </cell>
          <cell r="I140">
            <v>12000</v>
          </cell>
          <cell r="K140">
            <v>12000</v>
          </cell>
          <cell r="P140" t="str">
            <v>허안식</v>
          </cell>
        </row>
        <row r="141">
          <cell r="A141" t="str">
            <v>슬래..</v>
          </cell>
          <cell r="B141" t="str">
            <v>슬래그</v>
          </cell>
          <cell r="D141" t="str">
            <v>㎥</v>
          </cell>
          <cell r="E141">
            <v>9000</v>
          </cell>
          <cell r="I141">
            <v>9000</v>
          </cell>
          <cell r="K141">
            <v>9000</v>
          </cell>
          <cell r="P141" t="str">
            <v>김응원</v>
          </cell>
        </row>
        <row r="142">
          <cell r="A142" t="str">
            <v>잡석D4도</v>
          </cell>
          <cell r="B142" t="str">
            <v>잡석</v>
          </cell>
          <cell r="C142" t="str">
            <v>D40~80mm,현장도착도</v>
          </cell>
          <cell r="D142" t="str">
            <v>㎥</v>
          </cell>
          <cell r="E142">
            <v>6500</v>
          </cell>
          <cell r="I142">
            <v>6500</v>
          </cell>
          <cell r="K142">
            <v>6500</v>
          </cell>
          <cell r="P142" t="str">
            <v>조경설계실</v>
          </cell>
        </row>
        <row r="143">
          <cell r="A143" t="str">
            <v>혼골75</v>
          </cell>
          <cell r="B143" t="str">
            <v>혼합골재</v>
          </cell>
          <cell r="C143" t="str">
            <v>75mm이하</v>
          </cell>
          <cell r="D143" t="str">
            <v>㎥</v>
          </cell>
          <cell r="E143">
            <v>6500</v>
          </cell>
          <cell r="I143">
            <v>6500</v>
          </cell>
          <cell r="K143">
            <v>6500</v>
          </cell>
          <cell r="P143" t="str">
            <v>김응원</v>
          </cell>
        </row>
        <row r="144">
          <cell r="A144" t="str">
            <v>능형#2</v>
          </cell>
          <cell r="B144" t="str">
            <v>능형망</v>
          </cell>
          <cell r="C144" t="str">
            <v>#12,40mm</v>
          </cell>
          <cell r="D144" t="str">
            <v>㎡</v>
          </cell>
          <cell r="E144">
            <v>4480</v>
          </cell>
          <cell r="H144">
            <v>270</v>
          </cell>
          <cell r="I144">
            <v>4480</v>
          </cell>
          <cell r="K144">
            <v>4480</v>
          </cell>
          <cell r="P144" t="str">
            <v>허안식</v>
          </cell>
        </row>
        <row r="145">
          <cell r="A145" t="str">
            <v>M무60</v>
          </cell>
          <cell r="B145" t="str">
            <v>MDPE 무공관</v>
          </cell>
          <cell r="C145" t="str">
            <v>600A</v>
          </cell>
          <cell r="D145" t="str">
            <v>m</v>
          </cell>
          <cell r="E145">
            <v>191590</v>
          </cell>
          <cell r="H145">
            <v>531</v>
          </cell>
          <cell r="I145">
            <v>191590</v>
          </cell>
          <cell r="K145">
            <v>191590</v>
          </cell>
          <cell r="P145" t="str">
            <v>허안식</v>
          </cell>
        </row>
        <row r="146">
          <cell r="A146" t="str">
            <v>P이62</v>
          </cell>
          <cell r="B146" t="str">
            <v>PE 이경티이</v>
          </cell>
          <cell r="C146" t="str">
            <v>600x 200</v>
          </cell>
          <cell r="D146" t="str">
            <v>개</v>
          </cell>
          <cell r="E146">
            <v>590900</v>
          </cell>
          <cell r="H146">
            <v>531</v>
          </cell>
          <cell r="I146">
            <v>590900</v>
          </cell>
          <cell r="K146">
            <v>590900</v>
          </cell>
          <cell r="P146" t="str">
            <v>허안식</v>
          </cell>
        </row>
        <row r="147">
          <cell r="A147" t="str">
            <v>P이63</v>
          </cell>
          <cell r="B147" t="str">
            <v>PE 이경티이</v>
          </cell>
          <cell r="C147" t="str">
            <v>600x 300</v>
          </cell>
          <cell r="D147" t="str">
            <v>개</v>
          </cell>
          <cell r="E147">
            <v>600000</v>
          </cell>
          <cell r="H147">
            <v>531</v>
          </cell>
          <cell r="I147">
            <v>600000</v>
          </cell>
          <cell r="K147">
            <v>600000</v>
          </cell>
          <cell r="P147" t="str">
            <v>허안식</v>
          </cell>
        </row>
        <row r="148">
          <cell r="A148" t="str">
            <v>P플60</v>
          </cell>
          <cell r="B148" t="str">
            <v>PE 플랜지</v>
          </cell>
          <cell r="C148" t="str">
            <v>600A,1F</v>
          </cell>
          <cell r="D148" t="str">
            <v>개</v>
          </cell>
          <cell r="E148">
            <v>600000</v>
          </cell>
          <cell r="H148">
            <v>531</v>
          </cell>
          <cell r="I148">
            <v>600000</v>
          </cell>
          <cell r="K148">
            <v>600000</v>
          </cell>
          <cell r="P148" t="str">
            <v>허안식</v>
          </cell>
        </row>
        <row r="149">
          <cell r="A149" t="str">
            <v>M460</v>
          </cell>
          <cell r="B149" t="str">
            <v>MDPE 45°엘보</v>
          </cell>
          <cell r="C149" t="str">
            <v>600A</v>
          </cell>
          <cell r="D149" t="str">
            <v>개</v>
          </cell>
          <cell r="E149">
            <v>284000</v>
          </cell>
          <cell r="H149">
            <v>529</v>
          </cell>
          <cell r="I149">
            <v>284000</v>
          </cell>
          <cell r="K149">
            <v>284000</v>
          </cell>
          <cell r="P149" t="str">
            <v>허안식</v>
          </cell>
        </row>
        <row r="150">
          <cell r="A150" t="str">
            <v>M960</v>
          </cell>
          <cell r="B150" t="str">
            <v>MDPE 90°엘보</v>
          </cell>
          <cell r="C150" t="str">
            <v>600A</v>
          </cell>
          <cell r="D150" t="str">
            <v>개</v>
          </cell>
          <cell r="E150">
            <v>284000</v>
          </cell>
          <cell r="H150">
            <v>529</v>
          </cell>
          <cell r="I150">
            <v>284000</v>
          </cell>
          <cell r="K150">
            <v>284000</v>
          </cell>
          <cell r="P150" t="str">
            <v>허안식</v>
          </cell>
        </row>
        <row r="151">
          <cell r="A151" t="str">
            <v>M260</v>
          </cell>
          <cell r="B151" t="str">
            <v>MDPE 22.5°엘보</v>
          </cell>
          <cell r="C151" t="str">
            <v>600A</v>
          </cell>
          <cell r="D151" t="str">
            <v>개</v>
          </cell>
          <cell r="E151">
            <v>284000</v>
          </cell>
          <cell r="H151">
            <v>529</v>
          </cell>
          <cell r="I151">
            <v>284000</v>
          </cell>
          <cell r="K151">
            <v>284000</v>
          </cell>
          <cell r="P151" t="str">
            <v>허안식</v>
          </cell>
        </row>
        <row r="152">
          <cell r="A152" t="str">
            <v>헤C60</v>
          </cell>
          <cell r="B152" t="str">
            <v>헤더 CONNECTOR</v>
          </cell>
          <cell r="C152" t="str">
            <v>600Ax200A,2구</v>
          </cell>
          <cell r="D152" t="str">
            <v>개</v>
          </cell>
          <cell r="E152">
            <v>600000</v>
          </cell>
          <cell r="I152">
            <v>600000</v>
          </cell>
          <cell r="K152">
            <v>600000</v>
          </cell>
          <cell r="P152" t="str">
            <v>허안식</v>
          </cell>
        </row>
        <row r="153">
          <cell r="A153" t="str">
            <v>M유40</v>
          </cell>
          <cell r="B153" t="str">
            <v>MDPE 유공관</v>
          </cell>
          <cell r="C153" t="str">
            <v>400A</v>
          </cell>
          <cell r="D153" t="str">
            <v>m</v>
          </cell>
          <cell r="E153">
            <v>130770</v>
          </cell>
          <cell r="H153">
            <v>531</v>
          </cell>
          <cell r="I153">
            <v>130770</v>
          </cell>
          <cell r="K153">
            <v>130770</v>
          </cell>
          <cell r="P153" t="str">
            <v>허안식</v>
          </cell>
        </row>
        <row r="154">
          <cell r="A154" t="str">
            <v>P티40</v>
          </cell>
          <cell r="B154" t="str">
            <v>PE정 티이</v>
          </cell>
          <cell r="C154" t="str">
            <v>400A</v>
          </cell>
          <cell r="D154" t="str">
            <v>개</v>
          </cell>
          <cell r="E154">
            <v>152300</v>
          </cell>
          <cell r="H154">
            <v>531</v>
          </cell>
          <cell r="I154">
            <v>152300</v>
          </cell>
          <cell r="K154">
            <v>152300</v>
          </cell>
          <cell r="P154" t="str">
            <v>허안식</v>
          </cell>
        </row>
        <row r="155">
          <cell r="A155" t="str">
            <v>DJ40</v>
          </cell>
          <cell r="B155" t="str">
            <v>D.R JOINT</v>
          </cell>
          <cell r="C155" t="str">
            <v>400A</v>
          </cell>
          <cell r="D155" t="str">
            <v>개</v>
          </cell>
          <cell r="E155">
            <v>350000</v>
          </cell>
          <cell r="H155">
            <v>531</v>
          </cell>
          <cell r="I155">
            <v>350000</v>
          </cell>
          <cell r="K155">
            <v>350000</v>
          </cell>
          <cell r="P155" t="str">
            <v>허안식</v>
          </cell>
        </row>
        <row r="156">
          <cell r="A156" t="str">
            <v>M240</v>
          </cell>
          <cell r="B156" t="str">
            <v>MDPE 22.5°엘보</v>
          </cell>
          <cell r="C156" t="str">
            <v>400A</v>
          </cell>
          <cell r="D156" t="str">
            <v>개</v>
          </cell>
          <cell r="E156">
            <v>150000</v>
          </cell>
          <cell r="H156">
            <v>529</v>
          </cell>
          <cell r="I156">
            <v>150000</v>
          </cell>
          <cell r="K156">
            <v>150000</v>
          </cell>
          <cell r="P156" t="str">
            <v>허안식</v>
          </cell>
        </row>
        <row r="157">
          <cell r="A157" t="str">
            <v>M무40</v>
          </cell>
          <cell r="B157" t="str">
            <v>MDPE 무공관</v>
          </cell>
          <cell r="C157" t="str">
            <v>400A</v>
          </cell>
          <cell r="D157" t="str">
            <v>m</v>
          </cell>
          <cell r="E157">
            <v>130770</v>
          </cell>
          <cell r="H157">
            <v>531</v>
          </cell>
          <cell r="I157">
            <v>130770</v>
          </cell>
          <cell r="K157">
            <v>130770</v>
          </cell>
          <cell r="P157" t="str">
            <v>허안식</v>
          </cell>
        </row>
        <row r="158">
          <cell r="A158" t="str">
            <v>P캡40</v>
          </cell>
          <cell r="B158" t="str">
            <v>PE엔드 캡</v>
          </cell>
          <cell r="C158" t="str">
            <v>400A</v>
          </cell>
          <cell r="D158" t="str">
            <v>개</v>
          </cell>
          <cell r="E158">
            <v>112100</v>
          </cell>
          <cell r="H158">
            <v>533</v>
          </cell>
          <cell r="I158">
            <v>112100</v>
          </cell>
          <cell r="K158">
            <v>112100</v>
          </cell>
          <cell r="P158" t="str">
            <v>허안식</v>
          </cell>
        </row>
        <row r="159">
          <cell r="A159" t="str">
            <v>P이40</v>
          </cell>
          <cell r="B159" t="str">
            <v>PE 이경티이</v>
          </cell>
          <cell r="C159" t="str">
            <v>400x200</v>
          </cell>
          <cell r="D159" t="str">
            <v>개</v>
          </cell>
          <cell r="E159">
            <v>253800</v>
          </cell>
          <cell r="H159">
            <v>533</v>
          </cell>
          <cell r="I159">
            <v>253800</v>
          </cell>
          <cell r="K159">
            <v>253800</v>
          </cell>
          <cell r="P159" t="str">
            <v>허안식</v>
          </cell>
        </row>
        <row r="160">
          <cell r="A160" t="str">
            <v>M반30</v>
          </cell>
          <cell r="B160" t="str">
            <v>MDPE 반유공관</v>
          </cell>
          <cell r="C160" t="str">
            <v>300A</v>
          </cell>
          <cell r="D160" t="str">
            <v>m</v>
          </cell>
          <cell r="E160">
            <v>74910</v>
          </cell>
          <cell r="I160">
            <v>74910</v>
          </cell>
          <cell r="K160">
            <v>74910</v>
          </cell>
          <cell r="P160" t="str">
            <v>김정헌</v>
          </cell>
        </row>
        <row r="161">
          <cell r="A161" t="str">
            <v>M무30</v>
          </cell>
          <cell r="B161" t="str">
            <v>MDPE 무공관</v>
          </cell>
          <cell r="C161" t="str">
            <v>300A</v>
          </cell>
          <cell r="D161" t="str">
            <v>m</v>
          </cell>
          <cell r="E161">
            <v>74910</v>
          </cell>
          <cell r="I161">
            <v>74910</v>
          </cell>
          <cell r="K161">
            <v>74910</v>
          </cell>
          <cell r="P161" t="str">
            <v>김정헌</v>
          </cell>
        </row>
        <row r="162">
          <cell r="A162" t="str">
            <v>M유30</v>
          </cell>
          <cell r="B162" t="str">
            <v>MDPE 유공관</v>
          </cell>
          <cell r="C162" t="str">
            <v>300A</v>
          </cell>
          <cell r="D162" t="str">
            <v>m</v>
          </cell>
          <cell r="E162">
            <v>74910</v>
          </cell>
          <cell r="H162">
            <v>531</v>
          </cell>
          <cell r="I162">
            <v>74910</v>
          </cell>
          <cell r="K162">
            <v>74910</v>
          </cell>
          <cell r="P162" t="str">
            <v>허안식</v>
          </cell>
        </row>
        <row r="163">
          <cell r="A163" t="str">
            <v>M엘30</v>
          </cell>
          <cell r="B163" t="str">
            <v>MDPE 엘보(90°)</v>
          </cell>
          <cell r="C163" t="str">
            <v>300A</v>
          </cell>
          <cell r="D163" t="str">
            <v>개</v>
          </cell>
          <cell r="E163">
            <v>97100</v>
          </cell>
          <cell r="I163">
            <v>97100</v>
          </cell>
          <cell r="K163">
            <v>97100</v>
          </cell>
          <cell r="P163" t="str">
            <v>김정헌</v>
          </cell>
        </row>
        <row r="164">
          <cell r="A164" t="str">
            <v>M티30</v>
          </cell>
          <cell r="B164" t="str">
            <v>MDPE 티이</v>
          </cell>
          <cell r="C164" t="str">
            <v>300A</v>
          </cell>
          <cell r="D164" t="str">
            <v>개</v>
          </cell>
          <cell r="E164">
            <v>109300</v>
          </cell>
          <cell r="I164">
            <v>109300</v>
          </cell>
          <cell r="K164">
            <v>109300</v>
          </cell>
          <cell r="P164" t="str">
            <v>김정헌</v>
          </cell>
        </row>
        <row r="165">
          <cell r="A165" t="str">
            <v>P이30</v>
          </cell>
          <cell r="B165" t="str">
            <v>PE 이경티이</v>
          </cell>
          <cell r="C165" t="str">
            <v>300x200</v>
          </cell>
          <cell r="D165" t="str">
            <v>개</v>
          </cell>
          <cell r="E165">
            <v>253800</v>
          </cell>
          <cell r="H165">
            <v>533</v>
          </cell>
          <cell r="I165">
            <v>253800</v>
          </cell>
          <cell r="K165">
            <v>253800</v>
          </cell>
          <cell r="P165" t="str">
            <v>허안식</v>
          </cell>
        </row>
        <row r="166">
          <cell r="A166" t="str">
            <v>P캡20</v>
          </cell>
          <cell r="B166" t="str">
            <v>PE엔드 캡</v>
          </cell>
          <cell r="C166" t="str">
            <v>200A</v>
          </cell>
          <cell r="D166" t="str">
            <v>개</v>
          </cell>
          <cell r="E166">
            <v>19300</v>
          </cell>
          <cell r="H166">
            <v>533</v>
          </cell>
          <cell r="I166">
            <v>19300</v>
          </cell>
          <cell r="K166">
            <v>19300</v>
          </cell>
          <cell r="P166" t="str">
            <v>허안식</v>
          </cell>
        </row>
        <row r="167">
          <cell r="A167" t="str">
            <v>M무20</v>
          </cell>
          <cell r="B167" t="str">
            <v>MDPE 무공관</v>
          </cell>
          <cell r="C167" t="str">
            <v>200A</v>
          </cell>
          <cell r="D167" t="str">
            <v>m</v>
          </cell>
          <cell r="E167">
            <v>35650</v>
          </cell>
          <cell r="H167">
            <v>531</v>
          </cell>
          <cell r="I167">
            <v>35650</v>
          </cell>
          <cell r="K167">
            <v>35650</v>
          </cell>
          <cell r="P167" t="str">
            <v>허안식</v>
          </cell>
        </row>
        <row r="168">
          <cell r="A168" t="str">
            <v>P무20</v>
          </cell>
          <cell r="B168" t="str">
            <v>PE 무공관</v>
          </cell>
          <cell r="C168" t="str">
            <v>200A</v>
          </cell>
          <cell r="D168" t="str">
            <v>m</v>
          </cell>
          <cell r="E168">
            <v>35650</v>
          </cell>
          <cell r="H168">
            <v>531</v>
          </cell>
          <cell r="I168">
            <v>35650</v>
          </cell>
          <cell r="K168">
            <v>35650</v>
          </cell>
          <cell r="P168" t="str">
            <v>허안식</v>
          </cell>
        </row>
        <row r="169">
          <cell r="A169" t="str">
            <v>P엘20</v>
          </cell>
          <cell r="B169" t="str">
            <v>PE 엘보(90°)</v>
          </cell>
          <cell r="C169" t="str">
            <v>200A</v>
          </cell>
          <cell r="D169" t="str">
            <v>개</v>
          </cell>
          <cell r="E169">
            <v>43400</v>
          </cell>
          <cell r="H169">
            <v>531</v>
          </cell>
          <cell r="I169">
            <v>43400</v>
          </cell>
          <cell r="K169">
            <v>43400</v>
          </cell>
          <cell r="P169" t="str">
            <v>허안식</v>
          </cell>
        </row>
        <row r="170">
          <cell r="A170" t="str">
            <v>P티20</v>
          </cell>
          <cell r="B170" t="str">
            <v>PE 티이</v>
          </cell>
          <cell r="C170" t="str">
            <v>200A</v>
          </cell>
          <cell r="D170" t="str">
            <v>개</v>
          </cell>
          <cell r="E170">
            <v>61900</v>
          </cell>
          <cell r="H170">
            <v>531</v>
          </cell>
          <cell r="I170">
            <v>61900</v>
          </cell>
          <cell r="K170">
            <v>61900</v>
          </cell>
          <cell r="P170" t="str">
            <v>허안식</v>
          </cell>
        </row>
        <row r="171">
          <cell r="A171" t="str">
            <v>P맹20</v>
          </cell>
          <cell r="B171" t="str">
            <v>PE 맹플랜지</v>
          </cell>
          <cell r="C171" t="str">
            <v>200A</v>
          </cell>
          <cell r="D171" t="str">
            <v>개</v>
          </cell>
          <cell r="E171">
            <v>35650</v>
          </cell>
          <cell r="H171">
            <v>537</v>
          </cell>
          <cell r="I171">
            <v>35650</v>
          </cell>
          <cell r="K171">
            <v>35650</v>
          </cell>
          <cell r="P171" t="str">
            <v>허안식</v>
          </cell>
        </row>
        <row r="172">
          <cell r="A172" t="str">
            <v>P플20</v>
          </cell>
          <cell r="B172" t="str">
            <v>PE 플랜지</v>
          </cell>
          <cell r="C172" t="str">
            <v>200A</v>
          </cell>
          <cell r="D172" t="str">
            <v>개</v>
          </cell>
          <cell r="E172">
            <v>49800</v>
          </cell>
          <cell r="H172">
            <v>537</v>
          </cell>
          <cell r="I172">
            <v>49800</v>
          </cell>
          <cell r="K172">
            <v>49800</v>
          </cell>
          <cell r="P172" t="str">
            <v>허안식</v>
          </cell>
        </row>
        <row r="173">
          <cell r="A173" t="str">
            <v>PS20</v>
          </cell>
          <cell r="B173" t="str">
            <v>PE SLIP JOINT</v>
          </cell>
          <cell r="C173" t="str">
            <v>200A,L=1.5m</v>
          </cell>
          <cell r="D173" t="str">
            <v>개</v>
          </cell>
          <cell r="E173">
            <v>50000</v>
          </cell>
          <cell r="L173">
            <v>50000</v>
          </cell>
          <cell r="M173">
            <v>50000</v>
          </cell>
          <cell r="P173" t="str">
            <v>허안식</v>
          </cell>
        </row>
        <row r="174">
          <cell r="A174" t="str">
            <v>엘보2플</v>
          </cell>
          <cell r="B174" t="str">
            <v>엘보</v>
          </cell>
          <cell r="C174" t="str">
            <v>200A, 플랜지형</v>
          </cell>
          <cell r="D174" t="str">
            <v>개</v>
          </cell>
          <cell r="E174">
            <v>100000</v>
          </cell>
          <cell r="I174">
            <v>100000</v>
          </cell>
          <cell r="K174">
            <v>100000</v>
          </cell>
          <cell r="P174" t="str">
            <v>허안식</v>
          </cell>
        </row>
        <row r="175">
          <cell r="A175" t="str">
            <v>버밸20</v>
          </cell>
          <cell r="B175" t="str">
            <v>버터플라이 밸브</v>
          </cell>
          <cell r="C175" t="str">
            <v>200A,Fig1Wafer,10kg/㎠</v>
          </cell>
          <cell r="D175" t="str">
            <v>개</v>
          </cell>
          <cell r="E175">
            <v>367500</v>
          </cell>
          <cell r="H175">
            <v>572</v>
          </cell>
          <cell r="I175">
            <v>367500</v>
          </cell>
          <cell r="K175">
            <v>367500</v>
          </cell>
          <cell r="P175" t="str">
            <v>허안식</v>
          </cell>
        </row>
        <row r="176">
          <cell r="A176" t="str">
            <v>F관7P</v>
          </cell>
          <cell r="B176" t="str">
            <v>Flexible 관</v>
          </cell>
          <cell r="C176" t="str">
            <v>75A, PVC</v>
          </cell>
          <cell r="D176" t="str">
            <v>m</v>
          </cell>
          <cell r="E176">
            <v>50000</v>
          </cell>
          <cell r="L176">
            <v>50000</v>
          </cell>
          <cell r="M176">
            <v>50000</v>
          </cell>
          <cell r="P176" t="str">
            <v>허안식</v>
          </cell>
        </row>
        <row r="177">
          <cell r="A177" t="str">
            <v>강관19</v>
          </cell>
          <cell r="B177" t="str">
            <v>강관</v>
          </cell>
          <cell r="C177" t="str">
            <v>D19,1.2t</v>
          </cell>
          <cell r="D177" t="str">
            <v>m</v>
          </cell>
          <cell r="E177">
            <v>314</v>
          </cell>
          <cell r="H177">
            <v>66</v>
          </cell>
          <cell r="I177">
            <v>314</v>
          </cell>
          <cell r="K177">
            <v>314</v>
          </cell>
          <cell r="L177" t="str">
            <v>0.527kg/m</v>
          </cell>
          <cell r="P177" t="str">
            <v>김정헌</v>
          </cell>
        </row>
        <row r="178">
          <cell r="A178" t="str">
            <v>강관25</v>
          </cell>
          <cell r="B178" t="str">
            <v>강관</v>
          </cell>
          <cell r="C178" t="str">
            <v>D25.4,1.4t</v>
          </cell>
          <cell r="D178" t="str">
            <v>m</v>
          </cell>
          <cell r="E178">
            <v>398</v>
          </cell>
          <cell r="H178">
            <v>66</v>
          </cell>
          <cell r="I178">
            <v>398</v>
          </cell>
          <cell r="P178" t="str">
            <v>기전</v>
          </cell>
        </row>
        <row r="179">
          <cell r="A179" t="str">
            <v>강관51</v>
          </cell>
          <cell r="B179" t="str">
            <v>강관</v>
          </cell>
          <cell r="C179" t="str">
            <v>D51,1.2t</v>
          </cell>
          <cell r="D179" t="str">
            <v>m</v>
          </cell>
          <cell r="E179">
            <v>760</v>
          </cell>
          <cell r="H179">
            <v>66</v>
          </cell>
          <cell r="I179">
            <v>760</v>
          </cell>
          <cell r="K179">
            <v>760</v>
          </cell>
          <cell r="L179" t="str">
            <v>1.831kg/m</v>
          </cell>
          <cell r="P179" t="str">
            <v>최종식</v>
          </cell>
        </row>
        <row r="180">
          <cell r="A180" t="str">
            <v>강관5114</v>
          </cell>
          <cell r="B180" t="str">
            <v>강관</v>
          </cell>
          <cell r="C180" t="str">
            <v>D50.8,1.4t</v>
          </cell>
          <cell r="D180" t="str">
            <v>m</v>
          </cell>
          <cell r="E180">
            <v>845</v>
          </cell>
          <cell r="H180">
            <v>66</v>
          </cell>
          <cell r="I180">
            <v>845</v>
          </cell>
          <cell r="P180" t="str">
            <v>기전</v>
          </cell>
        </row>
        <row r="181">
          <cell r="A181" t="str">
            <v>강관63</v>
          </cell>
          <cell r="B181" t="str">
            <v>강관</v>
          </cell>
          <cell r="C181" t="str">
            <v>D63,1.5t</v>
          </cell>
          <cell r="D181" t="str">
            <v>m</v>
          </cell>
          <cell r="E181">
            <v>972</v>
          </cell>
          <cell r="H181">
            <v>65</v>
          </cell>
          <cell r="I181">
            <v>972</v>
          </cell>
          <cell r="K181">
            <v>972</v>
          </cell>
          <cell r="L181" t="str">
            <v>2.275kg/m</v>
          </cell>
          <cell r="P181" t="str">
            <v>김영민</v>
          </cell>
        </row>
        <row r="182">
          <cell r="A182" t="str">
            <v>강관75</v>
          </cell>
          <cell r="B182" t="str">
            <v>강관</v>
          </cell>
          <cell r="C182" t="str">
            <v>D75,1.5t</v>
          </cell>
          <cell r="D182" t="str">
            <v>m</v>
          </cell>
          <cell r="E182">
            <v>1349</v>
          </cell>
          <cell r="H182">
            <v>65</v>
          </cell>
          <cell r="I182">
            <v>1349</v>
          </cell>
          <cell r="K182">
            <v>1349</v>
          </cell>
          <cell r="L182" t="str">
            <v>2.719kg/m</v>
          </cell>
          <cell r="P182" t="str">
            <v>최종식</v>
          </cell>
        </row>
        <row r="183">
          <cell r="A183" t="str">
            <v>강관76</v>
          </cell>
          <cell r="B183" t="str">
            <v>강관</v>
          </cell>
          <cell r="C183" t="str">
            <v>D76.3,3.65t,배관용,백</v>
          </cell>
          <cell r="D183" t="str">
            <v>m</v>
          </cell>
          <cell r="E183">
            <v>4418</v>
          </cell>
          <cell r="H183">
            <v>474</v>
          </cell>
          <cell r="I183">
            <v>4418</v>
          </cell>
          <cell r="K183">
            <v>4418</v>
          </cell>
          <cell r="L183" t="str">
            <v>6.34kg/m</v>
          </cell>
          <cell r="P183" t="str">
            <v>최종식</v>
          </cell>
        </row>
        <row r="184">
          <cell r="A184" t="str">
            <v>강관114</v>
          </cell>
          <cell r="B184" t="str">
            <v>강관</v>
          </cell>
          <cell r="C184" t="str">
            <v>D114.3,4.5t</v>
          </cell>
          <cell r="D184" t="str">
            <v>m</v>
          </cell>
          <cell r="E184">
            <v>7328</v>
          </cell>
          <cell r="H184">
            <v>474</v>
          </cell>
          <cell r="I184">
            <v>7328</v>
          </cell>
          <cell r="P184" t="str">
            <v>기전</v>
          </cell>
        </row>
        <row r="185">
          <cell r="A185" t="str">
            <v>강관500</v>
          </cell>
          <cell r="B185" t="str">
            <v>강관파일</v>
          </cell>
          <cell r="C185" t="str">
            <v>D500,8t,스파이럴</v>
          </cell>
          <cell r="D185" t="str">
            <v>m</v>
          </cell>
          <cell r="E185">
            <v>43384</v>
          </cell>
          <cell r="H185">
            <v>214</v>
          </cell>
          <cell r="I185">
            <v>43384</v>
          </cell>
          <cell r="K185">
            <v>43384</v>
          </cell>
          <cell r="L185" t="str">
            <v>98.6kg/m</v>
          </cell>
          <cell r="P185" t="str">
            <v>최종식</v>
          </cell>
        </row>
        <row r="186">
          <cell r="A186" t="str">
            <v>스강12</v>
          </cell>
          <cell r="B186" t="str">
            <v>스테인레스 강관</v>
          </cell>
          <cell r="C186" t="str">
            <v>1,200A,STS304</v>
          </cell>
          <cell r="D186" t="str">
            <v>m</v>
          </cell>
          <cell r="E186">
            <v>799549</v>
          </cell>
          <cell r="L186">
            <v>799549</v>
          </cell>
          <cell r="M186">
            <v>799549</v>
          </cell>
          <cell r="P186" t="str">
            <v>허안식</v>
          </cell>
        </row>
        <row r="187">
          <cell r="A187" t="str">
            <v>스맹12</v>
          </cell>
          <cell r="B187" t="str">
            <v>스테인레스 맹플랜지</v>
          </cell>
          <cell r="C187" t="str">
            <v>1,200A,STS304</v>
          </cell>
          <cell r="D187" t="str">
            <v>개</v>
          </cell>
          <cell r="E187">
            <v>800000</v>
          </cell>
          <cell r="L187">
            <v>800000</v>
          </cell>
          <cell r="M187">
            <v>800000</v>
          </cell>
          <cell r="P187" t="str">
            <v>허안식</v>
          </cell>
        </row>
        <row r="188">
          <cell r="A188" t="str">
            <v>스엘12</v>
          </cell>
          <cell r="B188" t="str">
            <v>스테인레스90° 엘보</v>
          </cell>
          <cell r="C188" t="str">
            <v>1,200A,STS304</v>
          </cell>
          <cell r="D188" t="str">
            <v>개</v>
          </cell>
          <cell r="E188">
            <v>1599098</v>
          </cell>
          <cell r="L188">
            <v>1599098</v>
          </cell>
          <cell r="M188">
            <v>1599098</v>
          </cell>
          <cell r="P188" t="str">
            <v>허안식</v>
          </cell>
        </row>
        <row r="189">
          <cell r="A189" t="str">
            <v>스티12</v>
          </cell>
          <cell r="B189" t="str">
            <v>스테인레스 티이</v>
          </cell>
          <cell r="C189" t="str">
            <v>1,200A,STS304</v>
          </cell>
          <cell r="D189" t="str">
            <v>개</v>
          </cell>
          <cell r="E189">
            <v>2398647</v>
          </cell>
          <cell r="L189">
            <v>2398647</v>
          </cell>
          <cell r="M189">
            <v>2398647</v>
          </cell>
          <cell r="P189" t="str">
            <v>허안식</v>
          </cell>
        </row>
        <row r="190">
          <cell r="A190" t="str">
            <v>스강60</v>
          </cell>
          <cell r="B190" t="str">
            <v>스테인레스 강관</v>
          </cell>
          <cell r="C190" t="str">
            <v>600A,STS304,t=6mm</v>
          </cell>
          <cell r="D190" t="str">
            <v>m</v>
          </cell>
          <cell r="E190">
            <v>200000</v>
          </cell>
          <cell r="L190">
            <v>200000</v>
          </cell>
          <cell r="M190">
            <v>200000</v>
          </cell>
          <cell r="P190" t="str">
            <v>허안식</v>
          </cell>
        </row>
        <row r="191">
          <cell r="A191" t="str">
            <v>스각55</v>
          </cell>
          <cell r="B191" t="str">
            <v>스테인레스 각관</v>
          </cell>
          <cell r="C191" t="str">
            <v>50x 50,STS304,t=6mm</v>
          </cell>
          <cell r="D191" t="str">
            <v>m</v>
          </cell>
          <cell r="E191">
            <v>4670</v>
          </cell>
          <cell r="H191">
            <v>80</v>
          </cell>
          <cell r="I191">
            <v>4670</v>
          </cell>
          <cell r="K191">
            <v>4670</v>
          </cell>
          <cell r="L191" t="str">
            <v>1.56kg/m</v>
          </cell>
          <cell r="P191" t="str">
            <v>박광규</v>
          </cell>
        </row>
        <row r="192">
          <cell r="A192" t="str">
            <v>버밸60</v>
          </cell>
          <cell r="B192" t="str">
            <v>버터플라이 밸브</v>
          </cell>
          <cell r="C192" t="str">
            <v>600A,Fig1Wafer,10kg/㎠</v>
          </cell>
          <cell r="D192" t="str">
            <v>개</v>
          </cell>
          <cell r="E192">
            <v>3023300</v>
          </cell>
          <cell r="H192">
            <v>572</v>
          </cell>
          <cell r="I192">
            <v>3023300</v>
          </cell>
          <cell r="K192">
            <v>3023300</v>
          </cell>
          <cell r="P192" t="str">
            <v>허안식</v>
          </cell>
        </row>
        <row r="193">
          <cell r="A193" t="str">
            <v>9엘60</v>
          </cell>
          <cell r="B193" t="str">
            <v>90° 엘보</v>
          </cell>
          <cell r="C193" t="str">
            <v>600A,STS304</v>
          </cell>
          <cell r="D193" t="str">
            <v>개</v>
          </cell>
          <cell r="E193">
            <v>600000</v>
          </cell>
          <cell r="L193">
            <v>600000</v>
          </cell>
          <cell r="M193">
            <v>600000</v>
          </cell>
          <cell r="P193" t="str">
            <v>허안식</v>
          </cell>
        </row>
        <row r="194">
          <cell r="A194" t="str">
            <v>스플60</v>
          </cell>
          <cell r="B194" t="str">
            <v>스테인레스 플랜지</v>
          </cell>
          <cell r="C194" t="str">
            <v>600A,STS304</v>
          </cell>
          <cell r="D194" t="str">
            <v>개</v>
          </cell>
          <cell r="E194">
            <v>200000</v>
          </cell>
          <cell r="L194">
            <v>200000</v>
          </cell>
          <cell r="M194">
            <v>200000</v>
          </cell>
          <cell r="P194" t="str">
            <v>허안식</v>
          </cell>
        </row>
        <row r="195">
          <cell r="A195" t="str">
            <v>스강23</v>
          </cell>
          <cell r="B195" t="str">
            <v>스테인레스 강관</v>
          </cell>
          <cell r="C195" t="str">
            <v>200A,STS304,t=3mm</v>
          </cell>
          <cell r="D195" t="str">
            <v>m</v>
          </cell>
          <cell r="E195">
            <v>42345</v>
          </cell>
          <cell r="H195">
            <v>495</v>
          </cell>
          <cell r="I195">
            <v>42345</v>
          </cell>
          <cell r="K195">
            <v>42345</v>
          </cell>
          <cell r="L195" t="str">
            <v>15.9kg/m</v>
          </cell>
          <cell r="P195" t="str">
            <v>박광규</v>
          </cell>
        </row>
        <row r="196">
          <cell r="A196" t="str">
            <v>스강20</v>
          </cell>
          <cell r="B196" t="str">
            <v>스테인레스 강관</v>
          </cell>
          <cell r="C196" t="str">
            <v>200A,STS304,t=2mm</v>
          </cell>
          <cell r="D196" t="str">
            <v>m</v>
          </cell>
          <cell r="E196">
            <v>35115</v>
          </cell>
          <cell r="H196">
            <v>495</v>
          </cell>
          <cell r="I196">
            <v>35115</v>
          </cell>
          <cell r="K196">
            <v>35115</v>
          </cell>
          <cell r="P196" t="str">
            <v>허안식</v>
          </cell>
        </row>
        <row r="197">
          <cell r="A197" t="str">
            <v>스맹21</v>
          </cell>
          <cell r="B197" t="str">
            <v>스테인레스 맹플랜지</v>
          </cell>
          <cell r="C197" t="str">
            <v>200A,STS304, 10K</v>
          </cell>
          <cell r="D197" t="str">
            <v>개</v>
          </cell>
          <cell r="E197">
            <v>60000</v>
          </cell>
          <cell r="H197">
            <v>498</v>
          </cell>
          <cell r="I197">
            <v>60000</v>
          </cell>
          <cell r="K197">
            <v>60000</v>
          </cell>
          <cell r="P197" t="str">
            <v>허안식,박광규</v>
          </cell>
        </row>
        <row r="198">
          <cell r="A198" t="str">
            <v>스플20</v>
          </cell>
          <cell r="B198" t="str">
            <v>스테인레스 플랜지</v>
          </cell>
          <cell r="C198" t="str">
            <v>200A,STS304</v>
          </cell>
          <cell r="D198" t="str">
            <v>개</v>
          </cell>
          <cell r="E198">
            <v>37140</v>
          </cell>
          <cell r="H198">
            <v>498</v>
          </cell>
          <cell r="I198">
            <v>37140</v>
          </cell>
          <cell r="K198">
            <v>37140</v>
          </cell>
          <cell r="P198" t="str">
            <v>허안식,박광규</v>
          </cell>
        </row>
        <row r="199">
          <cell r="A199" t="str">
            <v>스강0712</v>
          </cell>
          <cell r="B199" t="str">
            <v>스테인레스 강관</v>
          </cell>
          <cell r="C199" t="str">
            <v>Φ76.3mm,STS304,t=1.2mm</v>
          </cell>
          <cell r="D199" t="str">
            <v>m</v>
          </cell>
          <cell r="E199">
            <v>6290</v>
          </cell>
          <cell r="J199">
            <v>62</v>
          </cell>
          <cell r="K199">
            <v>6290</v>
          </cell>
          <cell r="M199" t="str">
            <v>kg/m</v>
          </cell>
          <cell r="P199" t="str">
            <v>기전</v>
          </cell>
        </row>
        <row r="200">
          <cell r="A200" t="str">
            <v>스강06</v>
          </cell>
          <cell r="B200" t="str">
            <v>스테인레스 강관</v>
          </cell>
          <cell r="C200" t="str">
            <v>Φ63.5mm,STS304,t=1.0mm</v>
          </cell>
          <cell r="D200" t="str">
            <v>m</v>
          </cell>
          <cell r="E200">
            <v>4120</v>
          </cell>
          <cell r="H200">
            <v>78</v>
          </cell>
          <cell r="I200">
            <v>4120</v>
          </cell>
          <cell r="K200">
            <v>4120</v>
          </cell>
          <cell r="L200" t="str">
            <v>1.556kg/m</v>
          </cell>
          <cell r="P200" t="str">
            <v>최종식</v>
          </cell>
        </row>
        <row r="201">
          <cell r="A201" t="str">
            <v>스강0615</v>
          </cell>
          <cell r="B201" t="str">
            <v>스테인레스 강관</v>
          </cell>
          <cell r="C201" t="str">
            <v>Φ63.5mm,STS304,t=1.5mm</v>
          </cell>
          <cell r="D201" t="str">
            <v>m</v>
          </cell>
          <cell r="E201">
            <v>5940</v>
          </cell>
          <cell r="H201">
            <v>78</v>
          </cell>
          <cell r="I201">
            <v>5940</v>
          </cell>
          <cell r="K201">
            <v>5940</v>
          </cell>
          <cell r="L201">
            <v>2.3199999999999998</v>
          </cell>
          <cell r="M201" t="str">
            <v>kg/m</v>
          </cell>
          <cell r="P201" t="str">
            <v>토목구조부</v>
          </cell>
        </row>
        <row r="202">
          <cell r="A202" t="str">
            <v>스강0515</v>
          </cell>
          <cell r="B202" t="str">
            <v>스테인레스 강관</v>
          </cell>
          <cell r="C202" t="str">
            <v>Φ50.8mm,STS304,t=1.5mm</v>
          </cell>
          <cell r="D202" t="str">
            <v>m</v>
          </cell>
          <cell r="E202">
            <v>4680</v>
          </cell>
          <cell r="H202">
            <v>78</v>
          </cell>
          <cell r="I202">
            <v>4680</v>
          </cell>
          <cell r="K202">
            <v>4680</v>
          </cell>
          <cell r="L202">
            <v>1.84</v>
          </cell>
          <cell r="M202" t="str">
            <v>kg/m</v>
          </cell>
          <cell r="P202" t="str">
            <v>토목구조부</v>
          </cell>
        </row>
        <row r="203">
          <cell r="A203" t="str">
            <v>스강0315</v>
          </cell>
          <cell r="B203" t="str">
            <v>스테인레스 강관</v>
          </cell>
          <cell r="C203" t="str">
            <v>Φ38.1mm,STS304,t=1.5mm</v>
          </cell>
          <cell r="D203" t="str">
            <v>m</v>
          </cell>
          <cell r="E203">
            <v>4100</v>
          </cell>
          <cell r="F203">
            <v>272</v>
          </cell>
          <cell r="G203">
            <v>4100</v>
          </cell>
          <cell r="H203">
            <v>78</v>
          </cell>
          <cell r="I203">
            <v>3570</v>
          </cell>
          <cell r="M203" t="str">
            <v>kg/m</v>
          </cell>
          <cell r="P203" t="str">
            <v>기전</v>
          </cell>
        </row>
        <row r="204">
          <cell r="A204" t="str">
            <v>스강0212</v>
          </cell>
          <cell r="B204" t="str">
            <v>스테인레스 강관</v>
          </cell>
          <cell r="C204" t="str">
            <v>Φ25.4mm,STS304,t=1.2mm</v>
          </cell>
          <cell r="D204" t="str">
            <v>m</v>
          </cell>
          <cell r="E204">
            <v>2210</v>
          </cell>
          <cell r="F204">
            <v>272</v>
          </cell>
          <cell r="G204">
            <v>2210</v>
          </cell>
          <cell r="H204">
            <v>78</v>
          </cell>
          <cell r="I204">
            <v>1900</v>
          </cell>
          <cell r="M204" t="str">
            <v>kg/m</v>
          </cell>
          <cell r="P204" t="str">
            <v>기전</v>
          </cell>
        </row>
        <row r="205">
          <cell r="A205" t="str">
            <v>스강0110</v>
          </cell>
          <cell r="B205" t="str">
            <v>스테인레스 강관</v>
          </cell>
          <cell r="C205" t="str">
            <v>Φ19.1mm,STS304,t=1.0mm</v>
          </cell>
          <cell r="D205" t="str">
            <v>m</v>
          </cell>
          <cell r="E205">
            <v>1250</v>
          </cell>
          <cell r="H205">
            <v>78</v>
          </cell>
          <cell r="I205">
            <v>1250</v>
          </cell>
          <cell r="K205">
            <v>1250</v>
          </cell>
          <cell r="L205">
            <v>0.45100000000000001</v>
          </cell>
          <cell r="M205" t="str">
            <v>kg/m</v>
          </cell>
          <cell r="P205" t="str">
            <v>토목구조부</v>
          </cell>
        </row>
        <row r="206">
          <cell r="A206" t="str">
            <v>스강캡63</v>
          </cell>
          <cell r="B206" t="str">
            <v>스테인레스 파이프 캡</v>
          </cell>
          <cell r="C206" t="str">
            <v>Φ63.5mm,STS304</v>
          </cell>
          <cell r="D206" t="str">
            <v>개</v>
          </cell>
          <cell r="E206">
            <v>450</v>
          </cell>
          <cell r="H206">
            <v>286</v>
          </cell>
          <cell r="I206">
            <v>450</v>
          </cell>
          <cell r="K206">
            <v>450</v>
          </cell>
          <cell r="P206" t="str">
            <v>토목구조부</v>
          </cell>
        </row>
        <row r="207">
          <cell r="A207" t="str">
            <v>유량20</v>
          </cell>
          <cell r="B207" t="str">
            <v>유량계</v>
          </cell>
          <cell r="C207" t="str">
            <v>200A</v>
          </cell>
          <cell r="D207" t="str">
            <v>개</v>
          </cell>
          <cell r="E207">
            <v>1600000</v>
          </cell>
          <cell r="H207">
            <v>584</v>
          </cell>
          <cell r="I207">
            <v>1600000</v>
          </cell>
          <cell r="K207">
            <v>1600000</v>
          </cell>
          <cell r="P207" t="str">
            <v>허안식</v>
          </cell>
        </row>
        <row r="208">
          <cell r="A208" t="str">
            <v>차밸60</v>
          </cell>
          <cell r="B208" t="str">
            <v>차단밸브</v>
          </cell>
          <cell r="C208" t="str">
            <v>600A(200mm,10kg/㎠게이트밸브,주철제)</v>
          </cell>
          <cell r="D208" t="str">
            <v>개</v>
          </cell>
          <cell r="E208">
            <v>589600</v>
          </cell>
          <cell r="H208">
            <v>556</v>
          </cell>
          <cell r="I208">
            <v>589600</v>
          </cell>
          <cell r="K208">
            <v>589600</v>
          </cell>
          <cell r="P208" t="str">
            <v>허안식</v>
          </cell>
        </row>
        <row r="209">
          <cell r="A209" t="str">
            <v>고무48</v>
          </cell>
          <cell r="B209" t="str">
            <v>고무판</v>
          </cell>
          <cell r="C209" t="str">
            <v>4.8t,내마모</v>
          </cell>
          <cell r="D209" t="str">
            <v>㎡</v>
          </cell>
          <cell r="E209">
            <v>13391.6</v>
          </cell>
          <cell r="H209">
            <v>1143</v>
          </cell>
          <cell r="I209">
            <v>13391.6</v>
          </cell>
          <cell r="K209">
            <v>13391.6</v>
          </cell>
          <cell r="P209" t="str">
            <v>허안식</v>
          </cell>
        </row>
        <row r="210">
          <cell r="A210" t="str">
            <v>고무64</v>
          </cell>
          <cell r="B210" t="str">
            <v>고무판</v>
          </cell>
          <cell r="C210" t="str">
            <v>6.4t,내마모</v>
          </cell>
          <cell r="D210" t="str">
            <v>㎡</v>
          </cell>
          <cell r="E210">
            <v>17975.900000000001</v>
          </cell>
          <cell r="H210">
            <v>1143</v>
          </cell>
          <cell r="I210">
            <v>17975.900000000001</v>
          </cell>
          <cell r="K210">
            <v>17975.900000000001</v>
          </cell>
          <cell r="P210" t="str">
            <v>토목구조부</v>
          </cell>
        </row>
        <row r="211">
          <cell r="A211" t="str">
            <v>H빔22</v>
          </cell>
          <cell r="B211" t="str">
            <v>H 빔</v>
          </cell>
          <cell r="C211" t="str">
            <v>200x 200x 8x 12</v>
          </cell>
          <cell r="D211" t="str">
            <v>ton</v>
          </cell>
          <cell r="E211">
            <v>445000</v>
          </cell>
          <cell r="H211">
            <v>49</v>
          </cell>
          <cell r="I211">
            <v>445000</v>
          </cell>
          <cell r="K211">
            <v>445000</v>
          </cell>
          <cell r="P211" t="str">
            <v>허안식</v>
          </cell>
        </row>
        <row r="212">
          <cell r="A212" t="str">
            <v>보경합수</v>
          </cell>
          <cell r="B212" t="str">
            <v>보차도 경계블록</v>
          </cell>
          <cell r="C212" t="str">
            <v>합성수지,150x170x200x1,000</v>
          </cell>
          <cell r="D212" t="str">
            <v>개</v>
          </cell>
          <cell r="E212">
            <v>11000</v>
          </cell>
          <cell r="H212">
            <v>157</v>
          </cell>
          <cell r="I212">
            <v>11000</v>
          </cell>
          <cell r="K212">
            <v>11000</v>
          </cell>
          <cell r="P212" t="str">
            <v>허안식</v>
          </cell>
        </row>
        <row r="213">
          <cell r="A213" t="str">
            <v>부직10</v>
          </cell>
          <cell r="B213" t="str">
            <v>부직포</v>
          </cell>
          <cell r="C213" t="str">
            <v>1,000g/㎡</v>
          </cell>
          <cell r="D213" t="str">
            <v>㎡</v>
          </cell>
          <cell r="E213">
            <v>3000</v>
          </cell>
          <cell r="H213">
            <v>221</v>
          </cell>
          <cell r="I213">
            <v>3000</v>
          </cell>
          <cell r="K213">
            <v>3000</v>
          </cell>
          <cell r="P213" t="str">
            <v>허안식</v>
          </cell>
        </row>
        <row r="214">
          <cell r="A214" t="str">
            <v>접착본드</v>
          </cell>
          <cell r="B214" t="str">
            <v>접착제</v>
          </cell>
          <cell r="C214" t="str">
            <v>본드</v>
          </cell>
          <cell r="D214" t="str">
            <v>kg</v>
          </cell>
          <cell r="E214">
            <v>1600</v>
          </cell>
          <cell r="H214">
            <v>131</v>
          </cell>
          <cell r="I214">
            <v>1600</v>
          </cell>
          <cell r="K214">
            <v>1600</v>
          </cell>
          <cell r="P214" t="str">
            <v>허안식</v>
          </cell>
        </row>
        <row r="215">
          <cell r="A215" t="str">
            <v>접착목재</v>
          </cell>
          <cell r="B215" t="str">
            <v>접착제(목재용)</v>
          </cell>
          <cell r="C215" t="str">
            <v>D403 D-2501</v>
          </cell>
          <cell r="D215" t="str">
            <v>kg</v>
          </cell>
          <cell r="E215">
            <v>1600</v>
          </cell>
          <cell r="H215">
            <v>131</v>
          </cell>
          <cell r="I215">
            <v>1600</v>
          </cell>
          <cell r="P215" t="str">
            <v>기전</v>
          </cell>
        </row>
        <row r="216">
          <cell r="A216" t="str">
            <v>접착스치</v>
          </cell>
          <cell r="B216" t="str">
            <v>접착제(스치로폴,암면)</v>
          </cell>
          <cell r="C216" t="str">
            <v>D2000IP D2505</v>
          </cell>
          <cell r="D216" t="str">
            <v>kg</v>
          </cell>
          <cell r="E216">
            <v>1600</v>
          </cell>
          <cell r="H216">
            <v>131</v>
          </cell>
          <cell r="I216">
            <v>1600</v>
          </cell>
          <cell r="P216" t="str">
            <v>기전</v>
          </cell>
        </row>
        <row r="217">
          <cell r="A217" t="str">
            <v>접착타일</v>
          </cell>
          <cell r="B217" t="str">
            <v>접착제(AS타일용)</v>
          </cell>
          <cell r="C217" t="str">
            <v>D420 S-1000</v>
          </cell>
          <cell r="D217" t="str">
            <v>kg</v>
          </cell>
          <cell r="E217">
            <v>1000</v>
          </cell>
          <cell r="H217">
            <v>131</v>
          </cell>
          <cell r="I217">
            <v>1000</v>
          </cell>
          <cell r="P217" t="str">
            <v>기전</v>
          </cell>
        </row>
        <row r="218">
          <cell r="A218" t="str">
            <v>에본70</v>
          </cell>
          <cell r="B218" t="str">
            <v>에폭시본드</v>
          </cell>
          <cell r="C218" t="str">
            <v>G-700</v>
          </cell>
          <cell r="D218" t="str">
            <v>kg</v>
          </cell>
          <cell r="E218">
            <v>11000</v>
          </cell>
          <cell r="H218">
            <v>132</v>
          </cell>
          <cell r="I218">
            <v>11000</v>
          </cell>
          <cell r="P218" t="str">
            <v>기전</v>
          </cell>
        </row>
        <row r="219">
          <cell r="A219" t="str">
            <v>스로50</v>
          </cell>
          <cell r="B219" t="str">
            <v>스치로폴</v>
          </cell>
          <cell r="C219" t="str">
            <v>50mm 비중0.03</v>
          </cell>
          <cell r="D219" t="str">
            <v>㎡</v>
          </cell>
          <cell r="E219">
            <v>2860</v>
          </cell>
          <cell r="F219">
            <v>359</v>
          </cell>
          <cell r="G219">
            <v>2860</v>
          </cell>
          <cell r="H219">
            <v>436</v>
          </cell>
          <cell r="I219">
            <v>2469</v>
          </cell>
          <cell r="P219" t="str">
            <v>기전</v>
          </cell>
        </row>
        <row r="220">
          <cell r="A220" t="str">
            <v>스로80</v>
          </cell>
          <cell r="B220" t="str">
            <v>스치로폴</v>
          </cell>
          <cell r="C220" t="str">
            <v>80mm 비중0.03</v>
          </cell>
          <cell r="D220" t="str">
            <v>㎡</v>
          </cell>
          <cell r="E220">
            <v>4576</v>
          </cell>
          <cell r="F220">
            <v>359</v>
          </cell>
          <cell r="G220">
            <v>4576</v>
          </cell>
          <cell r="H220">
            <v>436</v>
          </cell>
          <cell r="I220">
            <v>3950</v>
          </cell>
          <cell r="P220" t="str">
            <v>기전</v>
          </cell>
        </row>
        <row r="221">
          <cell r="A221" t="str">
            <v>그보50</v>
          </cell>
          <cell r="B221" t="str">
            <v>그라스울보드</v>
          </cell>
          <cell r="C221" t="str">
            <v>50mm 40K</v>
          </cell>
          <cell r="D221" t="str">
            <v>㎡</v>
          </cell>
          <cell r="E221">
            <v>3680</v>
          </cell>
          <cell r="F221">
            <v>345</v>
          </cell>
          <cell r="G221">
            <v>3680</v>
          </cell>
          <cell r="H221">
            <v>437</v>
          </cell>
          <cell r="I221">
            <v>3910</v>
          </cell>
          <cell r="P221" t="str">
            <v>기전</v>
          </cell>
        </row>
        <row r="222">
          <cell r="A222" t="str">
            <v>루드75</v>
          </cell>
          <cell r="B222" t="str">
            <v>루프드레인</v>
          </cell>
          <cell r="C222" t="str">
            <v>주철Φ75</v>
          </cell>
          <cell r="D222" t="str">
            <v>개</v>
          </cell>
          <cell r="E222">
            <v>13000</v>
          </cell>
          <cell r="H222">
            <v>354</v>
          </cell>
          <cell r="I222">
            <v>13000</v>
          </cell>
          <cell r="P222" t="str">
            <v>기전</v>
          </cell>
        </row>
        <row r="223">
          <cell r="A223" t="str">
            <v>루드100</v>
          </cell>
          <cell r="B223" t="str">
            <v>루프드레인</v>
          </cell>
          <cell r="C223" t="str">
            <v>주철Φ100</v>
          </cell>
          <cell r="D223" t="str">
            <v>개</v>
          </cell>
          <cell r="E223">
            <v>12860</v>
          </cell>
          <cell r="H223">
            <v>355</v>
          </cell>
          <cell r="I223">
            <v>12860</v>
          </cell>
          <cell r="P223" t="str">
            <v>기전</v>
          </cell>
        </row>
        <row r="224">
          <cell r="A224" t="str">
            <v>장홈..</v>
          </cell>
          <cell r="B224" t="str">
            <v>장식홈통</v>
          </cell>
          <cell r="D224" t="str">
            <v>개</v>
          </cell>
          <cell r="E224">
            <v>9000</v>
          </cell>
          <cell r="L224">
            <v>9000</v>
          </cell>
          <cell r="P224" t="str">
            <v>기전</v>
          </cell>
        </row>
        <row r="225">
          <cell r="A225" t="str">
            <v>빗블..</v>
          </cell>
          <cell r="B225" t="str">
            <v>빗물받이블럭</v>
          </cell>
          <cell r="D225" t="str">
            <v>개</v>
          </cell>
          <cell r="E225">
            <v>6000</v>
          </cell>
          <cell r="L225">
            <v>6000</v>
          </cell>
          <cell r="P225" t="str">
            <v>기전</v>
          </cell>
        </row>
        <row r="226">
          <cell r="A226" t="str">
            <v>지철..</v>
          </cell>
          <cell r="B226" t="str">
            <v>지지철물</v>
          </cell>
          <cell r="D226" t="str">
            <v>개</v>
          </cell>
          <cell r="E226">
            <v>750</v>
          </cell>
          <cell r="L226">
            <v>750</v>
          </cell>
          <cell r="P226" t="str">
            <v>기전</v>
          </cell>
        </row>
        <row r="227">
          <cell r="A227" t="str">
            <v>기분20</v>
          </cell>
          <cell r="B227" t="str">
            <v>기액분리기</v>
          </cell>
          <cell r="C227" t="str">
            <v>200A</v>
          </cell>
          <cell r="D227" t="str">
            <v>개</v>
          </cell>
          <cell r="E227">
            <v>5000000</v>
          </cell>
          <cell r="L227">
            <v>5000000</v>
          </cell>
          <cell r="M227">
            <v>5000000</v>
          </cell>
          <cell r="P227" t="str">
            <v>허안식</v>
          </cell>
        </row>
        <row r="228">
          <cell r="A228" t="str">
            <v>기분30</v>
          </cell>
          <cell r="B228" t="str">
            <v>기액분리기</v>
          </cell>
          <cell r="C228" t="str">
            <v>300A</v>
          </cell>
          <cell r="D228" t="str">
            <v>개</v>
          </cell>
          <cell r="E228">
            <v>5000000</v>
          </cell>
          <cell r="L228">
            <v>5000000</v>
          </cell>
          <cell r="M228">
            <v>5000000</v>
          </cell>
          <cell r="P228" t="str">
            <v>허안식</v>
          </cell>
        </row>
        <row r="229">
          <cell r="A229" t="str">
            <v>S주20</v>
          </cell>
          <cell r="B229" t="str">
            <v>STS 주름관</v>
          </cell>
          <cell r="C229" t="str">
            <v>200A</v>
          </cell>
          <cell r="D229" t="str">
            <v>m</v>
          </cell>
          <cell r="E229">
            <v>50000</v>
          </cell>
          <cell r="I229">
            <v>50000</v>
          </cell>
          <cell r="K229">
            <v>50000</v>
          </cell>
          <cell r="P229" t="str">
            <v>허안식</v>
          </cell>
        </row>
        <row r="230">
          <cell r="A230" t="str">
            <v>패킹2m</v>
          </cell>
          <cell r="B230" t="str">
            <v>패킹</v>
          </cell>
          <cell r="C230" t="str">
            <v>2mm,압축석면판</v>
          </cell>
          <cell r="D230" t="str">
            <v>㎡</v>
          </cell>
          <cell r="E230">
            <v>79555.5</v>
          </cell>
          <cell r="I230">
            <v>79555.5</v>
          </cell>
          <cell r="K230">
            <v>79555.5</v>
          </cell>
          <cell r="P230" t="str">
            <v>권광오(기초일위대가용)</v>
          </cell>
        </row>
        <row r="231">
          <cell r="A231" t="str">
            <v>프이AD</v>
          </cell>
          <cell r="B231" t="str">
            <v>프라이머</v>
          </cell>
          <cell r="C231" t="str">
            <v>ASTM D-41</v>
          </cell>
          <cell r="D231" t="str">
            <v>ℓ</v>
          </cell>
          <cell r="E231">
            <v>888.8</v>
          </cell>
          <cell r="H231">
            <v>308</v>
          </cell>
          <cell r="I231">
            <v>888.8</v>
          </cell>
          <cell r="K231">
            <v>888.8</v>
          </cell>
          <cell r="P231" t="str">
            <v>권광오(기초일위대가용)</v>
          </cell>
        </row>
        <row r="232">
          <cell r="A232" t="str">
            <v>LP공업</v>
          </cell>
          <cell r="B232" t="str">
            <v>L.P.G</v>
          </cell>
          <cell r="C232" t="str">
            <v>공업용</v>
          </cell>
          <cell r="D232" t="str">
            <v>kg</v>
          </cell>
          <cell r="E232">
            <v>620</v>
          </cell>
          <cell r="H232">
            <v>1145</v>
          </cell>
          <cell r="I232">
            <v>620</v>
          </cell>
          <cell r="K232">
            <v>620</v>
          </cell>
          <cell r="P232" t="str">
            <v>권광오(기초일위대가용)</v>
          </cell>
        </row>
        <row r="233">
          <cell r="A233" t="str">
            <v>윙비32</v>
          </cell>
          <cell r="B233" t="str">
            <v>윙 비트</v>
          </cell>
          <cell r="C233" t="str">
            <v>32"</v>
          </cell>
          <cell r="D233" t="str">
            <v>개</v>
          </cell>
          <cell r="E233">
            <v>1430000</v>
          </cell>
          <cell r="J233">
            <v>781</v>
          </cell>
          <cell r="L233">
            <v>1430000</v>
          </cell>
          <cell r="M233">
            <v>1430000</v>
          </cell>
          <cell r="P233" t="str">
            <v>권광오(기초일위대가용)</v>
          </cell>
        </row>
        <row r="234">
          <cell r="A234" t="str">
            <v>벤나연표</v>
          </cell>
          <cell r="B234" t="str">
            <v>벤토나이트</v>
          </cell>
          <cell r="C234" t="str">
            <v>연속벽용( 표준 )</v>
          </cell>
          <cell r="D234" t="str">
            <v>kg</v>
          </cell>
          <cell r="E234">
            <v>200</v>
          </cell>
          <cell r="H234">
            <v>1153</v>
          </cell>
          <cell r="I234">
            <v>200</v>
          </cell>
          <cell r="K234">
            <v>200</v>
          </cell>
          <cell r="L234">
            <v>1800</v>
          </cell>
          <cell r="M234" t="str">
            <v>kg/㎥</v>
          </cell>
          <cell r="P234" t="str">
            <v>권광오(기초일위대가용)</v>
          </cell>
        </row>
        <row r="235">
          <cell r="A235" t="str">
            <v>AF..</v>
          </cell>
          <cell r="B235" t="str">
            <v>Accu- Flo</v>
          </cell>
          <cell r="C235" t="str">
            <v>..</v>
          </cell>
          <cell r="D235" t="str">
            <v>개</v>
          </cell>
          <cell r="E235">
            <v>200000</v>
          </cell>
          <cell r="L235">
            <v>200000</v>
          </cell>
          <cell r="M235">
            <v>200000</v>
          </cell>
          <cell r="P235" t="str">
            <v>허안식</v>
          </cell>
        </row>
        <row r="236">
          <cell r="A236" t="str">
            <v>TS..</v>
          </cell>
          <cell r="B236" t="str">
            <v>Tightning Set</v>
          </cell>
          <cell r="C236" t="str">
            <v>..</v>
          </cell>
          <cell r="D236" t="str">
            <v>개</v>
          </cell>
          <cell r="E236">
            <v>50000</v>
          </cell>
          <cell r="L236">
            <v>50000</v>
          </cell>
          <cell r="M236">
            <v>50000</v>
          </cell>
          <cell r="P236" t="str">
            <v>허안식</v>
          </cell>
        </row>
        <row r="237">
          <cell r="A237" t="str">
            <v>P지20</v>
          </cell>
          <cell r="B237" t="str">
            <v>PVC 지수판</v>
          </cell>
          <cell r="C237" t="str">
            <v>200x5</v>
          </cell>
          <cell r="D237" t="str">
            <v>m</v>
          </cell>
          <cell r="E237">
            <v>4485</v>
          </cell>
          <cell r="H237">
            <v>227</v>
          </cell>
          <cell r="I237">
            <v>4485</v>
          </cell>
          <cell r="K237">
            <v>4485</v>
          </cell>
          <cell r="P237" t="str">
            <v>최종식</v>
          </cell>
        </row>
        <row r="238">
          <cell r="A238" t="str">
            <v>P지15</v>
          </cell>
          <cell r="B238" t="str">
            <v>PVC 지수판</v>
          </cell>
          <cell r="C238" t="str">
            <v>150x5</v>
          </cell>
          <cell r="D238" t="str">
            <v>m</v>
          </cell>
          <cell r="E238">
            <v>3000</v>
          </cell>
          <cell r="H238">
            <v>226</v>
          </cell>
          <cell r="I238">
            <v>3000</v>
          </cell>
          <cell r="K238">
            <v>3105</v>
          </cell>
          <cell r="P238" t="str">
            <v>최종식</v>
          </cell>
        </row>
        <row r="239">
          <cell r="A239" t="str">
            <v>실실유리</v>
          </cell>
          <cell r="B239" t="str">
            <v>실리콘 실런트</v>
          </cell>
          <cell r="C239" t="str">
            <v>유리용 SL-801</v>
          </cell>
          <cell r="D239" t="str">
            <v>ℓ</v>
          </cell>
          <cell r="E239">
            <v>12580</v>
          </cell>
          <cell r="H239">
            <v>320</v>
          </cell>
          <cell r="I239">
            <v>12580</v>
          </cell>
          <cell r="P239" t="str">
            <v>기전</v>
          </cell>
        </row>
        <row r="240">
          <cell r="A240" t="str">
            <v>실실창호</v>
          </cell>
          <cell r="B240" t="str">
            <v>실리콘 실런트</v>
          </cell>
          <cell r="C240" t="str">
            <v>창호용 SL-819</v>
          </cell>
          <cell r="D240" t="str">
            <v>ℓ</v>
          </cell>
          <cell r="E240">
            <v>22000</v>
          </cell>
          <cell r="H240">
            <v>320</v>
          </cell>
          <cell r="I240">
            <v>22000</v>
          </cell>
          <cell r="P240" t="str">
            <v>기전</v>
          </cell>
        </row>
        <row r="241">
          <cell r="A241" t="str">
            <v>실실위생</v>
          </cell>
          <cell r="B241" t="str">
            <v>실리콘 실런트</v>
          </cell>
          <cell r="C241" t="str">
            <v>위생기구 SL-825</v>
          </cell>
          <cell r="D241" t="str">
            <v>ℓ</v>
          </cell>
          <cell r="E241">
            <v>15677</v>
          </cell>
          <cell r="H241">
            <v>320</v>
          </cell>
          <cell r="I241">
            <v>15677</v>
          </cell>
          <cell r="P241" t="str">
            <v>기전</v>
          </cell>
        </row>
        <row r="242">
          <cell r="A242" t="str">
            <v>비계18</v>
          </cell>
          <cell r="B242" t="str">
            <v>비계목</v>
          </cell>
          <cell r="C242" t="str">
            <v>L=1.8m</v>
          </cell>
          <cell r="D242" t="str">
            <v>개</v>
          </cell>
          <cell r="E242">
            <v>3600</v>
          </cell>
          <cell r="H242">
            <v>145</v>
          </cell>
          <cell r="I242">
            <v>3600</v>
          </cell>
          <cell r="P242" t="str">
            <v>기전</v>
          </cell>
        </row>
        <row r="243">
          <cell r="A243" t="str">
            <v>비계54</v>
          </cell>
          <cell r="B243" t="str">
            <v>비계목</v>
          </cell>
          <cell r="C243" t="str">
            <v>L=5.4m</v>
          </cell>
          <cell r="D243" t="str">
            <v>개</v>
          </cell>
          <cell r="E243">
            <v>9000</v>
          </cell>
          <cell r="H243">
            <v>145</v>
          </cell>
          <cell r="I243">
            <v>9000</v>
          </cell>
          <cell r="P243" t="str">
            <v>기전</v>
          </cell>
        </row>
        <row r="244">
          <cell r="A244" t="str">
            <v>발판42303</v>
          </cell>
          <cell r="B244" t="str">
            <v>발판(P.S.P)</v>
          </cell>
          <cell r="C244" t="str">
            <v>420*3040*3t</v>
          </cell>
          <cell r="D244" t="str">
            <v>매</v>
          </cell>
          <cell r="E244">
            <v>24000</v>
          </cell>
          <cell r="H244">
            <v>146</v>
          </cell>
          <cell r="I244">
            <v>24000</v>
          </cell>
          <cell r="P244" t="str">
            <v>기전</v>
          </cell>
        </row>
        <row r="245">
          <cell r="A245" t="str">
            <v>수띠18</v>
          </cell>
          <cell r="B245" t="str">
            <v>수평띠장</v>
          </cell>
          <cell r="C245" t="str">
            <v>L=1,829</v>
          </cell>
          <cell r="D245" t="str">
            <v>개</v>
          </cell>
          <cell r="E245">
            <v>7700</v>
          </cell>
          <cell r="H245">
            <v>143</v>
          </cell>
          <cell r="I245">
            <v>7700</v>
          </cell>
          <cell r="P245" t="str">
            <v>기전</v>
          </cell>
        </row>
        <row r="246">
          <cell r="A246" t="str">
            <v>손잡기둥</v>
          </cell>
          <cell r="B246" t="str">
            <v>손잡이기둥</v>
          </cell>
          <cell r="D246" t="str">
            <v>개</v>
          </cell>
          <cell r="E246">
            <v>2200</v>
          </cell>
          <cell r="H246">
            <v>143</v>
          </cell>
          <cell r="I246">
            <v>2200</v>
          </cell>
          <cell r="P246" t="str">
            <v>기전</v>
          </cell>
        </row>
        <row r="247">
          <cell r="A247" t="str">
            <v>손잡12</v>
          </cell>
          <cell r="B247" t="str">
            <v>손잡이</v>
          </cell>
          <cell r="C247" t="str">
            <v>L=1,219</v>
          </cell>
          <cell r="D247" t="str">
            <v>개</v>
          </cell>
          <cell r="E247">
            <v>850</v>
          </cell>
          <cell r="H247">
            <v>143</v>
          </cell>
          <cell r="I247">
            <v>850</v>
          </cell>
          <cell r="P247" t="str">
            <v>기전</v>
          </cell>
        </row>
        <row r="248">
          <cell r="A248" t="str">
            <v>손잡18</v>
          </cell>
          <cell r="B248" t="str">
            <v>손잡이</v>
          </cell>
          <cell r="C248" t="str">
            <v>L=1,829</v>
          </cell>
          <cell r="D248" t="str">
            <v>개</v>
          </cell>
          <cell r="E248">
            <v>1200</v>
          </cell>
          <cell r="H248">
            <v>143</v>
          </cell>
          <cell r="I248">
            <v>1200</v>
          </cell>
          <cell r="P248" t="str">
            <v>기전</v>
          </cell>
        </row>
        <row r="249">
          <cell r="A249" t="str">
            <v>바뀌6</v>
          </cell>
          <cell r="B249" t="str">
            <v>바뀌</v>
          </cell>
          <cell r="C249" t="str">
            <v>D=6"</v>
          </cell>
          <cell r="D249" t="str">
            <v>개</v>
          </cell>
          <cell r="E249">
            <v>7000</v>
          </cell>
          <cell r="H249">
            <v>143</v>
          </cell>
          <cell r="I249">
            <v>7000</v>
          </cell>
          <cell r="P249" t="str">
            <v>기전</v>
          </cell>
        </row>
        <row r="250">
          <cell r="A250" t="str">
            <v>재키..</v>
          </cell>
          <cell r="B250" t="str">
            <v>재키</v>
          </cell>
          <cell r="D250" t="str">
            <v>개</v>
          </cell>
          <cell r="E250">
            <v>8000</v>
          </cell>
          <cell r="H250">
            <v>143</v>
          </cell>
          <cell r="I250">
            <v>8000</v>
          </cell>
          <cell r="P250" t="str">
            <v>기전</v>
          </cell>
        </row>
        <row r="251">
          <cell r="A251" t="str">
            <v>보호42</v>
          </cell>
          <cell r="B251" t="str">
            <v>보호막(P.V.C)</v>
          </cell>
          <cell r="C251" t="str">
            <v>#420-1.8*1.8m</v>
          </cell>
          <cell r="D251" t="str">
            <v>개</v>
          </cell>
          <cell r="E251">
            <v>1666</v>
          </cell>
          <cell r="H251">
            <v>146</v>
          </cell>
          <cell r="I251">
            <v>1666</v>
          </cell>
          <cell r="P251" t="str">
            <v>기전</v>
          </cell>
        </row>
        <row r="252">
          <cell r="A252" t="str">
            <v>톱밥..</v>
          </cell>
          <cell r="B252" t="str">
            <v>톱밥</v>
          </cell>
          <cell r="D252" t="str">
            <v>ℓ</v>
          </cell>
          <cell r="E252">
            <v>4.0999999999999996</v>
          </cell>
          <cell r="H252">
            <v>143</v>
          </cell>
          <cell r="I252">
            <v>4.0999999999999996</v>
          </cell>
          <cell r="P252" t="str">
            <v>기전</v>
          </cell>
          <cell r="Q252" t="str">
            <v>0.55비중</v>
          </cell>
        </row>
        <row r="253">
          <cell r="A253" t="str">
            <v>비기1x</v>
          </cell>
          <cell r="B253" t="str">
            <v>비계 기본틀(기둥)</v>
          </cell>
          <cell r="C253" t="str">
            <v>1.2m x 1.9m</v>
          </cell>
          <cell r="D253" t="str">
            <v>개</v>
          </cell>
          <cell r="E253">
            <v>11800</v>
          </cell>
          <cell r="H253">
            <v>143</v>
          </cell>
          <cell r="I253">
            <v>11800</v>
          </cell>
          <cell r="K253">
            <v>11800</v>
          </cell>
          <cell r="P253" t="str">
            <v>권광오</v>
          </cell>
        </row>
        <row r="254">
          <cell r="A254" t="str">
            <v>비장1x</v>
          </cell>
          <cell r="B254" t="str">
            <v>비계 장선틀</v>
          </cell>
          <cell r="C254" t="str">
            <v>1.0m x 1.9m</v>
          </cell>
          <cell r="D254" t="str">
            <v>개</v>
          </cell>
          <cell r="E254">
            <v>9400</v>
          </cell>
          <cell r="H254">
            <v>143</v>
          </cell>
          <cell r="I254">
            <v>9400</v>
          </cell>
          <cell r="K254">
            <v>9400</v>
          </cell>
          <cell r="P254" t="str">
            <v>권광오</v>
          </cell>
        </row>
        <row r="255">
          <cell r="A255" t="str">
            <v>비가1x</v>
          </cell>
          <cell r="B255" t="str">
            <v>비계 가새</v>
          </cell>
          <cell r="C255" t="str">
            <v>1.2m x 1.9m</v>
          </cell>
          <cell r="D255" t="str">
            <v>개</v>
          </cell>
          <cell r="E255">
            <v>2700</v>
          </cell>
          <cell r="H255">
            <v>143</v>
          </cell>
          <cell r="I255">
            <v>2700</v>
          </cell>
          <cell r="K255">
            <v>2700</v>
          </cell>
          <cell r="P255" t="str">
            <v>권광오</v>
          </cell>
        </row>
        <row r="256">
          <cell r="A256" t="str">
            <v>비조..</v>
          </cell>
          <cell r="B256" t="str">
            <v>비계 조절받침철물</v>
          </cell>
          <cell r="C256" t="str">
            <v>..</v>
          </cell>
          <cell r="D256" t="str">
            <v>개</v>
          </cell>
          <cell r="E256">
            <v>5000</v>
          </cell>
          <cell r="H256">
            <v>143</v>
          </cell>
          <cell r="I256">
            <v>5000</v>
          </cell>
          <cell r="K256">
            <v>5000</v>
          </cell>
          <cell r="P256" t="str">
            <v>권광오</v>
          </cell>
        </row>
        <row r="257">
          <cell r="A257" t="str">
            <v>비이삽걸</v>
          </cell>
          <cell r="B257" t="str">
            <v>비계 이음철물</v>
          </cell>
          <cell r="C257" t="str">
            <v>삽입걸이</v>
          </cell>
          <cell r="D257" t="str">
            <v>개</v>
          </cell>
          <cell r="E257">
            <v>500</v>
          </cell>
          <cell r="H257">
            <v>143</v>
          </cell>
          <cell r="I257">
            <v>500</v>
          </cell>
          <cell r="K257">
            <v>500</v>
          </cell>
          <cell r="P257" t="str">
            <v>권광오</v>
          </cell>
        </row>
        <row r="258">
          <cell r="A258" t="str">
            <v>비철철앵</v>
          </cell>
          <cell r="B258" t="str">
            <v>비계 철물</v>
          </cell>
          <cell r="C258" t="str">
            <v>철근앵커,D10x450,4개</v>
          </cell>
          <cell r="D258" t="str">
            <v>개</v>
          </cell>
          <cell r="E258">
            <v>460</v>
          </cell>
          <cell r="H258">
            <v>143</v>
          </cell>
          <cell r="I258">
            <v>460</v>
          </cell>
          <cell r="K258">
            <v>2680</v>
          </cell>
          <cell r="P258" t="str">
            <v>권광오</v>
          </cell>
        </row>
        <row r="259">
          <cell r="A259" t="str">
            <v>강동L1</v>
          </cell>
          <cell r="B259" t="str">
            <v>강관 동바리</v>
          </cell>
          <cell r="C259" t="str">
            <v>L=1916~3170</v>
          </cell>
          <cell r="D259" t="str">
            <v>본</v>
          </cell>
          <cell r="E259">
            <v>7800</v>
          </cell>
          <cell r="H259">
            <v>143</v>
          </cell>
          <cell r="I259">
            <v>7800</v>
          </cell>
          <cell r="K259">
            <v>7800</v>
          </cell>
          <cell r="P259" t="str">
            <v>권광오</v>
          </cell>
        </row>
        <row r="260">
          <cell r="A260" t="str">
            <v>강동L2</v>
          </cell>
          <cell r="B260" t="str">
            <v>강관 동바리</v>
          </cell>
          <cell r="C260" t="str">
            <v>L=2216~3470</v>
          </cell>
          <cell r="D260" t="str">
            <v>본</v>
          </cell>
          <cell r="E260">
            <v>8000</v>
          </cell>
          <cell r="H260">
            <v>143</v>
          </cell>
          <cell r="I260">
            <v>8000</v>
          </cell>
          <cell r="K260">
            <v>8000</v>
          </cell>
          <cell r="P260" t="str">
            <v>권광오</v>
          </cell>
        </row>
        <row r="261">
          <cell r="A261" t="str">
            <v>강동L3</v>
          </cell>
          <cell r="B261" t="str">
            <v>강관 동바리</v>
          </cell>
          <cell r="C261" t="str">
            <v>L=2666~3920</v>
          </cell>
          <cell r="D261" t="str">
            <v>본</v>
          </cell>
          <cell r="E261">
            <v>8700</v>
          </cell>
          <cell r="H261">
            <v>143</v>
          </cell>
          <cell r="I261">
            <v>8700</v>
          </cell>
          <cell r="K261">
            <v>8700</v>
          </cell>
          <cell r="P261" t="str">
            <v>권광오</v>
          </cell>
        </row>
        <row r="262">
          <cell r="A262" t="str">
            <v>강동L4</v>
          </cell>
          <cell r="B262" t="str">
            <v>강관 동바리</v>
          </cell>
          <cell r="C262" t="str">
            <v>L=2966~4220</v>
          </cell>
          <cell r="D262" t="str">
            <v>본</v>
          </cell>
          <cell r="E262">
            <v>8900</v>
          </cell>
          <cell r="H262">
            <v>143</v>
          </cell>
          <cell r="I262">
            <v>8900</v>
          </cell>
          <cell r="K262">
            <v>8900</v>
          </cell>
          <cell r="P262" t="str">
            <v>권광오</v>
          </cell>
        </row>
        <row r="263">
          <cell r="A263" t="str">
            <v>강동L6</v>
          </cell>
          <cell r="B263" t="str">
            <v>강관 동바리</v>
          </cell>
          <cell r="C263" t="str">
            <v>L=6.0m, V-4</v>
          </cell>
          <cell r="D263" t="str">
            <v>본</v>
          </cell>
          <cell r="E263">
            <v>12700</v>
          </cell>
          <cell r="H263">
            <v>143</v>
          </cell>
          <cell r="I263">
            <v>12700</v>
          </cell>
          <cell r="P263" t="str">
            <v>기전</v>
          </cell>
        </row>
        <row r="264">
          <cell r="A264" t="str">
            <v>강관48</v>
          </cell>
          <cell r="B264" t="str">
            <v>강관</v>
          </cell>
          <cell r="C264" t="str">
            <v>Φ48.6x2.4mm</v>
          </cell>
          <cell r="D264" t="str">
            <v>m</v>
          </cell>
          <cell r="E264">
            <v>1833.3</v>
          </cell>
          <cell r="H264">
            <v>143</v>
          </cell>
          <cell r="I264">
            <v>1833.3</v>
          </cell>
          <cell r="K264">
            <v>1833.3</v>
          </cell>
          <cell r="P264" t="str">
            <v>권광오</v>
          </cell>
        </row>
        <row r="265">
          <cell r="A265" t="str">
            <v>이철연결</v>
          </cell>
          <cell r="B265" t="str">
            <v>이음철물</v>
          </cell>
          <cell r="C265" t="str">
            <v>연결핀</v>
          </cell>
          <cell r="D265" t="str">
            <v>개</v>
          </cell>
          <cell r="E265">
            <v>530</v>
          </cell>
          <cell r="H265">
            <v>143</v>
          </cell>
          <cell r="I265">
            <v>530</v>
          </cell>
          <cell r="K265">
            <v>530</v>
          </cell>
          <cell r="P265" t="str">
            <v>권광오</v>
          </cell>
        </row>
        <row r="266">
          <cell r="A266" t="str">
            <v>조철직자</v>
          </cell>
          <cell r="B266" t="str">
            <v>조임철물</v>
          </cell>
          <cell r="C266" t="str">
            <v>직교,자재</v>
          </cell>
          <cell r="D266" t="str">
            <v>개</v>
          </cell>
          <cell r="E266">
            <v>1680</v>
          </cell>
          <cell r="H266">
            <v>143</v>
          </cell>
          <cell r="I266">
            <v>1680</v>
          </cell>
          <cell r="K266">
            <v>1680</v>
          </cell>
          <cell r="P266" t="str">
            <v>권광오</v>
          </cell>
        </row>
        <row r="267">
          <cell r="A267" t="str">
            <v>탈에폐수</v>
          </cell>
          <cell r="B267" t="str">
            <v>탈 에폭시</v>
          </cell>
          <cell r="C267" t="str">
            <v>폐수처리장용</v>
          </cell>
          <cell r="D267" t="str">
            <v>kg</v>
          </cell>
          <cell r="E267">
            <v>3000</v>
          </cell>
          <cell r="H267">
            <v>314</v>
          </cell>
          <cell r="I267">
            <v>3000</v>
          </cell>
          <cell r="K267">
            <v>3000</v>
          </cell>
          <cell r="P267" t="str">
            <v>권광오</v>
          </cell>
        </row>
        <row r="268">
          <cell r="A268" t="str">
            <v>스환19</v>
          </cell>
          <cell r="B268" t="str">
            <v>스테인레스 환봉</v>
          </cell>
          <cell r="C268" t="str">
            <v>D19,STS304</v>
          </cell>
          <cell r="D268" t="str">
            <v>kg</v>
          </cell>
          <cell r="E268">
            <v>2970</v>
          </cell>
          <cell r="H268">
            <v>76</v>
          </cell>
          <cell r="I268">
            <v>2970</v>
          </cell>
          <cell r="K268">
            <v>2970</v>
          </cell>
          <cell r="P268" t="str">
            <v>권광오</v>
          </cell>
        </row>
        <row r="269">
          <cell r="A269" t="str">
            <v>수배C75</v>
          </cell>
          <cell r="B269" t="str">
            <v>수직배제관</v>
          </cell>
          <cell r="C269" t="str">
            <v>C-Type, 7.5m</v>
          </cell>
          <cell r="D269" t="str">
            <v>개</v>
          </cell>
          <cell r="E269">
            <v>5716083.75</v>
          </cell>
          <cell r="L269">
            <v>5716083.75</v>
          </cell>
          <cell r="M269">
            <v>5716083.75</v>
          </cell>
          <cell r="P269" t="str">
            <v>박광규</v>
          </cell>
        </row>
        <row r="270">
          <cell r="A270" t="str">
            <v>수배C70</v>
          </cell>
          <cell r="B270" t="str">
            <v>수직배제관</v>
          </cell>
          <cell r="C270" t="str">
            <v>C-Type, 7.0m</v>
          </cell>
          <cell r="D270" t="str">
            <v>개</v>
          </cell>
          <cell r="E270">
            <v>5335011.5</v>
          </cell>
          <cell r="L270">
            <v>5335011.5</v>
          </cell>
          <cell r="M270">
            <v>5335011.5</v>
          </cell>
          <cell r="P270" t="str">
            <v>박광규</v>
          </cell>
        </row>
        <row r="271">
          <cell r="A271" t="str">
            <v>수배C65</v>
          </cell>
          <cell r="B271" t="str">
            <v>수직배제관</v>
          </cell>
          <cell r="C271" t="str">
            <v>C-Type, 6.5m</v>
          </cell>
          <cell r="D271" t="str">
            <v>개</v>
          </cell>
          <cell r="E271">
            <v>4953939.25</v>
          </cell>
          <cell r="L271">
            <v>4953939.25</v>
          </cell>
          <cell r="M271">
            <v>4953939.25</v>
          </cell>
          <cell r="P271" t="str">
            <v>박광규</v>
          </cell>
        </row>
        <row r="272">
          <cell r="A272" t="str">
            <v>수배C60</v>
          </cell>
          <cell r="B272" t="str">
            <v>수직배제관</v>
          </cell>
          <cell r="C272" t="str">
            <v>C-Type, 6.0m</v>
          </cell>
          <cell r="D272" t="str">
            <v>개</v>
          </cell>
          <cell r="E272">
            <v>4572867</v>
          </cell>
          <cell r="L272">
            <v>4572867</v>
          </cell>
          <cell r="M272">
            <v>4572867</v>
          </cell>
          <cell r="P272" t="str">
            <v>박광규</v>
          </cell>
        </row>
        <row r="273">
          <cell r="A273" t="str">
            <v>수배C55</v>
          </cell>
          <cell r="B273" t="str">
            <v>수직배제관</v>
          </cell>
          <cell r="C273" t="str">
            <v>C-Type, 5.5m</v>
          </cell>
          <cell r="D273" t="str">
            <v>개</v>
          </cell>
          <cell r="E273">
            <v>4191794.75</v>
          </cell>
          <cell r="L273">
            <v>4191794.75</v>
          </cell>
          <cell r="M273">
            <v>4191794.75</v>
          </cell>
          <cell r="P273" t="str">
            <v>박광규</v>
          </cell>
        </row>
        <row r="274">
          <cell r="A274" t="str">
            <v>수배C50</v>
          </cell>
          <cell r="B274" t="str">
            <v>수직배제관</v>
          </cell>
          <cell r="C274" t="str">
            <v>C-Type, 5.0m</v>
          </cell>
          <cell r="D274" t="str">
            <v>개</v>
          </cell>
          <cell r="E274">
            <v>3810722.5</v>
          </cell>
          <cell r="L274">
            <v>3810722.5</v>
          </cell>
          <cell r="M274">
            <v>3810722.5</v>
          </cell>
          <cell r="P274" t="str">
            <v>박광규</v>
          </cell>
        </row>
        <row r="275">
          <cell r="A275" t="str">
            <v>수배D60</v>
          </cell>
          <cell r="B275" t="str">
            <v>수직배제관</v>
          </cell>
          <cell r="C275" t="str">
            <v>D-Type, 6.0m</v>
          </cell>
          <cell r="D275" t="str">
            <v>개</v>
          </cell>
          <cell r="E275">
            <v>3885429</v>
          </cell>
          <cell r="L275">
            <v>3885429</v>
          </cell>
          <cell r="M275">
            <v>3885429</v>
          </cell>
          <cell r="P275" t="str">
            <v>박광규</v>
          </cell>
        </row>
        <row r="276">
          <cell r="A276" t="str">
            <v>수배D55</v>
          </cell>
          <cell r="B276" t="str">
            <v>수직배제관</v>
          </cell>
          <cell r="C276" t="str">
            <v>D-Type, 5.5m</v>
          </cell>
          <cell r="D276" t="str">
            <v>개</v>
          </cell>
          <cell r="E276">
            <v>3561643.25</v>
          </cell>
          <cell r="L276">
            <v>3561643.25</v>
          </cell>
          <cell r="M276">
            <v>3561643.25</v>
          </cell>
          <cell r="P276" t="str">
            <v>박광규</v>
          </cell>
        </row>
        <row r="277">
          <cell r="A277" t="str">
            <v>목삼Tr</v>
          </cell>
          <cell r="B277" t="str">
            <v>목재 삼발이</v>
          </cell>
          <cell r="C277" t="str">
            <v>Tripod</v>
          </cell>
          <cell r="D277" t="str">
            <v>Set</v>
          </cell>
          <cell r="E277">
            <v>15000</v>
          </cell>
          <cell r="L277">
            <v>15000</v>
          </cell>
          <cell r="M277">
            <v>15000</v>
          </cell>
          <cell r="P277" t="str">
            <v>최종식</v>
          </cell>
        </row>
        <row r="278">
          <cell r="A278" t="str">
            <v>AT84</v>
          </cell>
          <cell r="B278" t="str">
            <v>ACCES TUBE</v>
          </cell>
          <cell r="C278" t="str">
            <v>Φ84,ABS수지</v>
          </cell>
          <cell r="D278" t="str">
            <v>m</v>
          </cell>
          <cell r="E278">
            <v>10000</v>
          </cell>
          <cell r="L278">
            <v>10000</v>
          </cell>
          <cell r="M278">
            <v>10000</v>
          </cell>
          <cell r="P278" t="str">
            <v>최종식</v>
          </cell>
        </row>
        <row r="279">
          <cell r="A279" t="str">
            <v>TC84</v>
          </cell>
          <cell r="B279" t="str">
            <v>TUBE Coupling</v>
          </cell>
          <cell r="C279" t="str">
            <v>Φ84</v>
          </cell>
          <cell r="D279" t="str">
            <v>개</v>
          </cell>
          <cell r="E279">
            <v>5000</v>
          </cell>
          <cell r="L279">
            <v>5000</v>
          </cell>
          <cell r="M279">
            <v>5000</v>
          </cell>
          <cell r="P279" t="str">
            <v>최종식</v>
          </cell>
        </row>
        <row r="280">
          <cell r="A280" t="str">
            <v>EC84</v>
          </cell>
          <cell r="B280" t="str">
            <v>End Cap</v>
          </cell>
          <cell r="C280" t="str">
            <v>Φ84</v>
          </cell>
          <cell r="D280" t="str">
            <v>개</v>
          </cell>
          <cell r="E280">
            <v>3000</v>
          </cell>
          <cell r="L280">
            <v>3000</v>
          </cell>
          <cell r="M280">
            <v>3000</v>
          </cell>
          <cell r="P280" t="str">
            <v>최종식</v>
          </cell>
        </row>
        <row r="281">
          <cell r="A281" t="str">
            <v>ST84</v>
          </cell>
          <cell r="B281" t="str">
            <v>Sealing Tape</v>
          </cell>
          <cell r="C281" t="str">
            <v>Φ84</v>
          </cell>
          <cell r="D281" t="str">
            <v>개</v>
          </cell>
          <cell r="E281">
            <v>45000</v>
          </cell>
          <cell r="L281">
            <v>45000</v>
          </cell>
          <cell r="M281">
            <v>45000</v>
          </cell>
          <cell r="P281" t="str">
            <v>최종식</v>
          </cell>
        </row>
        <row r="282">
          <cell r="A282" t="str">
            <v>연침측정</v>
          </cell>
          <cell r="B282" t="str">
            <v>연속침하계 측정기</v>
          </cell>
          <cell r="C282" t="str">
            <v>설치비 포함</v>
          </cell>
          <cell r="D282" t="str">
            <v>개</v>
          </cell>
          <cell r="E282">
            <v>70000000</v>
          </cell>
          <cell r="L282">
            <v>70000000</v>
          </cell>
          <cell r="M282">
            <v>70000000</v>
          </cell>
          <cell r="P282" t="str">
            <v>최종식</v>
          </cell>
        </row>
        <row r="283">
          <cell r="A283" t="str">
            <v>연측 8</v>
          </cell>
          <cell r="B283" t="str">
            <v>연성 측정관</v>
          </cell>
          <cell r="C283" t="str">
            <v>Φ8mm,Nylon Tube</v>
          </cell>
          <cell r="D283" t="str">
            <v>개</v>
          </cell>
          <cell r="E283">
            <v>15000</v>
          </cell>
          <cell r="L283">
            <v>15000</v>
          </cell>
          <cell r="M283">
            <v>15000</v>
          </cell>
          <cell r="P283" t="str">
            <v>최종식</v>
          </cell>
        </row>
        <row r="284">
          <cell r="A284" t="str">
            <v>간수소자</v>
          </cell>
          <cell r="B284" t="str">
            <v>간극 수압계 소자</v>
          </cell>
          <cell r="D284" t="str">
            <v>개</v>
          </cell>
          <cell r="E284">
            <v>15000</v>
          </cell>
          <cell r="L284">
            <v>15000</v>
          </cell>
          <cell r="M284">
            <v>15000</v>
          </cell>
          <cell r="P284" t="str">
            <v>최종식</v>
          </cell>
        </row>
        <row r="285">
          <cell r="A285" t="str">
            <v>삼베순창</v>
          </cell>
          <cell r="B285" t="str">
            <v>삼베</v>
          </cell>
          <cell r="C285" t="str">
            <v>순창</v>
          </cell>
          <cell r="D285" t="str">
            <v>㎡</v>
          </cell>
          <cell r="E285">
            <v>2000</v>
          </cell>
          <cell r="L285">
            <v>2000</v>
          </cell>
          <cell r="M285">
            <v>2000</v>
          </cell>
          <cell r="P285" t="str">
            <v>최종식</v>
          </cell>
        </row>
        <row r="286">
          <cell r="A286" t="str">
            <v>AC..</v>
          </cell>
          <cell r="B286" t="str">
            <v>Armoured CABLE</v>
          </cell>
          <cell r="D286" t="str">
            <v>m</v>
          </cell>
          <cell r="E286">
            <v>2000</v>
          </cell>
          <cell r="L286">
            <v>2000</v>
          </cell>
          <cell r="M286">
            <v>2000</v>
          </cell>
          <cell r="P286" t="str">
            <v>최종식</v>
          </cell>
        </row>
        <row r="287">
          <cell r="A287" t="str">
            <v>토간소자</v>
          </cell>
          <cell r="B287" t="str">
            <v>토압계 겸용 간극 수압계 소자</v>
          </cell>
          <cell r="D287" t="str">
            <v>개</v>
          </cell>
          <cell r="E287">
            <v>15000</v>
          </cell>
          <cell r="L287">
            <v>15000</v>
          </cell>
          <cell r="M287">
            <v>15000</v>
          </cell>
          <cell r="P287" t="str">
            <v>최종식</v>
          </cell>
        </row>
        <row r="288">
          <cell r="A288" t="str">
            <v>토압CE</v>
          </cell>
          <cell r="B288" t="str">
            <v>토압계 CELL</v>
          </cell>
          <cell r="D288" t="str">
            <v>개</v>
          </cell>
          <cell r="E288">
            <v>15000</v>
          </cell>
          <cell r="L288">
            <v>15000</v>
          </cell>
          <cell r="M288">
            <v>15000</v>
          </cell>
          <cell r="P288" t="str">
            <v>최종식</v>
          </cell>
        </row>
        <row r="289">
          <cell r="A289" t="str">
            <v>침하SE</v>
          </cell>
          <cell r="B289" t="str">
            <v>침하계 SENSOR</v>
          </cell>
          <cell r="D289" t="str">
            <v>개</v>
          </cell>
          <cell r="E289">
            <v>15000</v>
          </cell>
          <cell r="L289">
            <v>15000</v>
          </cell>
          <cell r="M289">
            <v>15000</v>
          </cell>
          <cell r="P289" t="str">
            <v>최종식</v>
          </cell>
        </row>
        <row r="290">
          <cell r="A290" t="str">
            <v>침하연결</v>
          </cell>
          <cell r="B290" t="str">
            <v>침하측정 연결관</v>
          </cell>
          <cell r="D290" t="str">
            <v>m</v>
          </cell>
          <cell r="E290">
            <v>2000</v>
          </cell>
          <cell r="L290">
            <v>2000</v>
          </cell>
          <cell r="M290">
            <v>2000</v>
          </cell>
          <cell r="P290" t="str">
            <v>최종식</v>
          </cell>
        </row>
        <row r="291">
          <cell r="A291" t="str">
            <v>침하셀BOX</v>
          </cell>
          <cell r="B291" t="str">
            <v>침하셀 측정실 BOX</v>
          </cell>
          <cell r="C291" t="str">
            <v>설치품 포함</v>
          </cell>
          <cell r="D291" t="str">
            <v>개</v>
          </cell>
          <cell r="E291">
            <v>500000</v>
          </cell>
          <cell r="L291">
            <v>500000</v>
          </cell>
          <cell r="M291">
            <v>500000</v>
          </cell>
          <cell r="P291" t="str">
            <v>최종식</v>
          </cell>
        </row>
        <row r="292">
          <cell r="A292" t="str">
            <v>RS45</v>
          </cell>
          <cell r="B292" t="str">
            <v>Rubber Sheet</v>
          </cell>
          <cell r="C292" t="str">
            <v>4.5mm,내산성,내약품성</v>
          </cell>
          <cell r="D292" t="str">
            <v>㎡</v>
          </cell>
          <cell r="E292">
            <v>72000</v>
          </cell>
          <cell r="H292">
            <v>309</v>
          </cell>
          <cell r="I292">
            <v>72000</v>
          </cell>
          <cell r="K292">
            <v>72000</v>
          </cell>
          <cell r="P292" t="str">
            <v>최종식</v>
          </cell>
        </row>
        <row r="293">
          <cell r="A293" t="str">
            <v>역청..</v>
          </cell>
          <cell r="B293" t="str">
            <v>역청 솔루션</v>
          </cell>
          <cell r="C293" t="str">
            <v>C-200</v>
          </cell>
          <cell r="D293" t="str">
            <v>ℓ</v>
          </cell>
          <cell r="E293">
            <v>21600</v>
          </cell>
          <cell r="H293">
            <v>406</v>
          </cell>
          <cell r="I293">
            <v>21600</v>
          </cell>
          <cell r="K293">
            <v>21600</v>
          </cell>
          <cell r="P293" t="str">
            <v>최종식</v>
          </cell>
        </row>
        <row r="294">
          <cell r="A294" t="str">
            <v>중계안테</v>
          </cell>
          <cell r="B294" t="str">
            <v>중계안테나BOX</v>
          </cell>
          <cell r="C294" t="str">
            <v>태양전지판,잠금장치 포함</v>
          </cell>
          <cell r="D294" t="str">
            <v>개</v>
          </cell>
          <cell r="E294">
            <v>500000</v>
          </cell>
          <cell r="L294">
            <v>500000</v>
          </cell>
          <cell r="M294">
            <v>500000</v>
          </cell>
          <cell r="P294" t="str">
            <v>최종식</v>
          </cell>
        </row>
        <row r="295">
          <cell r="A295" t="str">
            <v>MODE</v>
          </cell>
          <cell r="B295" t="str">
            <v>MODEM</v>
          </cell>
          <cell r="C295" t="str">
            <v>115200bps,915~928MHz,1940s</v>
          </cell>
          <cell r="D295" t="str">
            <v>개</v>
          </cell>
          <cell r="E295">
            <v>150000</v>
          </cell>
          <cell r="L295">
            <v>150000</v>
          </cell>
          <cell r="M295">
            <v>150000</v>
          </cell>
          <cell r="P295" t="str">
            <v>최종식</v>
          </cell>
        </row>
        <row r="296">
          <cell r="A296" t="str">
            <v>비축밧데</v>
          </cell>
          <cell r="B296" t="str">
            <v>비축밧데리</v>
          </cell>
          <cell r="C296" t="str">
            <v>12V,120mA</v>
          </cell>
          <cell r="D296" t="str">
            <v>개</v>
          </cell>
          <cell r="E296">
            <v>200000</v>
          </cell>
          <cell r="L296">
            <v>200000</v>
          </cell>
          <cell r="M296">
            <v>200000</v>
          </cell>
          <cell r="P296" t="str">
            <v>최종식</v>
          </cell>
        </row>
        <row r="297">
          <cell r="A297" t="str">
            <v>PCP2</v>
          </cell>
          <cell r="B297" t="str">
            <v>PC</v>
          </cell>
          <cell r="C297" t="str">
            <v>PentiumⅡ(MM:128MB,HD:6.4GB)</v>
          </cell>
          <cell r="D297" t="str">
            <v>개</v>
          </cell>
          <cell r="E297">
            <v>2000000</v>
          </cell>
          <cell r="L297">
            <v>2000000</v>
          </cell>
          <cell r="M297">
            <v>2000000</v>
          </cell>
          <cell r="P297" t="str">
            <v>최종식</v>
          </cell>
        </row>
        <row r="298">
          <cell r="A298" t="str">
            <v>CPIJ</v>
          </cell>
          <cell r="B298" t="str">
            <v>Color Printer</v>
          </cell>
          <cell r="C298" t="str">
            <v>720dpi,A3용지</v>
          </cell>
          <cell r="D298" t="str">
            <v>개</v>
          </cell>
          <cell r="E298">
            <v>1500000</v>
          </cell>
          <cell r="L298">
            <v>1500000</v>
          </cell>
          <cell r="M298">
            <v>1500000</v>
          </cell>
          <cell r="P298" t="str">
            <v>최종식</v>
          </cell>
        </row>
        <row r="299">
          <cell r="A299" t="str">
            <v>CM17</v>
          </cell>
          <cell r="B299" t="str">
            <v>Color Monitor</v>
          </cell>
          <cell r="C299" t="str">
            <v>17",1280x1024</v>
          </cell>
          <cell r="D299" t="str">
            <v>개</v>
          </cell>
          <cell r="E299">
            <v>600000</v>
          </cell>
          <cell r="L299">
            <v>600000</v>
          </cell>
          <cell r="M299">
            <v>600000</v>
          </cell>
          <cell r="P299" t="str">
            <v>최종식</v>
          </cell>
        </row>
        <row r="300">
          <cell r="A300" t="str">
            <v>코튜..</v>
          </cell>
          <cell r="B300" t="str">
            <v>코어튜브</v>
          </cell>
          <cell r="C300" t="str">
            <v>..</v>
          </cell>
          <cell r="D300" t="str">
            <v>개</v>
          </cell>
          <cell r="E300">
            <v>252000</v>
          </cell>
          <cell r="L300">
            <v>252000</v>
          </cell>
          <cell r="M300">
            <v>252000</v>
          </cell>
          <cell r="P300" t="str">
            <v>최종식</v>
          </cell>
        </row>
        <row r="301">
          <cell r="A301" t="str">
            <v>메크..</v>
          </cell>
          <cell r="B301" t="str">
            <v>메탈크라운</v>
          </cell>
          <cell r="C301" t="str">
            <v>NX 5x5x8</v>
          </cell>
          <cell r="D301" t="str">
            <v>개</v>
          </cell>
          <cell r="E301">
            <v>13000</v>
          </cell>
          <cell r="I301">
            <v>13000</v>
          </cell>
          <cell r="J301">
            <v>781</v>
          </cell>
          <cell r="K301">
            <v>13000</v>
          </cell>
          <cell r="P301" t="str">
            <v>최종식</v>
          </cell>
        </row>
        <row r="302">
          <cell r="A302" t="str">
            <v>초비..</v>
          </cell>
          <cell r="B302" t="str">
            <v>초핑비트</v>
          </cell>
          <cell r="C302" t="str">
            <v>NX,스트레이트</v>
          </cell>
          <cell r="D302" t="str">
            <v>개</v>
          </cell>
          <cell r="E302">
            <v>90000</v>
          </cell>
          <cell r="I302">
            <v>90000</v>
          </cell>
          <cell r="J302">
            <v>781</v>
          </cell>
          <cell r="K302">
            <v>90000</v>
          </cell>
          <cell r="P302" t="str">
            <v>최종식</v>
          </cell>
        </row>
        <row r="303">
          <cell r="A303" t="str">
            <v>드헤..</v>
          </cell>
          <cell r="B303" t="str">
            <v>드라이브파이프 헤드</v>
          </cell>
          <cell r="C303" t="str">
            <v>케이싱헤드,NXW</v>
          </cell>
          <cell r="D303" t="str">
            <v>개</v>
          </cell>
          <cell r="E303">
            <v>33000</v>
          </cell>
          <cell r="I303">
            <v>33000</v>
          </cell>
          <cell r="J303">
            <v>781</v>
          </cell>
          <cell r="K303">
            <v>33000</v>
          </cell>
          <cell r="P303" t="str">
            <v>최종식</v>
          </cell>
        </row>
        <row r="304">
          <cell r="A304" t="str">
            <v>드슈..</v>
          </cell>
          <cell r="B304" t="str">
            <v>드라이브파이프 슈</v>
          </cell>
          <cell r="C304" t="str">
            <v>케이싱슈비트,NXW,6x6x9</v>
          </cell>
          <cell r="D304" t="str">
            <v>개</v>
          </cell>
          <cell r="E304">
            <v>22000</v>
          </cell>
          <cell r="I304">
            <v>22000</v>
          </cell>
          <cell r="J304">
            <v>781</v>
          </cell>
          <cell r="K304">
            <v>22000</v>
          </cell>
          <cell r="P304" t="str">
            <v>최종식</v>
          </cell>
        </row>
        <row r="305">
          <cell r="A305" t="str">
            <v>드파..</v>
          </cell>
          <cell r="B305" t="str">
            <v>드라이브 파이프</v>
          </cell>
          <cell r="C305" t="str">
            <v>케이싱파이프,NXW 3.0</v>
          </cell>
          <cell r="D305" t="str">
            <v>개</v>
          </cell>
          <cell r="E305">
            <v>88000</v>
          </cell>
          <cell r="I305">
            <v>88000</v>
          </cell>
          <cell r="J305">
            <v>781</v>
          </cell>
          <cell r="K305">
            <v>88000</v>
          </cell>
          <cell r="P305" t="str">
            <v>최종식</v>
          </cell>
        </row>
        <row r="306">
          <cell r="A306" t="str">
            <v>슈..</v>
          </cell>
          <cell r="B306" t="str">
            <v>슈</v>
          </cell>
          <cell r="C306" t="str">
            <v>S.P.T 샘플러 슈,50.8</v>
          </cell>
          <cell r="D306" t="str">
            <v>개</v>
          </cell>
          <cell r="E306">
            <v>10000</v>
          </cell>
          <cell r="I306">
            <v>10000</v>
          </cell>
          <cell r="J306">
            <v>781</v>
          </cell>
          <cell r="K306">
            <v>10000</v>
          </cell>
          <cell r="P306" t="str">
            <v>최종식</v>
          </cell>
        </row>
        <row r="307">
          <cell r="A307" t="str">
            <v>샘플러.</v>
          </cell>
          <cell r="B307" t="str">
            <v>샘플러</v>
          </cell>
          <cell r="C307" t="str">
            <v>63.5,피스톤</v>
          </cell>
          <cell r="D307" t="str">
            <v>개</v>
          </cell>
          <cell r="E307">
            <v>300000</v>
          </cell>
          <cell r="H307">
            <v>1096</v>
          </cell>
          <cell r="I307">
            <v>300000</v>
          </cell>
          <cell r="K307">
            <v>300000</v>
          </cell>
          <cell r="P307" t="str">
            <v>최종식</v>
          </cell>
        </row>
        <row r="308">
          <cell r="A308" t="str">
            <v>신월튜브</v>
          </cell>
          <cell r="B308" t="str">
            <v>신월튜브</v>
          </cell>
          <cell r="C308">
            <v>63.5</v>
          </cell>
          <cell r="D308" t="str">
            <v>개</v>
          </cell>
          <cell r="E308">
            <v>16000</v>
          </cell>
          <cell r="H308">
            <v>1096</v>
          </cell>
          <cell r="I308">
            <v>16000</v>
          </cell>
          <cell r="K308">
            <v>16000</v>
          </cell>
          <cell r="P308" t="str">
            <v>최종식</v>
          </cell>
        </row>
        <row r="309">
          <cell r="A309" t="str">
            <v>코튜토질</v>
          </cell>
          <cell r="B309" t="str">
            <v>코어튜브</v>
          </cell>
          <cell r="C309" t="str">
            <v>NX 1.5m</v>
          </cell>
          <cell r="D309" t="str">
            <v>개</v>
          </cell>
          <cell r="E309">
            <v>65000</v>
          </cell>
          <cell r="I309">
            <v>65000</v>
          </cell>
          <cell r="J309">
            <v>780</v>
          </cell>
          <cell r="K309">
            <v>65000</v>
          </cell>
          <cell r="P309" t="str">
            <v>최종식</v>
          </cell>
        </row>
        <row r="310">
          <cell r="A310" t="str">
            <v>메크토질</v>
          </cell>
          <cell r="B310" t="str">
            <v>메탈크라운</v>
          </cell>
          <cell r="C310" t="str">
            <v>NX</v>
          </cell>
          <cell r="D310" t="str">
            <v>개</v>
          </cell>
          <cell r="E310">
            <v>13000</v>
          </cell>
          <cell r="I310">
            <v>13000</v>
          </cell>
          <cell r="J310">
            <v>780</v>
          </cell>
          <cell r="K310">
            <v>13000</v>
          </cell>
          <cell r="P310" t="str">
            <v>최종식</v>
          </cell>
        </row>
        <row r="311">
          <cell r="A311" t="str">
            <v>드헤토질</v>
          </cell>
          <cell r="B311" t="str">
            <v>드라이브파이프 헤드</v>
          </cell>
          <cell r="C311" t="str">
            <v>NX</v>
          </cell>
          <cell r="D311" t="str">
            <v>개</v>
          </cell>
          <cell r="E311">
            <v>33000</v>
          </cell>
          <cell r="I311">
            <v>33000</v>
          </cell>
          <cell r="J311">
            <v>780</v>
          </cell>
          <cell r="K311">
            <v>33000</v>
          </cell>
          <cell r="P311" t="str">
            <v>최종식</v>
          </cell>
        </row>
        <row r="312">
          <cell r="A312" t="str">
            <v>드슈토질</v>
          </cell>
          <cell r="B312" t="str">
            <v>드라이브파이프 슈</v>
          </cell>
          <cell r="C312" t="str">
            <v>NX</v>
          </cell>
          <cell r="D312" t="str">
            <v>개</v>
          </cell>
          <cell r="E312">
            <v>12000</v>
          </cell>
          <cell r="I312">
            <v>12000</v>
          </cell>
          <cell r="J312">
            <v>780</v>
          </cell>
          <cell r="K312">
            <v>12000</v>
          </cell>
          <cell r="P312" t="str">
            <v>최종식</v>
          </cell>
        </row>
        <row r="313">
          <cell r="A313" t="str">
            <v>드파토질</v>
          </cell>
          <cell r="B313" t="str">
            <v>드라이브 파이프</v>
          </cell>
          <cell r="C313" t="str">
            <v>NX 1.5m</v>
          </cell>
          <cell r="D313" t="str">
            <v>개</v>
          </cell>
          <cell r="E313">
            <v>51000</v>
          </cell>
          <cell r="I313">
            <v>51000</v>
          </cell>
          <cell r="J313">
            <v>780</v>
          </cell>
          <cell r="K313">
            <v>51000</v>
          </cell>
          <cell r="P313" t="str">
            <v>최종식</v>
          </cell>
        </row>
        <row r="314">
          <cell r="A314" t="str">
            <v>호스4플</v>
          </cell>
          <cell r="B314" t="str">
            <v>호스</v>
          </cell>
          <cell r="C314" t="str">
            <v>4 플라이</v>
          </cell>
          <cell r="D314" t="str">
            <v>m</v>
          </cell>
          <cell r="E314">
            <v>12000</v>
          </cell>
          <cell r="I314">
            <v>12000</v>
          </cell>
          <cell r="J314">
            <v>780</v>
          </cell>
          <cell r="K314">
            <v>12000</v>
          </cell>
          <cell r="P314" t="str">
            <v>최종식</v>
          </cell>
        </row>
        <row r="315">
          <cell r="A315" t="str">
            <v>소켓..</v>
          </cell>
          <cell r="B315" t="str">
            <v>소켓</v>
          </cell>
          <cell r="C315" t="str">
            <v>..</v>
          </cell>
          <cell r="D315" t="str">
            <v>개</v>
          </cell>
          <cell r="E315">
            <v>12000</v>
          </cell>
          <cell r="I315">
            <v>12000</v>
          </cell>
          <cell r="J315">
            <v>780</v>
          </cell>
          <cell r="K315">
            <v>12000</v>
          </cell>
          <cell r="P315" t="str">
            <v>최종식</v>
          </cell>
        </row>
        <row r="316">
          <cell r="A316" t="str">
            <v>피대V벨</v>
          </cell>
          <cell r="B316" t="str">
            <v>피대</v>
          </cell>
          <cell r="C316" t="str">
            <v>V벨트</v>
          </cell>
          <cell r="D316" t="str">
            <v>개</v>
          </cell>
          <cell r="E316">
            <v>12000</v>
          </cell>
          <cell r="I316">
            <v>12000</v>
          </cell>
          <cell r="J316">
            <v>780</v>
          </cell>
          <cell r="K316">
            <v>12000</v>
          </cell>
          <cell r="P316" t="str">
            <v>최종식</v>
          </cell>
        </row>
        <row r="317">
          <cell r="A317" t="str">
            <v>피대평벨</v>
          </cell>
          <cell r="B317" t="str">
            <v>피대</v>
          </cell>
          <cell r="C317" t="str">
            <v>평벨트</v>
          </cell>
          <cell r="D317" t="str">
            <v>m</v>
          </cell>
          <cell r="E317">
            <v>12000</v>
          </cell>
          <cell r="I317">
            <v>12000</v>
          </cell>
          <cell r="J317">
            <v>780</v>
          </cell>
          <cell r="K317">
            <v>12000</v>
          </cell>
          <cell r="P317" t="str">
            <v>최종식</v>
          </cell>
        </row>
        <row r="318">
          <cell r="A318" t="str">
            <v>고패..</v>
          </cell>
          <cell r="B318" t="str">
            <v>고무패킹</v>
          </cell>
          <cell r="C318" t="str">
            <v>..</v>
          </cell>
          <cell r="D318" t="str">
            <v>개</v>
          </cell>
          <cell r="E318">
            <v>12000</v>
          </cell>
          <cell r="I318">
            <v>12000</v>
          </cell>
          <cell r="J318">
            <v>780</v>
          </cell>
          <cell r="K318">
            <v>12000</v>
          </cell>
          <cell r="P318" t="str">
            <v>최종식</v>
          </cell>
        </row>
        <row r="319">
          <cell r="A319" t="str">
            <v>피패..</v>
          </cell>
          <cell r="B319" t="str">
            <v>피패킹</v>
          </cell>
          <cell r="C319" t="str">
            <v>..</v>
          </cell>
          <cell r="D319" t="str">
            <v>조</v>
          </cell>
          <cell r="E319">
            <v>12000</v>
          </cell>
          <cell r="I319">
            <v>12000</v>
          </cell>
          <cell r="J319">
            <v>780</v>
          </cell>
          <cell r="K319">
            <v>12000</v>
          </cell>
          <cell r="P319" t="str">
            <v>최종식</v>
          </cell>
        </row>
        <row r="320">
          <cell r="A320" t="str">
            <v>파커..</v>
          </cell>
          <cell r="B320" t="str">
            <v>파커</v>
          </cell>
          <cell r="C320" t="str">
            <v>..</v>
          </cell>
          <cell r="D320" t="str">
            <v>개</v>
          </cell>
          <cell r="E320">
            <v>12000</v>
          </cell>
          <cell r="I320">
            <v>12000</v>
          </cell>
          <cell r="J320">
            <v>780</v>
          </cell>
          <cell r="K320">
            <v>12000</v>
          </cell>
          <cell r="P320" t="str">
            <v>최종식</v>
          </cell>
        </row>
        <row r="321">
          <cell r="A321" t="str">
            <v>사보셀10</v>
          </cell>
          <cell r="B321" t="str">
            <v>사면보강용 셀</v>
          </cell>
          <cell r="C321" t="str">
            <v>지오셀(TENWEB),t=10cm</v>
          </cell>
          <cell r="D321" t="str">
            <v>㎡</v>
          </cell>
          <cell r="E321">
            <v>14800</v>
          </cell>
          <cell r="H321">
            <v>222</v>
          </cell>
          <cell r="I321">
            <v>14800</v>
          </cell>
          <cell r="K321">
            <v>14800</v>
          </cell>
          <cell r="P321" t="str">
            <v>유성제</v>
          </cell>
        </row>
        <row r="322">
          <cell r="A322" t="str">
            <v>방화92</v>
          </cell>
          <cell r="B322" t="str">
            <v>방화문 및 문틀</v>
          </cell>
          <cell r="C322" t="str">
            <v>민자,900x2100(분체도장)</v>
          </cell>
          <cell r="D322" t="str">
            <v>짝</v>
          </cell>
          <cell r="E322">
            <v>104000</v>
          </cell>
          <cell r="H322">
            <v>374</v>
          </cell>
          <cell r="I322">
            <v>104000</v>
          </cell>
          <cell r="K322">
            <v>104000</v>
          </cell>
          <cell r="P322" t="str">
            <v>최종식</v>
          </cell>
        </row>
        <row r="323">
          <cell r="A323" t="str">
            <v>스후16</v>
          </cell>
          <cell r="B323" t="str">
            <v>스틸 후레임</v>
          </cell>
          <cell r="C323" t="str">
            <v>1.6t</v>
          </cell>
          <cell r="D323" t="str">
            <v>m</v>
          </cell>
          <cell r="E323">
            <v>20820</v>
          </cell>
          <cell r="H323">
            <v>369</v>
          </cell>
          <cell r="I323">
            <v>20820</v>
          </cell>
          <cell r="P323" t="str">
            <v>기전</v>
          </cell>
        </row>
        <row r="324">
          <cell r="A324" t="str">
            <v>스도12</v>
          </cell>
          <cell r="B324" t="str">
            <v>스틸 도아</v>
          </cell>
          <cell r="C324" t="str">
            <v>1.2t,정전분체도장</v>
          </cell>
          <cell r="D324" t="str">
            <v>㎡</v>
          </cell>
          <cell r="E324">
            <v>103000</v>
          </cell>
          <cell r="H324">
            <v>374</v>
          </cell>
          <cell r="I324">
            <v>103000</v>
          </cell>
          <cell r="P324" t="str">
            <v>기전</v>
          </cell>
        </row>
        <row r="325">
          <cell r="A325" t="str">
            <v>스스후15</v>
          </cell>
          <cell r="B325" t="str">
            <v>스텐레스 후레임</v>
          </cell>
          <cell r="C325" t="str">
            <v>1.5t,45*100시공도</v>
          </cell>
          <cell r="D325" t="str">
            <v>㎡</v>
          </cell>
          <cell r="E325">
            <v>166000</v>
          </cell>
          <cell r="H325">
            <v>372</v>
          </cell>
          <cell r="I325">
            <v>166000</v>
          </cell>
          <cell r="P325" t="str">
            <v>기전</v>
          </cell>
        </row>
        <row r="326">
          <cell r="A326" t="str">
            <v>알미방불</v>
          </cell>
          <cell r="B326" t="str">
            <v>알미늄미서기방충망</v>
          </cell>
          <cell r="C326" t="str">
            <v>불소코팅</v>
          </cell>
          <cell r="D326" t="str">
            <v>㎡</v>
          </cell>
          <cell r="E326">
            <v>27360</v>
          </cell>
          <cell r="H326">
            <v>367</v>
          </cell>
          <cell r="I326">
            <v>27360</v>
          </cell>
          <cell r="P326" t="str">
            <v>기전</v>
          </cell>
        </row>
        <row r="327">
          <cell r="A327" t="str">
            <v>도아록방</v>
          </cell>
          <cell r="B327" t="str">
            <v>도어로크</v>
          </cell>
          <cell r="C327" t="str">
            <v>스텐아연,방화문용</v>
          </cell>
          <cell r="D327" t="str">
            <v>개</v>
          </cell>
          <cell r="E327">
            <v>9500</v>
          </cell>
          <cell r="H327">
            <v>385</v>
          </cell>
          <cell r="I327">
            <v>9500</v>
          </cell>
          <cell r="K327">
            <v>9500</v>
          </cell>
          <cell r="P327" t="str">
            <v>최종식</v>
          </cell>
        </row>
        <row r="328">
          <cell r="A328" t="str">
            <v>도아첵일</v>
          </cell>
          <cell r="B328" t="str">
            <v>도어체크</v>
          </cell>
          <cell r="C328" t="str">
            <v>K-1630 일반용</v>
          </cell>
          <cell r="D328" t="str">
            <v>개</v>
          </cell>
          <cell r="E328">
            <v>21000</v>
          </cell>
          <cell r="F328">
            <v>354</v>
          </cell>
          <cell r="G328">
            <v>21000</v>
          </cell>
          <cell r="P328" t="str">
            <v>기전</v>
          </cell>
        </row>
        <row r="329">
          <cell r="A329" t="str">
            <v>도아록현</v>
          </cell>
          <cell r="B329" t="str">
            <v>도어로크</v>
          </cell>
          <cell r="C329" t="str">
            <v>9000 PB 현관용</v>
          </cell>
          <cell r="D329" t="str">
            <v>개</v>
          </cell>
          <cell r="E329">
            <v>9000</v>
          </cell>
          <cell r="F329">
            <v>366</v>
          </cell>
          <cell r="G329">
            <v>9000</v>
          </cell>
          <cell r="H329">
            <v>384</v>
          </cell>
          <cell r="I329">
            <v>9500</v>
          </cell>
          <cell r="P329" t="str">
            <v>기전</v>
          </cell>
        </row>
        <row r="330">
          <cell r="A330" t="str">
            <v>도아록60</v>
          </cell>
          <cell r="B330" t="str">
            <v>도어로크</v>
          </cell>
          <cell r="C330" t="str">
            <v>R-60</v>
          </cell>
          <cell r="D330" t="str">
            <v>개</v>
          </cell>
          <cell r="E330">
            <v>7800</v>
          </cell>
          <cell r="F330">
            <v>366</v>
          </cell>
          <cell r="G330">
            <v>7800</v>
          </cell>
          <cell r="H330">
            <v>384</v>
          </cell>
          <cell r="I330">
            <v>8000</v>
          </cell>
          <cell r="P330" t="str">
            <v>기전</v>
          </cell>
        </row>
        <row r="331">
          <cell r="A331" t="str">
            <v>골정10</v>
          </cell>
          <cell r="B331" t="str">
            <v>공정</v>
          </cell>
          <cell r="C331" t="str">
            <v>R-1003</v>
          </cell>
          <cell r="D331" t="str">
            <v>개</v>
          </cell>
          <cell r="E331">
            <v>6500</v>
          </cell>
          <cell r="H331">
            <v>384</v>
          </cell>
          <cell r="I331">
            <v>6500</v>
          </cell>
          <cell r="P331" t="str">
            <v>기전</v>
          </cell>
        </row>
        <row r="332">
          <cell r="A332" t="str">
            <v>정첩황4</v>
          </cell>
          <cell r="B332" t="str">
            <v>정첩</v>
          </cell>
          <cell r="C332" t="str">
            <v>황동,4"</v>
          </cell>
          <cell r="D332" t="str">
            <v>개</v>
          </cell>
          <cell r="E332">
            <v>1300</v>
          </cell>
          <cell r="F332">
            <v>369</v>
          </cell>
          <cell r="G332">
            <v>1300</v>
          </cell>
          <cell r="H332">
            <v>390</v>
          </cell>
          <cell r="I332">
            <v>1700</v>
          </cell>
          <cell r="P332" t="str">
            <v>기전</v>
          </cell>
        </row>
        <row r="333">
          <cell r="A333" t="str">
            <v>도스말중</v>
          </cell>
          <cell r="B333" t="str">
            <v>도아스톱</v>
          </cell>
          <cell r="C333" t="str">
            <v>말굽형(중)</v>
          </cell>
          <cell r="D333" t="str">
            <v>개</v>
          </cell>
          <cell r="E333">
            <v>1500</v>
          </cell>
          <cell r="H333">
            <v>392</v>
          </cell>
          <cell r="I333">
            <v>1500</v>
          </cell>
          <cell r="P333" t="str">
            <v>기전</v>
          </cell>
        </row>
        <row r="334">
          <cell r="A334" t="str">
            <v>플힌철문</v>
          </cell>
          <cell r="B334" t="str">
            <v>플로어 힌지</v>
          </cell>
          <cell r="C334" t="str">
            <v>철문용</v>
          </cell>
          <cell r="D334" t="str">
            <v>개</v>
          </cell>
          <cell r="E334">
            <v>43000</v>
          </cell>
          <cell r="H334">
            <v>390</v>
          </cell>
          <cell r="I334">
            <v>43000</v>
          </cell>
          <cell r="K334">
            <v>43000</v>
          </cell>
          <cell r="P334" t="str">
            <v>최종식</v>
          </cell>
        </row>
        <row r="335">
          <cell r="A335" t="str">
            <v>피힌14</v>
          </cell>
          <cell r="B335" t="str">
            <v>피보트 힌지</v>
          </cell>
          <cell r="C335" t="str">
            <v>K1400</v>
          </cell>
          <cell r="D335" t="str">
            <v>개</v>
          </cell>
          <cell r="E335">
            <v>11000</v>
          </cell>
          <cell r="F335">
            <v>367</v>
          </cell>
          <cell r="G335">
            <v>11000</v>
          </cell>
          <cell r="P335" t="str">
            <v>기전</v>
          </cell>
        </row>
        <row r="336">
          <cell r="A336" t="str">
            <v>투유 5</v>
          </cell>
          <cell r="B336" t="str">
            <v>투명유리</v>
          </cell>
          <cell r="C336" t="str">
            <v xml:space="preserve"> 5mm</v>
          </cell>
          <cell r="D336" t="str">
            <v>㎡</v>
          </cell>
          <cell r="E336">
            <v>5059</v>
          </cell>
          <cell r="F336">
            <v>315</v>
          </cell>
          <cell r="G336">
            <v>5059</v>
          </cell>
          <cell r="H336">
            <v>396</v>
          </cell>
          <cell r="I336">
            <v>5059</v>
          </cell>
          <cell r="P336" t="str">
            <v>기전</v>
          </cell>
        </row>
        <row r="337">
          <cell r="A337" t="str">
            <v>스유 6</v>
          </cell>
          <cell r="B337" t="str">
            <v>스펜드럴유리</v>
          </cell>
          <cell r="C337" t="str">
            <v xml:space="preserve"> 6mm</v>
          </cell>
          <cell r="D337" t="str">
            <v>㎡</v>
          </cell>
          <cell r="E337">
            <v>32292</v>
          </cell>
          <cell r="F337">
            <v>316</v>
          </cell>
          <cell r="G337">
            <v>32292</v>
          </cell>
          <cell r="H337">
            <v>396</v>
          </cell>
          <cell r="I337">
            <v>32292</v>
          </cell>
          <cell r="P337" t="str">
            <v>기전</v>
          </cell>
        </row>
        <row r="338">
          <cell r="A338" t="str">
            <v>강유칼12</v>
          </cell>
          <cell r="B338" t="str">
            <v>강화유리</v>
          </cell>
          <cell r="C338" t="str">
            <v>칼라12mm</v>
          </cell>
          <cell r="D338" t="str">
            <v>㎡</v>
          </cell>
          <cell r="E338">
            <v>30914</v>
          </cell>
          <cell r="F338">
            <v>316</v>
          </cell>
          <cell r="G338">
            <v>30914</v>
          </cell>
          <cell r="H338">
            <v>398</v>
          </cell>
          <cell r="I338">
            <v>48653</v>
          </cell>
          <cell r="P338" t="str">
            <v>기전</v>
          </cell>
        </row>
        <row r="339">
          <cell r="A339" t="str">
            <v>복유투12</v>
          </cell>
          <cell r="B339" t="str">
            <v>복층유리</v>
          </cell>
          <cell r="C339" t="str">
            <v>투명12mm(3CL+A6+3CL)</v>
          </cell>
          <cell r="D339" t="str">
            <v>㎡</v>
          </cell>
          <cell r="E339">
            <v>14994</v>
          </cell>
          <cell r="F339">
            <v>329</v>
          </cell>
          <cell r="G339">
            <v>14994</v>
          </cell>
          <cell r="H339">
            <v>395</v>
          </cell>
          <cell r="I339">
            <v>17222</v>
          </cell>
          <cell r="P339" t="str">
            <v>기전</v>
          </cell>
        </row>
        <row r="340">
          <cell r="A340" t="str">
            <v>복유칼18</v>
          </cell>
          <cell r="B340" t="str">
            <v>복층유리</v>
          </cell>
          <cell r="C340" t="str">
            <v>칼라18mm(6CL+A6+6CL)</v>
          </cell>
          <cell r="D340" t="str">
            <v>㎡</v>
          </cell>
          <cell r="E340">
            <v>24300</v>
          </cell>
          <cell r="F340">
            <v>316</v>
          </cell>
          <cell r="G340">
            <v>24300</v>
          </cell>
          <cell r="H340">
            <v>397</v>
          </cell>
          <cell r="I340">
            <v>28524</v>
          </cell>
          <cell r="P340" t="str">
            <v>기전</v>
          </cell>
        </row>
        <row r="341">
          <cell r="A341" t="str">
            <v>강도922</v>
          </cell>
          <cell r="B341" t="str">
            <v>강화유리도아</v>
          </cell>
          <cell r="C341" t="str">
            <v>900*2200 투명,시공도</v>
          </cell>
          <cell r="D341" t="str">
            <v>짝</v>
          </cell>
          <cell r="E341">
            <v>145000</v>
          </cell>
          <cell r="H341">
            <v>371</v>
          </cell>
          <cell r="I341">
            <v>145000</v>
          </cell>
          <cell r="P341" t="str">
            <v>기전</v>
          </cell>
        </row>
        <row r="342">
          <cell r="A342" t="str">
            <v>강도721</v>
          </cell>
          <cell r="B342" t="str">
            <v>강화유리도아</v>
          </cell>
          <cell r="C342" t="str">
            <v>750*2100 투명,시공도</v>
          </cell>
          <cell r="D342" t="str">
            <v>짝</v>
          </cell>
          <cell r="E342">
            <v>121000</v>
          </cell>
          <cell r="H342">
            <v>371</v>
          </cell>
          <cell r="I342">
            <v>121000</v>
          </cell>
          <cell r="P342" t="str">
            <v>기전</v>
          </cell>
        </row>
        <row r="343">
          <cell r="A343" t="str">
            <v>인서9</v>
          </cell>
          <cell r="B343" t="str">
            <v>인서트</v>
          </cell>
          <cell r="C343" t="str">
            <v>Φ9</v>
          </cell>
          <cell r="D343" t="str">
            <v>개</v>
          </cell>
          <cell r="E343">
            <v>36</v>
          </cell>
          <cell r="F343">
            <v>343</v>
          </cell>
          <cell r="G343">
            <v>36</v>
          </cell>
          <cell r="H343">
            <v>98</v>
          </cell>
          <cell r="I343">
            <v>40</v>
          </cell>
          <cell r="P343" t="str">
            <v>기전</v>
          </cell>
        </row>
        <row r="344">
          <cell r="A344" t="str">
            <v>달볼9</v>
          </cell>
          <cell r="B344" t="str">
            <v>달대볼트</v>
          </cell>
          <cell r="C344" t="str">
            <v>Φ9*1m 방청도장</v>
          </cell>
          <cell r="D344" t="str">
            <v>개</v>
          </cell>
          <cell r="E344">
            <v>280</v>
          </cell>
          <cell r="F344">
            <v>357</v>
          </cell>
          <cell r="G344">
            <v>280</v>
          </cell>
          <cell r="H344">
            <v>350</v>
          </cell>
          <cell r="I344">
            <v>482</v>
          </cell>
          <cell r="P344" t="str">
            <v>기전</v>
          </cell>
        </row>
        <row r="345">
          <cell r="A345" t="str">
            <v>캐찬12</v>
          </cell>
          <cell r="B345" t="str">
            <v>캐링찬넬</v>
          </cell>
          <cell r="C345" t="str">
            <v>38*12*1.2t</v>
          </cell>
          <cell r="D345" t="str">
            <v>m</v>
          </cell>
          <cell r="E345">
            <v>340</v>
          </cell>
          <cell r="F345">
            <v>356</v>
          </cell>
          <cell r="G345">
            <v>340</v>
          </cell>
          <cell r="H345">
            <v>349</v>
          </cell>
          <cell r="I345">
            <v>583</v>
          </cell>
          <cell r="P345" t="str">
            <v>기전</v>
          </cell>
        </row>
        <row r="346">
          <cell r="A346" t="str">
            <v>마찬12</v>
          </cell>
          <cell r="B346" t="str">
            <v>마이너찬넬</v>
          </cell>
          <cell r="C346" t="str">
            <v>19*10*1.2t</v>
          </cell>
          <cell r="D346" t="str">
            <v>m</v>
          </cell>
          <cell r="E346">
            <v>397</v>
          </cell>
          <cell r="H346">
            <v>349</v>
          </cell>
          <cell r="I346">
            <v>397</v>
          </cell>
          <cell r="P346" t="str">
            <v>기전</v>
          </cell>
        </row>
        <row r="347">
          <cell r="A347" t="str">
            <v>행핀23</v>
          </cell>
          <cell r="B347" t="str">
            <v>행거 및 핀</v>
          </cell>
          <cell r="C347" t="str">
            <v>110*23*18*2.3t</v>
          </cell>
          <cell r="D347" t="str">
            <v>조</v>
          </cell>
          <cell r="E347">
            <v>60</v>
          </cell>
          <cell r="F347">
            <v>356</v>
          </cell>
          <cell r="G347">
            <v>60</v>
          </cell>
          <cell r="H347">
            <v>349</v>
          </cell>
          <cell r="I347">
            <v>118</v>
          </cell>
          <cell r="P347" t="str">
            <v>기전</v>
          </cell>
        </row>
        <row r="348">
          <cell r="A348" t="str">
            <v>찬크12</v>
          </cell>
          <cell r="B348" t="str">
            <v>찬넬크립</v>
          </cell>
          <cell r="C348" t="str">
            <v>34*34*1.2t</v>
          </cell>
          <cell r="D348" t="str">
            <v>조</v>
          </cell>
          <cell r="E348">
            <v>50</v>
          </cell>
          <cell r="F348">
            <v>356</v>
          </cell>
          <cell r="G348">
            <v>50</v>
          </cell>
          <cell r="H348">
            <v>349</v>
          </cell>
          <cell r="I348">
            <v>106</v>
          </cell>
          <cell r="P348" t="str">
            <v>기전</v>
          </cell>
        </row>
        <row r="349">
          <cell r="A349" t="str">
            <v>캐조05</v>
          </cell>
          <cell r="B349" t="str">
            <v>캐링조인트</v>
          </cell>
          <cell r="C349" t="str">
            <v>90*40*13*0.5t</v>
          </cell>
          <cell r="D349" t="str">
            <v>조</v>
          </cell>
          <cell r="E349">
            <v>40</v>
          </cell>
          <cell r="F349">
            <v>356</v>
          </cell>
          <cell r="G349">
            <v>40</v>
          </cell>
          <cell r="H349">
            <v>349</v>
          </cell>
          <cell r="I349">
            <v>127</v>
          </cell>
          <cell r="P349" t="str">
            <v>기전</v>
          </cell>
        </row>
        <row r="350">
          <cell r="A350" t="str">
            <v>DB05</v>
          </cell>
          <cell r="B350" t="str">
            <v>D-M.BAR</v>
          </cell>
          <cell r="C350" t="str">
            <v>45*19*0.5t GAL</v>
          </cell>
          <cell r="D350" t="str">
            <v>m</v>
          </cell>
          <cell r="E350">
            <v>300</v>
          </cell>
          <cell r="F350">
            <v>356</v>
          </cell>
          <cell r="G350">
            <v>300</v>
          </cell>
          <cell r="H350">
            <v>349</v>
          </cell>
          <cell r="I350">
            <v>490</v>
          </cell>
          <cell r="P350" t="str">
            <v>기전</v>
          </cell>
        </row>
        <row r="351">
          <cell r="A351" t="str">
            <v>DB크05</v>
          </cell>
          <cell r="B351" t="str">
            <v>D-M.BAR 크립</v>
          </cell>
          <cell r="C351" t="str">
            <v>34*38*47*0.5t</v>
          </cell>
          <cell r="D351" t="str">
            <v>조</v>
          </cell>
          <cell r="E351">
            <v>30</v>
          </cell>
          <cell r="F351">
            <v>356</v>
          </cell>
          <cell r="G351">
            <v>30</v>
          </cell>
          <cell r="H351">
            <v>349</v>
          </cell>
          <cell r="I351">
            <v>52</v>
          </cell>
          <cell r="P351" t="str">
            <v>기전</v>
          </cell>
        </row>
        <row r="352">
          <cell r="A352" t="str">
            <v>DB죠05</v>
          </cell>
          <cell r="B352" t="str">
            <v>D-M.BAR 죠인트</v>
          </cell>
          <cell r="C352" t="str">
            <v>100*23*0.5t</v>
          </cell>
          <cell r="D352" t="str">
            <v>조</v>
          </cell>
          <cell r="E352">
            <v>35</v>
          </cell>
          <cell r="F352">
            <v>356</v>
          </cell>
          <cell r="G352">
            <v>35</v>
          </cell>
          <cell r="H352">
            <v>349</v>
          </cell>
          <cell r="I352">
            <v>65</v>
          </cell>
          <cell r="P352" t="str">
            <v>기전</v>
          </cell>
        </row>
        <row r="353">
          <cell r="A353" t="str">
            <v>A몰Z15</v>
          </cell>
          <cell r="B353" t="str">
            <v>AL 몰딩</v>
          </cell>
          <cell r="C353" t="str">
            <v>Z형 30*25*1.5코팅</v>
          </cell>
          <cell r="D353" t="str">
            <v>m</v>
          </cell>
          <cell r="E353">
            <v>1120</v>
          </cell>
          <cell r="H353">
            <v>351</v>
          </cell>
          <cell r="I353">
            <v>1120</v>
          </cell>
          <cell r="P353" t="str">
            <v>기전</v>
          </cell>
        </row>
        <row r="354">
          <cell r="A354" t="str">
            <v>A몰칼15</v>
          </cell>
          <cell r="B354" t="str">
            <v>AL 몰딩</v>
          </cell>
          <cell r="C354" t="str">
            <v>칼라 25*15*10*15</v>
          </cell>
          <cell r="D354" t="str">
            <v>m</v>
          </cell>
          <cell r="E354">
            <v>1260</v>
          </cell>
          <cell r="H354">
            <v>350</v>
          </cell>
          <cell r="I354">
            <v>1260</v>
          </cell>
          <cell r="P354" t="str">
            <v>기전</v>
          </cell>
        </row>
        <row r="355">
          <cell r="A355" t="str">
            <v>A스05</v>
          </cell>
          <cell r="B355" t="str">
            <v>AL 스펜드럴</v>
          </cell>
          <cell r="C355" t="str">
            <v>W-100 무공 0.5</v>
          </cell>
          <cell r="D355" t="str">
            <v>㎡</v>
          </cell>
          <cell r="E355">
            <v>26000</v>
          </cell>
          <cell r="F355">
            <v>356</v>
          </cell>
          <cell r="G355">
            <v>26000</v>
          </cell>
          <cell r="H355">
            <v>457</v>
          </cell>
          <cell r="I355">
            <v>28400</v>
          </cell>
          <cell r="P355" t="str">
            <v>기전</v>
          </cell>
        </row>
        <row r="356">
          <cell r="A356" t="str">
            <v>A천08</v>
          </cell>
          <cell r="B356" t="str">
            <v>AL 천정재(타일)</v>
          </cell>
          <cell r="C356" t="str">
            <v>300*300*0.8 무공</v>
          </cell>
          <cell r="D356" t="str">
            <v>㎡</v>
          </cell>
          <cell r="E356">
            <v>62200</v>
          </cell>
          <cell r="H356">
            <v>458</v>
          </cell>
          <cell r="I356">
            <v>62200</v>
          </cell>
          <cell r="P356" t="str">
            <v>기전</v>
          </cell>
        </row>
        <row r="357">
          <cell r="A357" t="str">
            <v>AF20</v>
          </cell>
          <cell r="B357" t="str">
            <v>ACCESS FLOOR(STL)</v>
          </cell>
          <cell r="C357" t="str">
            <v>H=200,전도성타일마감,시공도</v>
          </cell>
          <cell r="D357" t="str">
            <v>㎡</v>
          </cell>
          <cell r="E357">
            <v>82000</v>
          </cell>
          <cell r="H357">
            <v>417</v>
          </cell>
          <cell r="I357">
            <v>82000</v>
          </cell>
          <cell r="P357" t="str">
            <v>기전</v>
          </cell>
        </row>
        <row r="358">
          <cell r="A358" t="str">
            <v>AF30</v>
          </cell>
          <cell r="B358" t="str">
            <v>ACCESS FLOOR(STL)</v>
          </cell>
          <cell r="C358" t="str">
            <v>H=300,전도성타일마감,시공도</v>
          </cell>
          <cell r="D358" t="str">
            <v>㎡</v>
          </cell>
          <cell r="E358">
            <v>82000</v>
          </cell>
          <cell r="H358">
            <v>417</v>
          </cell>
          <cell r="I358">
            <v>82000</v>
          </cell>
          <cell r="P358" t="str">
            <v>기전</v>
          </cell>
        </row>
        <row r="359">
          <cell r="A359" t="str">
            <v>황줄12</v>
          </cell>
          <cell r="B359" t="str">
            <v>황동 줄눈대</v>
          </cell>
          <cell r="C359" t="str">
            <v>4.5*2.5*12</v>
          </cell>
          <cell r="D359" t="str">
            <v>m</v>
          </cell>
          <cell r="E359">
            <v>344</v>
          </cell>
          <cell r="H359">
            <v>353</v>
          </cell>
          <cell r="I359">
            <v>344</v>
          </cell>
          <cell r="P359" t="str">
            <v>기전</v>
          </cell>
        </row>
        <row r="360">
          <cell r="A360" t="str">
            <v>걸비..</v>
          </cell>
          <cell r="B360" t="str">
            <v>걸레받이비드(SST'L)</v>
          </cell>
          <cell r="C360" t="str">
            <v>KB151</v>
          </cell>
          <cell r="D360" t="str">
            <v>m</v>
          </cell>
          <cell r="E360">
            <v>2500</v>
          </cell>
          <cell r="H360">
            <v>351</v>
          </cell>
          <cell r="I360">
            <v>2500</v>
          </cell>
          <cell r="P360" t="str">
            <v>기전</v>
          </cell>
        </row>
        <row r="361">
          <cell r="A361" t="str">
            <v>석보95</v>
          </cell>
          <cell r="B361" t="str">
            <v>석고보드</v>
          </cell>
          <cell r="C361" t="str">
            <v>9.5mm*3'*8'</v>
          </cell>
          <cell r="D361" t="str">
            <v>㎡</v>
          </cell>
          <cell r="E361">
            <v>1810</v>
          </cell>
          <cell r="F361">
            <v>354</v>
          </cell>
          <cell r="G361">
            <v>1810</v>
          </cell>
          <cell r="H361">
            <v>451</v>
          </cell>
          <cell r="I361">
            <v>1773</v>
          </cell>
          <cell r="P361" t="str">
            <v>기전</v>
          </cell>
        </row>
        <row r="362">
          <cell r="A362" t="str">
            <v>시텍6</v>
          </cell>
          <cell r="B362" t="str">
            <v>시멘트계텍스</v>
          </cell>
          <cell r="C362" t="str">
            <v>6mm</v>
          </cell>
          <cell r="D362" t="str">
            <v>㎡</v>
          </cell>
          <cell r="E362">
            <v>3500</v>
          </cell>
          <cell r="H362">
            <v>455</v>
          </cell>
          <cell r="I362">
            <v>3500</v>
          </cell>
          <cell r="P362" t="str">
            <v>기전</v>
          </cell>
        </row>
        <row r="363">
          <cell r="A363" t="str">
            <v>밤라4</v>
          </cell>
          <cell r="B363" t="str">
            <v>밤라이트</v>
          </cell>
          <cell r="C363" t="str">
            <v>4mm*4'*8'</v>
          </cell>
          <cell r="D363" t="str">
            <v>㎡</v>
          </cell>
          <cell r="E363">
            <v>3176</v>
          </cell>
          <cell r="F363">
            <v>341</v>
          </cell>
          <cell r="G363">
            <v>3176</v>
          </cell>
          <cell r="H363">
            <v>451</v>
          </cell>
          <cell r="I363">
            <v>3654</v>
          </cell>
          <cell r="P363" t="str">
            <v>기전</v>
          </cell>
        </row>
        <row r="364">
          <cell r="A364" t="str">
            <v>암텍12</v>
          </cell>
          <cell r="B364" t="str">
            <v>암면텍스</v>
          </cell>
          <cell r="C364" t="str">
            <v>12mm M-BAR용 300*600</v>
          </cell>
          <cell r="D364" t="str">
            <v>㎡</v>
          </cell>
          <cell r="E364">
            <v>6000</v>
          </cell>
          <cell r="F364">
            <v>355</v>
          </cell>
          <cell r="G364">
            <v>6000</v>
          </cell>
          <cell r="H364">
            <v>455</v>
          </cell>
          <cell r="I364">
            <v>6900</v>
          </cell>
          <cell r="P364" t="str">
            <v>기전</v>
          </cell>
        </row>
        <row r="365">
          <cell r="A365" t="str">
            <v>무타3</v>
          </cell>
          <cell r="B365" t="str">
            <v>무석면디럭스타일</v>
          </cell>
          <cell r="C365" t="str">
            <v>300*300*3t</v>
          </cell>
          <cell r="D365" t="str">
            <v>㎡</v>
          </cell>
          <cell r="E365">
            <v>3939</v>
          </cell>
          <cell r="F365">
            <v>347</v>
          </cell>
          <cell r="G365">
            <v>3939</v>
          </cell>
          <cell r="H365">
            <v>412</v>
          </cell>
          <cell r="I365">
            <v>3900</v>
          </cell>
          <cell r="P365" t="str">
            <v>기전</v>
          </cell>
        </row>
        <row r="366">
          <cell r="A366" t="str">
            <v>화칸20</v>
          </cell>
          <cell r="B366" t="str">
            <v>화장실칸막이</v>
          </cell>
          <cell r="C366" t="str">
            <v>큐비클 20mm</v>
          </cell>
          <cell r="D366" t="str">
            <v>㎡</v>
          </cell>
          <cell r="E366">
            <v>45000</v>
          </cell>
          <cell r="F366">
            <v>353</v>
          </cell>
          <cell r="G366">
            <v>45000</v>
          </cell>
          <cell r="H366">
            <v>459</v>
          </cell>
          <cell r="I366">
            <v>60000</v>
          </cell>
          <cell r="P366" t="str">
            <v>기전</v>
          </cell>
        </row>
        <row r="367">
          <cell r="A367" t="str">
            <v>폼타이30</v>
          </cell>
          <cell r="B367" t="str">
            <v>Form Tie</v>
          </cell>
          <cell r="C367" t="str">
            <v>D-Type,300mm</v>
          </cell>
          <cell r="D367" t="str">
            <v>조</v>
          </cell>
          <cell r="E367">
            <v>850</v>
          </cell>
          <cell r="H367">
            <v>149</v>
          </cell>
          <cell r="I367">
            <v>850</v>
          </cell>
          <cell r="K367">
            <v>850</v>
          </cell>
          <cell r="P367" t="str">
            <v>최종식</v>
          </cell>
        </row>
        <row r="368">
          <cell r="A368" t="str">
            <v>다발20</v>
          </cell>
          <cell r="B368" t="str">
            <v>다발관</v>
          </cell>
          <cell r="C368" t="str">
            <v>200형</v>
          </cell>
          <cell r="D368" t="str">
            <v>m</v>
          </cell>
          <cell r="E368">
            <v>6000</v>
          </cell>
          <cell r="I368">
            <v>6000</v>
          </cell>
          <cell r="K368">
            <v>6000</v>
          </cell>
          <cell r="P368" t="str">
            <v>김응원</v>
          </cell>
        </row>
        <row r="369">
          <cell r="A369" t="str">
            <v>팁.노파</v>
          </cell>
          <cell r="B369" t="str">
            <v>팁</v>
          </cell>
          <cell r="C369" t="str">
            <v>노면파쇄기</v>
          </cell>
          <cell r="D369" t="str">
            <v>개</v>
          </cell>
          <cell r="E369">
            <v>6100</v>
          </cell>
          <cell r="I369">
            <v>6100</v>
          </cell>
          <cell r="K369">
            <v>6100</v>
          </cell>
          <cell r="P369" t="str">
            <v>권광오</v>
          </cell>
        </row>
        <row r="370">
          <cell r="A370" t="str">
            <v>빗자루.</v>
          </cell>
          <cell r="B370" t="str">
            <v>빗자루</v>
          </cell>
          <cell r="D370" t="str">
            <v>개</v>
          </cell>
          <cell r="E370">
            <v>2000</v>
          </cell>
          <cell r="I370">
            <v>2000</v>
          </cell>
          <cell r="K370">
            <v>2000</v>
          </cell>
          <cell r="P370" t="str">
            <v>권광오</v>
          </cell>
        </row>
        <row r="371">
          <cell r="A371" t="str">
            <v>융도황색</v>
          </cell>
          <cell r="B371" t="str">
            <v>융착성 도료</v>
          </cell>
          <cell r="C371" t="str">
            <v>황색</v>
          </cell>
          <cell r="D371" t="str">
            <v>kg</v>
          </cell>
          <cell r="E371">
            <v>650</v>
          </cell>
          <cell r="I371">
            <v>650</v>
          </cell>
          <cell r="K371">
            <v>650</v>
          </cell>
          <cell r="P371" t="str">
            <v>김응원</v>
          </cell>
        </row>
        <row r="372">
          <cell r="A372" t="str">
            <v>융도백색</v>
          </cell>
          <cell r="B372" t="str">
            <v>융착성 도료</v>
          </cell>
          <cell r="C372" t="str">
            <v>백색</v>
          </cell>
          <cell r="D372" t="str">
            <v>kg</v>
          </cell>
          <cell r="E372">
            <v>650</v>
          </cell>
          <cell r="I372">
            <v>650</v>
          </cell>
          <cell r="K372">
            <v>650</v>
          </cell>
          <cell r="P372" t="str">
            <v>김영민</v>
          </cell>
        </row>
        <row r="373">
          <cell r="A373" t="str">
            <v>유리비드</v>
          </cell>
          <cell r="B373" t="str">
            <v>유리알(비드)</v>
          </cell>
          <cell r="D373" t="str">
            <v>kg</v>
          </cell>
          <cell r="E373">
            <v>550</v>
          </cell>
          <cell r="I373">
            <v>550</v>
          </cell>
          <cell r="K373">
            <v>550</v>
          </cell>
          <cell r="P373" t="str">
            <v>김응원</v>
          </cell>
        </row>
        <row r="374">
          <cell r="A374" t="str">
            <v>프이차도</v>
          </cell>
          <cell r="B374" t="str">
            <v>프라이머</v>
          </cell>
          <cell r="C374" t="str">
            <v>차선도색용</v>
          </cell>
          <cell r="D374" t="str">
            <v>kg</v>
          </cell>
          <cell r="E374">
            <v>833</v>
          </cell>
          <cell r="I374">
            <v>833</v>
          </cell>
          <cell r="K374">
            <v>833</v>
          </cell>
          <cell r="P374" t="str">
            <v>김응원</v>
          </cell>
        </row>
        <row r="375">
          <cell r="A375" t="str">
            <v>아스78</v>
          </cell>
          <cell r="B375" t="str">
            <v>아스콘</v>
          </cell>
          <cell r="C375" t="str">
            <v>#78</v>
          </cell>
          <cell r="D375" t="str">
            <v>㎥</v>
          </cell>
          <cell r="E375">
            <v>232</v>
          </cell>
          <cell r="I375">
            <v>232</v>
          </cell>
          <cell r="K375">
            <v>232</v>
          </cell>
          <cell r="P375" t="str">
            <v>김응원</v>
          </cell>
        </row>
        <row r="376">
          <cell r="A376" t="str">
            <v>아스46</v>
          </cell>
          <cell r="B376" t="str">
            <v>아스콘</v>
          </cell>
          <cell r="C376" t="str">
            <v>#467</v>
          </cell>
          <cell r="D376" t="str">
            <v>㎥</v>
          </cell>
          <cell r="E376">
            <v>232</v>
          </cell>
          <cell r="I376">
            <v>232</v>
          </cell>
          <cell r="K376">
            <v>232</v>
          </cell>
          <cell r="P376" t="str">
            <v>김응원</v>
          </cell>
        </row>
        <row r="377">
          <cell r="A377" t="str">
            <v>아유택코</v>
          </cell>
          <cell r="B377" t="str">
            <v>아스팔트 유제</v>
          </cell>
          <cell r="C377" t="str">
            <v>RSC-4(택코팅)</v>
          </cell>
          <cell r="D377" t="str">
            <v>ℓ</v>
          </cell>
          <cell r="E377">
            <v>232</v>
          </cell>
          <cell r="I377">
            <v>232</v>
          </cell>
          <cell r="K377">
            <v>232</v>
          </cell>
          <cell r="P377" t="str">
            <v>김응원</v>
          </cell>
        </row>
        <row r="378">
          <cell r="A378" t="str">
            <v>아유프코</v>
          </cell>
          <cell r="B378" t="str">
            <v>아스팔트 유제</v>
          </cell>
          <cell r="C378" t="str">
            <v>RSC-3(프라임코팅)</v>
          </cell>
          <cell r="D378" t="str">
            <v>ℓ</v>
          </cell>
          <cell r="E378">
            <v>232</v>
          </cell>
          <cell r="I378">
            <v>232</v>
          </cell>
          <cell r="K378">
            <v>232</v>
          </cell>
          <cell r="P378" t="str">
            <v>김응원</v>
          </cell>
        </row>
        <row r="379">
          <cell r="A379" t="str">
            <v>스그55115</v>
          </cell>
          <cell r="B379" t="str">
            <v>스틸 그레이팅</v>
          </cell>
          <cell r="C379" t="str">
            <v>550x1,100x50</v>
          </cell>
          <cell r="D379" t="str">
            <v>개</v>
          </cell>
          <cell r="E379">
            <v>6000</v>
          </cell>
          <cell r="I379">
            <v>6000</v>
          </cell>
          <cell r="K379">
            <v>6000</v>
          </cell>
          <cell r="P379" t="str">
            <v>김응원</v>
          </cell>
        </row>
        <row r="380">
          <cell r="A380" t="str">
            <v>흄관60칼본</v>
          </cell>
          <cell r="B380" t="str">
            <v>흄관</v>
          </cell>
          <cell r="C380" t="str">
            <v>600A,소켓식</v>
          </cell>
          <cell r="D380" t="str">
            <v>본</v>
          </cell>
          <cell r="E380">
            <v>12000</v>
          </cell>
          <cell r="I380">
            <v>12000</v>
          </cell>
          <cell r="K380">
            <v>12000</v>
          </cell>
          <cell r="P380" t="str">
            <v>김응원</v>
          </cell>
        </row>
        <row r="381">
          <cell r="A381" t="str">
            <v>흄관60칼m</v>
          </cell>
          <cell r="B381" t="str">
            <v>흄관</v>
          </cell>
          <cell r="C381" t="str">
            <v>600A,소켓식</v>
          </cell>
          <cell r="D381" t="str">
            <v>m</v>
          </cell>
          <cell r="E381">
            <v>4800</v>
          </cell>
          <cell r="I381">
            <v>4800</v>
          </cell>
          <cell r="K381">
            <v>4800</v>
          </cell>
          <cell r="P381" t="str">
            <v>김응원</v>
          </cell>
        </row>
        <row r="382">
          <cell r="A382" t="str">
            <v>고방..</v>
          </cell>
          <cell r="B382" t="str">
            <v>고점도방수액</v>
          </cell>
          <cell r="C382" t="str">
            <v>..</v>
          </cell>
          <cell r="D382" t="str">
            <v>ℓ</v>
          </cell>
          <cell r="E382">
            <v>194</v>
          </cell>
          <cell r="H382">
            <v>15</v>
          </cell>
          <cell r="I382">
            <v>194</v>
          </cell>
          <cell r="J382">
            <v>240</v>
          </cell>
          <cell r="K382">
            <v>222</v>
          </cell>
          <cell r="P382" t="str">
            <v>김정헌</v>
          </cell>
        </row>
        <row r="383">
          <cell r="A383" t="str">
            <v>소석..</v>
          </cell>
          <cell r="B383" t="str">
            <v>소석회</v>
          </cell>
          <cell r="C383" t="str">
            <v>..</v>
          </cell>
          <cell r="D383" t="str">
            <v>kg</v>
          </cell>
          <cell r="E383">
            <v>100</v>
          </cell>
          <cell r="I383">
            <v>100</v>
          </cell>
          <cell r="K383">
            <v>100</v>
          </cell>
          <cell r="P383" t="str">
            <v>김정헌</v>
          </cell>
        </row>
        <row r="384">
          <cell r="A384" t="str">
            <v>PVC관200</v>
          </cell>
          <cell r="B384" t="str">
            <v>PVC관</v>
          </cell>
          <cell r="C384" t="str">
            <v>Φ200</v>
          </cell>
          <cell r="D384" t="str">
            <v>m</v>
          </cell>
          <cell r="E384">
            <v>100</v>
          </cell>
          <cell r="I384">
            <v>100</v>
          </cell>
          <cell r="K384">
            <v>100</v>
          </cell>
          <cell r="P384" t="str">
            <v>김정헌</v>
          </cell>
        </row>
        <row r="385">
          <cell r="A385" t="str">
            <v>스그70</v>
          </cell>
          <cell r="B385" t="str">
            <v>스틸그레이팅</v>
          </cell>
          <cell r="C385" t="str">
            <v>횡단측구용(하중20ton),995x700</v>
          </cell>
          <cell r="D385" t="str">
            <v>㎡</v>
          </cell>
          <cell r="E385">
            <v>116857</v>
          </cell>
          <cell r="H385">
            <v>177</v>
          </cell>
          <cell r="I385">
            <v>116857</v>
          </cell>
          <cell r="K385">
            <v>116857</v>
          </cell>
          <cell r="L385" t="str">
            <v>*조당81,800원</v>
          </cell>
          <cell r="P385" t="str">
            <v>김정헌</v>
          </cell>
        </row>
        <row r="386">
          <cell r="A386" t="str">
            <v>VR관15</v>
          </cell>
          <cell r="B386" t="str">
            <v>V.R관(진동 및 전압철근콘크리트관)</v>
          </cell>
          <cell r="C386" t="str">
            <v>D1500</v>
          </cell>
          <cell r="D386" t="str">
            <v>본</v>
          </cell>
          <cell r="E386">
            <v>20000</v>
          </cell>
          <cell r="I386">
            <v>20000</v>
          </cell>
          <cell r="K386">
            <v>20000</v>
          </cell>
          <cell r="P386" t="str">
            <v>우수(유성제)</v>
          </cell>
        </row>
        <row r="387">
          <cell r="A387" t="str">
            <v>VR관12</v>
          </cell>
          <cell r="B387" t="str">
            <v>V.R관(진동 및 전압철근콘크리트관)</v>
          </cell>
          <cell r="C387" t="str">
            <v>D1200</v>
          </cell>
          <cell r="D387" t="str">
            <v>본</v>
          </cell>
          <cell r="E387">
            <v>15000</v>
          </cell>
          <cell r="I387">
            <v>15000</v>
          </cell>
          <cell r="K387">
            <v>15000</v>
          </cell>
          <cell r="P387" t="str">
            <v>우수(유성제)</v>
          </cell>
        </row>
        <row r="388">
          <cell r="A388" t="str">
            <v>비닐양생</v>
          </cell>
          <cell r="B388" t="str">
            <v>양생재</v>
          </cell>
          <cell r="C388" t="str">
            <v>비닐재</v>
          </cell>
          <cell r="D388" t="str">
            <v>kg</v>
          </cell>
          <cell r="E388">
            <v>1200</v>
          </cell>
          <cell r="I388">
            <v>1200</v>
          </cell>
          <cell r="J388">
            <v>102</v>
          </cell>
          <cell r="K388">
            <v>1200</v>
          </cell>
          <cell r="P388" t="str">
            <v>우수(유성제)</v>
          </cell>
        </row>
        <row r="389">
          <cell r="A389" t="str">
            <v>S뚜551105</v>
          </cell>
          <cell r="B389" t="str">
            <v>STEEL뚜껑</v>
          </cell>
          <cell r="C389" t="str">
            <v>550x1,100x50,주철</v>
          </cell>
          <cell r="D389" t="str">
            <v>개</v>
          </cell>
          <cell r="E389">
            <v>92500</v>
          </cell>
          <cell r="H389">
            <v>175</v>
          </cell>
          <cell r="I389">
            <v>92500</v>
          </cell>
          <cell r="K389">
            <v>92500</v>
          </cell>
          <cell r="P389" t="str">
            <v>우수(유성제)</v>
          </cell>
        </row>
        <row r="390">
          <cell r="A390" t="str">
            <v>차매37</v>
          </cell>
          <cell r="B390" t="str">
            <v>차수매트</v>
          </cell>
          <cell r="C390" t="str">
            <v>3T/M,600g/㎡이상</v>
          </cell>
          <cell r="D390" t="str">
            <v>㎡</v>
          </cell>
          <cell r="E390">
            <v>3200</v>
          </cell>
          <cell r="H390">
            <v>217</v>
          </cell>
          <cell r="I390">
            <v>3200</v>
          </cell>
          <cell r="K390">
            <v>3200</v>
          </cell>
          <cell r="P390" t="str">
            <v>최종식</v>
          </cell>
        </row>
        <row r="391">
          <cell r="A391" t="str">
            <v>섬유10</v>
          </cell>
          <cell r="B391" t="str">
            <v>섬유대</v>
          </cell>
          <cell r="C391" t="str">
            <v>평균두께10cm</v>
          </cell>
          <cell r="D391" t="str">
            <v>㎡</v>
          </cell>
          <cell r="E391">
            <v>4400</v>
          </cell>
          <cell r="H391">
            <v>222</v>
          </cell>
          <cell r="I391">
            <v>4400</v>
          </cell>
          <cell r="K391">
            <v>4400</v>
          </cell>
          <cell r="P391" t="str">
            <v>우수(유성제)</v>
          </cell>
        </row>
        <row r="392">
          <cell r="A392" t="str">
            <v>기매1030</v>
          </cell>
          <cell r="B392" t="str">
            <v>기초매트</v>
          </cell>
          <cell r="C392" t="str">
            <v>10T/M,300g/㎡</v>
          </cell>
          <cell r="D392" t="str">
            <v>㎡</v>
          </cell>
          <cell r="E392">
            <v>2000</v>
          </cell>
          <cell r="H392">
            <v>222</v>
          </cell>
          <cell r="I392">
            <v>2000</v>
          </cell>
          <cell r="K392">
            <v>2000</v>
          </cell>
          <cell r="P392" t="str">
            <v>우수(유성제)</v>
          </cell>
        </row>
        <row r="393">
          <cell r="A393" t="str">
            <v>살충로얄</v>
          </cell>
          <cell r="B393" t="str">
            <v>로얄벤</v>
          </cell>
          <cell r="C393" t="str">
            <v>유제</v>
          </cell>
          <cell r="D393" t="str">
            <v>ℓ</v>
          </cell>
          <cell r="E393">
            <v>32000</v>
          </cell>
          <cell r="H393">
            <v>1239</v>
          </cell>
          <cell r="I393">
            <v>32000</v>
          </cell>
          <cell r="K393">
            <v>32000</v>
          </cell>
          <cell r="P393" t="str">
            <v>김영민</v>
          </cell>
        </row>
        <row r="394">
          <cell r="A394" t="str">
            <v>살충케이</v>
          </cell>
          <cell r="B394" t="str">
            <v>케이오벤</v>
          </cell>
          <cell r="C394" t="str">
            <v>유제</v>
          </cell>
          <cell r="D394" t="str">
            <v>ℓ</v>
          </cell>
          <cell r="E394">
            <v>30000</v>
          </cell>
          <cell r="H394">
            <v>1239</v>
          </cell>
          <cell r="I394">
            <v>30000</v>
          </cell>
          <cell r="K394">
            <v>30000</v>
          </cell>
          <cell r="P394" t="str">
            <v>김영민</v>
          </cell>
        </row>
        <row r="395">
          <cell r="A395" t="str">
            <v>살충슈퍼</v>
          </cell>
          <cell r="B395" t="str">
            <v>슈퍼벤</v>
          </cell>
          <cell r="C395" t="str">
            <v>유제</v>
          </cell>
          <cell r="D395" t="str">
            <v>ℓ</v>
          </cell>
          <cell r="E395">
            <v>37000</v>
          </cell>
          <cell r="H395">
            <v>1239</v>
          </cell>
          <cell r="I395">
            <v>37000</v>
          </cell>
          <cell r="K395">
            <v>37000</v>
          </cell>
          <cell r="P395" t="str">
            <v>김영민</v>
          </cell>
        </row>
        <row r="396">
          <cell r="A396" t="str">
            <v>살충피리</v>
          </cell>
          <cell r="B396" t="str">
            <v>피리넥스</v>
          </cell>
          <cell r="C396" t="str">
            <v>유제</v>
          </cell>
          <cell r="D396" t="str">
            <v>ℓ</v>
          </cell>
          <cell r="E396">
            <v>27000</v>
          </cell>
          <cell r="H396">
            <v>1239</v>
          </cell>
          <cell r="I396">
            <v>27000</v>
          </cell>
          <cell r="K396">
            <v>27000</v>
          </cell>
          <cell r="P396" t="str">
            <v>김영민</v>
          </cell>
        </row>
        <row r="397">
          <cell r="A397" t="str">
            <v>살충하이</v>
          </cell>
          <cell r="B397" t="str">
            <v>하이프로틴</v>
          </cell>
          <cell r="C397" t="str">
            <v>유제</v>
          </cell>
          <cell r="D397" t="str">
            <v>ℓ</v>
          </cell>
          <cell r="E397">
            <v>37000</v>
          </cell>
          <cell r="H397">
            <v>1239</v>
          </cell>
          <cell r="I397">
            <v>37000</v>
          </cell>
          <cell r="K397">
            <v>37000</v>
          </cell>
          <cell r="P397" t="str">
            <v>김영민</v>
          </cell>
        </row>
        <row r="398">
          <cell r="A398" t="str">
            <v>살균CO</v>
          </cell>
          <cell r="B398" t="str">
            <v>CℓO₂</v>
          </cell>
          <cell r="C398" t="str">
            <v>수화제</v>
          </cell>
          <cell r="D398" t="str">
            <v>ℓ</v>
          </cell>
          <cell r="E398">
            <v>7000</v>
          </cell>
          <cell r="H398">
            <v>222</v>
          </cell>
          <cell r="I398">
            <v>7000</v>
          </cell>
          <cell r="K398">
            <v>7000</v>
          </cell>
          <cell r="P398" t="str">
            <v>김영민</v>
          </cell>
        </row>
        <row r="399">
          <cell r="A399" t="str">
            <v>도청소모</v>
          </cell>
          <cell r="B399" t="str">
            <v>도로청소차 소모품비</v>
          </cell>
          <cell r="C399" t="str">
            <v>6㎥,양흡입용</v>
          </cell>
          <cell r="D399" t="str">
            <v>hr</v>
          </cell>
          <cell r="E399">
            <v>7942.4333333333334</v>
          </cell>
          <cell r="M399">
            <v>7942.4333333333334</v>
          </cell>
          <cell r="P399" t="str">
            <v>김영민</v>
          </cell>
        </row>
        <row r="400">
          <cell r="A400" t="str">
            <v>탈취분사</v>
          </cell>
          <cell r="B400" t="str">
            <v>탈취분사기</v>
          </cell>
          <cell r="C400" t="str">
            <v>#5,편흡입</v>
          </cell>
          <cell r="D400" t="str">
            <v>대</v>
          </cell>
          <cell r="E400">
            <v>6000000</v>
          </cell>
          <cell r="H400">
            <v>755</v>
          </cell>
          <cell r="I400">
            <v>6000000</v>
          </cell>
          <cell r="K400">
            <v>6000000</v>
          </cell>
          <cell r="P400" t="str">
            <v>김영민</v>
          </cell>
        </row>
        <row r="401">
          <cell r="A401" t="str">
            <v>탈취노즐</v>
          </cell>
          <cell r="B401" t="str">
            <v>탈취 Nozzle Header</v>
          </cell>
          <cell r="C401" t="str">
            <v>RING25</v>
          </cell>
          <cell r="D401" t="str">
            <v>개</v>
          </cell>
          <cell r="E401">
            <v>25000</v>
          </cell>
          <cell r="H401">
            <v>755</v>
          </cell>
          <cell r="I401">
            <v>25000</v>
          </cell>
          <cell r="K401">
            <v>25000</v>
          </cell>
          <cell r="P401" t="str">
            <v>김영민</v>
          </cell>
        </row>
        <row r="402">
          <cell r="A402" t="str">
            <v>JB..</v>
          </cell>
          <cell r="B402" t="str">
            <v>Junction Box</v>
          </cell>
          <cell r="C402" t="str">
            <v>380Vx3Φ</v>
          </cell>
          <cell r="D402" t="str">
            <v>개</v>
          </cell>
          <cell r="E402">
            <v>45000</v>
          </cell>
          <cell r="H402">
            <v>835</v>
          </cell>
          <cell r="I402">
            <v>45000</v>
          </cell>
          <cell r="K402">
            <v>45000</v>
          </cell>
          <cell r="P402" t="str">
            <v>김영민</v>
          </cell>
        </row>
        <row r="403">
          <cell r="A403" t="str">
            <v>접동18</v>
          </cell>
          <cell r="B403" t="str">
            <v>접지봉</v>
          </cell>
          <cell r="C403" t="str">
            <v>동봉Φ18x2400mm</v>
          </cell>
          <cell r="D403" t="str">
            <v>개</v>
          </cell>
          <cell r="E403">
            <v>7300</v>
          </cell>
          <cell r="H403">
            <v>887</v>
          </cell>
          <cell r="I403">
            <v>7300</v>
          </cell>
          <cell r="K403">
            <v>7300</v>
          </cell>
          <cell r="P403" t="str">
            <v>김영민</v>
          </cell>
        </row>
        <row r="404">
          <cell r="A404" t="str">
            <v>전케38</v>
          </cell>
          <cell r="B404" t="str">
            <v>전력 케이블</v>
          </cell>
          <cell r="C404" t="str">
            <v>CV38㎟x4P</v>
          </cell>
          <cell r="D404" t="str">
            <v>m</v>
          </cell>
          <cell r="E404">
            <v>7381</v>
          </cell>
          <cell r="H404">
            <v>798</v>
          </cell>
          <cell r="I404">
            <v>7381</v>
          </cell>
          <cell r="K404">
            <v>7381</v>
          </cell>
          <cell r="P404" t="str">
            <v>김영민</v>
          </cell>
        </row>
        <row r="405">
          <cell r="A405" t="str">
            <v>전케60</v>
          </cell>
          <cell r="B405" t="str">
            <v>전력 케이블</v>
          </cell>
          <cell r="C405" t="str">
            <v>CV60㎟x4P</v>
          </cell>
          <cell r="D405" t="str">
            <v>m</v>
          </cell>
          <cell r="E405">
            <v>12404</v>
          </cell>
          <cell r="H405">
            <v>798</v>
          </cell>
          <cell r="I405">
            <v>12404</v>
          </cell>
          <cell r="K405">
            <v>12404</v>
          </cell>
          <cell r="P405" t="str">
            <v>김영민</v>
          </cell>
        </row>
        <row r="406">
          <cell r="A406" t="str">
            <v>제케55</v>
          </cell>
          <cell r="B406" t="str">
            <v>제어 케이블</v>
          </cell>
          <cell r="C406" t="str">
            <v>CV5.5㎟x4P</v>
          </cell>
          <cell r="D406" t="str">
            <v>m</v>
          </cell>
          <cell r="E406">
            <v>300</v>
          </cell>
          <cell r="H406">
            <v>796</v>
          </cell>
          <cell r="I406">
            <v>300</v>
          </cell>
          <cell r="K406">
            <v>300</v>
          </cell>
          <cell r="P406" t="str">
            <v>김영민</v>
          </cell>
        </row>
        <row r="407">
          <cell r="A407" t="str">
            <v>전관54</v>
          </cell>
          <cell r="B407" t="str">
            <v>전선관</v>
          </cell>
          <cell r="C407" t="str">
            <v>Φ54mm,파상형PE</v>
          </cell>
          <cell r="D407" t="str">
            <v>m</v>
          </cell>
          <cell r="E407">
            <v>860</v>
          </cell>
          <cell r="H407">
            <v>825</v>
          </cell>
          <cell r="I407">
            <v>860</v>
          </cell>
          <cell r="K407">
            <v>860</v>
          </cell>
          <cell r="P407" t="str">
            <v>김영민</v>
          </cell>
        </row>
        <row r="408">
          <cell r="A408" t="str">
            <v>고호1.</v>
          </cell>
          <cell r="B408" t="str">
            <v>고압호스</v>
          </cell>
          <cell r="C408" t="str">
            <v>1"x1W(100kg/㎠)</v>
          </cell>
          <cell r="D408" t="str">
            <v>m</v>
          </cell>
          <cell r="E408">
            <v>5720</v>
          </cell>
          <cell r="H408">
            <v>1105</v>
          </cell>
          <cell r="I408">
            <v>5720</v>
          </cell>
          <cell r="K408">
            <v>5720</v>
          </cell>
          <cell r="P408" t="str">
            <v>김영민</v>
          </cell>
        </row>
        <row r="409">
          <cell r="A409" t="str">
            <v>고호14</v>
          </cell>
          <cell r="B409" t="str">
            <v>고압호스</v>
          </cell>
          <cell r="C409" t="str">
            <v>1/4"x1W(100kg/㎠)</v>
          </cell>
          <cell r="D409" t="str">
            <v>m</v>
          </cell>
          <cell r="E409">
            <v>2470</v>
          </cell>
          <cell r="H409">
            <v>1105</v>
          </cell>
          <cell r="I409">
            <v>2470</v>
          </cell>
          <cell r="K409">
            <v>2470</v>
          </cell>
          <cell r="P409" t="str">
            <v>김영민</v>
          </cell>
        </row>
        <row r="410">
          <cell r="A410" t="str">
            <v>고보125</v>
          </cell>
          <cell r="B410" t="str">
            <v>고압호스 보호관</v>
          </cell>
          <cell r="C410" t="str">
            <v>Φ125mm,,파상형PE</v>
          </cell>
          <cell r="D410" t="str">
            <v>m</v>
          </cell>
          <cell r="E410">
            <v>3860</v>
          </cell>
          <cell r="H410">
            <v>825</v>
          </cell>
          <cell r="I410">
            <v>3860</v>
          </cell>
          <cell r="K410">
            <v>3860</v>
          </cell>
          <cell r="P410" t="str">
            <v>김영민</v>
          </cell>
        </row>
        <row r="411">
          <cell r="A411" t="str">
            <v>물탱10</v>
          </cell>
          <cell r="B411" t="str">
            <v>물탱크</v>
          </cell>
          <cell r="C411" t="str">
            <v>FRP,원통형,10㎥</v>
          </cell>
          <cell r="D411" t="str">
            <v>조</v>
          </cell>
          <cell r="E411">
            <v>1400000</v>
          </cell>
          <cell r="H411">
            <v>593</v>
          </cell>
          <cell r="I411">
            <v>1400000</v>
          </cell>
          <cell r="K411">
            <v>1400000</v>
          </cell>
          <cell r="P411" t="str">
            <v>김영민</v>
          </cell>
        </row>
        <row r="412">
          <cell r="A412" t="str">
            <v>P관30</v>
          </cell>
          <cell r="B412" t="str">
            <v>PE관</v>
          </cell>
          <cell r="C412" t="str">
            <v>Φ30mm</v>
          </cell>
          <cell r="D412" t="str">
            <v>m</v>
          </cell>
          <cell r="E412">
            <v>780</v>
          </cell>
          <cell r="H412">
            <v>513</v>
          </cell>
          <cell r="I412">
            <v>780</v>
          </cell>
          <cell r="K412">
            <v>780</v>
          </cell>
          <cell r="P412" t="str">
            <v>김영민</v>
          </cell>
        </row>
        <row r="413">
          <cell r="A413" t="str">
            <v>풍향..</v>
          </cell>
          <cell r="B413" t="str">
            <v>풍향계</v>
          </cell>
          <cell r="C413" t="str">
            <v>원구식,H-803</v>
          </cell>
          <cell r="D413" t="str">
            <v>개</v>
          </cell>
          <cell r="E413">
            <v>600000</v>
          </cell>
          <cell r="H413">
            <v>1076</v>
          </cell>
          <cell r="I413">
            <v>600000</v>
          </cell>
          <cell r="K413">
            <v>600000</v>
          </cell>
          <cell r="P413" t="str">
            <v>김영민</v>
          </cell>
        </row>
        <row r="414">
          <cell r="A414" t="str">
            <v>컨하63</v>
          </cell>
          <cell r="B414" t="str">
            <v>컨테이너하우스</v>
          </cell>
          <cell r="C414" t="str">
            <v>6x3x2.6m</v>
          </cell>
          <cell r="D414" t="str">
            <v>개</v>
          </cell>
          <cell r="E414">
            <v>1900000</v>
          </cell>
          <cell r="H414">
            <v>353</v>
          </cell>
          <cell r="I414">
            <v>1900000</v>
          </cell>
          <cell r="K414">
            <v>1900000</v>
          </cell>
          <cell r="P414" t="str">
            <v>김영민</v>
          </cell>
        </row>
        <row r="415">
          <cell r="A415" t="str">
            <v>탈분노.</v>
          </cell>
          <cell r="B415" t="str">
            <v>탈취분사노즐</v>
          </cell>
          <cell r="C415" t="str">
            <v>TN ⅛" FS</v>
          </cell>
          <cell r="D415" t="str">
            <v>개</v>
          </cell>
          <cell r="E415">
            <v>25000</v>
          </cell>
          <cell r="H415">
            <v>755</v>
          </cell>
          <cell r="I415">
            <v>25000</v>
          </cell>
          <cell r="K415">
            <v>25000</v>
          </cell>
          <cell r="P415" t="str">
            <v>김영민</v>
          </cell>
        </row>
        <row r="416">
          <cell r="A416" t="str">
            <v>고전필.</v>
          </cell>
          <cell r="B416" t="str">
            <v>고압전수필터</v>
          </cell>
          <cell r="C416" t="str">
            <v>10μ</v>
          </cell>
          <cell r="D416" t="str">
            <v>개</v>
          </cell>
          <cell r="E416">
            <v>5000</v>
          </cell>
          <cell r="I416">
            <v>5000</v>
          </cell>
          <cell r="K416">
            <v>5000</v>
          </cell>
          <cell r="P416" t="str">
            <v>김영민</v>
          </cell>
        </row>
        <row r="417">
          <cell r="A417" t="str">
            <v>탈취그K</v>
          </cell>
          <cell r="B417" t="str">
            <v>탈취제</v>
          </cell>
          <cell r="C417" t="str">
            <v>그린-K,TOD-W,매립지용</v>
          </cell>
          <cell r="D417" t="str">
            <v>ℓ</v>
          </cell>
          <cell r="E417">
            <v>25000</v>
          </cell>
          <cell r="H417">
            <v>758</v>
          </cell>
          <cell r="I417">
            <v>25000</v>
          </cell>
          <cell r="K417">
            <v>25000</v>
          </cell>
          <cell r="P417" t="str">
            <v>김영민</v>
          </cell>
        </row>
        <row r="418">
          <cell r="A418" t="str">
            <v>탈취바그</v>
          </cell>
          <cell r="B418" t="str">
            <v>탈취제</v>
          </cell>
          <cell r="C418" t="str">
            <v>바이오그레이드</v>
          </cell>
          <cell r="D418" t="str">
            <v>ℓ</v>
          </cell>
          <cell r="E418">
            <v>5000</v>
          </cell>
          <cell r="I418">
            <v>5000</v>
          </cell>
          <cell r="K418">
            <v>5000</v>
          </cell>
          <cell r="P418" t="str">
            <v>김영민</v>
          </cell>
        </row>
        <row r="419">
          <cell r="A419" t="str">
            <v>탈취RX</v>
          </cell>
          <cell r="B419" t="str">
            <v>탈취제</v>
          </cell>
          <cell r="C419" t="str">
            <v>RX-60</v>
          </cell>
          <cell r="D419" t="str">
            <v>ℓ</v>
          </cell>
          <cell r="E419">
            <v>5000</v>
          </cell>
          <cell r="I419">
            <v>5000</v>
          </cell>
          <cell r="K419">
            <v>5000</v>
          </cell>
          <cell r="P419" t="str">
            <v>김영민</v>
          </cell>
        </row>
        <row r="420">
          <cell r="A420" t="str">
            <v>상수공공</v>
          </cell>
          <cell r="B420" t="str">
            <v>상수</v>
          </cell>
          <cell r="C420" t="str">
            <v>공공용</v>
          </cell>
          <cell r="D420" t="str">
            <v>㎥</v>
          </cell>
          <cell r="E420">
            <v>540</v>
          </cell>
          <cell r="H420" t="str">
            <v>별176</v>
          </cell>
          <cell r="I420">
            <v>540</v>
          </cell>
          <cell r="K420">
            <v>540</v>
          </cell>
          <cell r="P420" t="str">
            <v>김영민</v>
          </cell>
        </row>
        <row r="421">
          <cell r="A421" t="str">
            <v>MH1000</v>
          </cell>
          <cell r="B421" t="str">
            <v>메탈헬라이드램프</v>
          </cell>
          <cell r="C421" t="str">
            <v>MH1000W</v>
          </cell>
          <cell r="D421" t="str">
            <v>개</v>
          </cell>
          <cell r="E421">
            <v>64000</v>
          </cell>
          <cell r="H421">
            <v>898</v>
          </cell>
          <cell r="I421">
            <v>64000</v>
          </cell>
          <cell r="K421">
            <v>64000</v>
          </cell>
          <cell r="P421" t="str">
            <v>김영민</v>
          </cell>
        </row>
        <row r="422">
          <cell r="A422" t="str">
            <v>CT300</v>
          </cell>
          <cell r="B422" t="str">
            <v>Cable Tie</v>
          </cell>
          <cell r="C422" t="str">
            <v>300x3.6mm</v>
          </cell>
          <cell r="D422" t="str">
            <v>개</v>
          </cell>
          <cell r="E422">
            <v>200</v>
          </cell>
          <cell r="I422">
            <v>200</v>
          </cell>
          <cell r="K422">
            <v>200</v>
          </cell>
          <cell r="P422" t="str">
            <v>김영민</v>
          </cell>
        </row>
        <row r="423">
          <cell r="A423" t="str">
            <v>PE망</v>
          </cell>
          <cell r="B423" t="str">
            <v>PE메쉬망</v>
          </cell>
          <cell r="C423" t="str">
            <v>1.5m*100m</v>
          </cell>
          <cell r="D423" t="str">
            <v>㎡</v>
          </cell>
          <cell r="E423">
            <v>400</v>
          </cell>
          <cell r="I423">
            <v>400</v>
          </cell>
          <cell r="K423">
            <v>400</v>
          </cell>
          <cell r="P423" t="str">
            <v>김영민</v>
          </cell>
        </row>
        <row r="424">
          <cell r="A424" t="str">
            <v>PP30</v>
          </cell>
          <cell r="B424" t="str">
            <v>Polly Pig</v>
          </cell>
          <cell r="C424" t="str">
            <v>SWAB,300A</v>
          </cell>
          <cell r="D424" t="str">
            <v>개</v>
          </cell>
          <cell r="E424">
            <v>95100</v>
          </cell>
          <cell r="H424">
            <v>1209</v>
          </cell>
          <cell r="I424">
            <v>95100</v>
          </cell>
          <cell r="K424">
            <v>95100</v>
          </cell>
          <cell r="P424" t="str">
            <v>김영민</v>
          </cell>
        </row>
        <row r="425">
          <cell r="A425" t="str">
            <v>DP30</v>
          </cell>
          <cell r="B425" t="str">
            <v>Durafoam Pig</v>
          </cell>
          <cell r="C425" t="str">
            <v>300A</v>
          </cell>
          <cell r="D425" t="str">
            <v>개</v>
          </cell>
          <cell r="E425">
            <v>338400</v>
          </cell>
          <cell r="H425">
            <v>1209</v>
          </cell>
          <cell r="I425">
            <v>338400</v>
          </cell>
          <cell r="K425">
            <v>338400</v>
          </cell>
          <cell r="P425" t="str">
            <v>김영민</v>
          </cell>
        </row>
        <row r="426">
          <cell r="A426" t="str">
            <v>세정탈청</v>
          </cell>
          <cell r="B426" t="str">
            <v>세정제</v>
          </cell>
          <cell r="C426" t="str">
            <v>탈청제,MS-31X</v>
          </cell>
          <cell r="D426" t="str">
            <v>kg</v>
          </cell>
          <cell r="E426">
            <v>900</v>
          </cell>
          <cell r="H426">
            <v>1215</v>
          </cell>
          <cell r="I426">
            <v>900</v>
          </cell>
          <cell r="K426">
            <v>900</v>
          </cell>
          <cell r="P426" t="str">
            <v>김영민</v>
          </cell>
        </row>
        <row r="427">
          <cell r="A427" t="str">
            <v>슬러지처리</v>
          </cell>
          <cell r="B427" t="str">
            <v>슬러지 준설 운반 용역</v>
          </cell>
          <cell r="C427" t="str">
            <v>1.5m*100m</v>
          </cell>
          <cell r="D427" t="str">
            <v>㎥</v>
          </cell>
          <cell r="E427">
            <v>50000</v>
          </cell>
          <cell r="L427">
            <v>50000</v>
          </cell>
          <cell r="M427">
            <v>50000</v>
          </cell>
          <cell r="P427" t="str">
            <v>김영민</v>
          </cell>
        </row>
        <row r="428">
          <cell r="A428" t="str">
            <v>J보..</v>
          </cell>
          <cell r="B428" t="str">
            <v>Jeep차 월간 보험료</v>
          </cell>
          <cell r="D428" t="str">
            <v>월</v>
          </cell>
          <cell r="E428">
            <v>74166</v>
          </cell>
          <cell r="L428">
            <v>74166</v>
          </cell>
          <cell r="M428">
            <v>74166</v>
          </cell>
          <cell r="P428" t="str">
            <v>김영민</v>
          </cell>
        </row>
        <row r="429">
          <cell r="A429" t="str">
            <v>J세..</v>
          </cell>
          <cell r="B429" t="str">
            <v>Jeep차 월간 제세공과금</v>
          </cell>
          <cell r="D429" t="str">
            <v>월</v>
          </cell>
          <cell r="E429">
            <v>49833</v>
          </cell>
          <cell r="L429">
            <v>49833</v>
          </cell>
          <cell r="M429">
            <v>49833</v>
          </cell>
          <cell r="P429" t="str">
            <v>김영민</v>
          </cell>
        </row>
        <row r="430">
          <cell r="A430" t="str">
            <v>약제..</v>
          </cell>
          <cell r="B430" t="str">
            <v>약제</v>
          </cell>
          <cell r="C430" t="str">
            <v>별산에 의한 평균가</v>
          </cell>
          <cell r="D430" t="str">
            <v>g</v>
          </cell>
          <cell r="E430">
            <v>100</v>
          </cell>
          <cell r="L430">
            <v>100</v>
          </cell>
          <cell r="P430" t="str">
            <v>조경설계실</v>
          </cell>
        </row>
        <row r="431">
          <cell r="A431" t="str">
            <v>파고74</v>
          </cell>
          <cell r="B431" t="str">
            <v>파고라</v>
          </cell>
          <cell r="C431" t="str">
            <v>7,600* 4,200</v>
          </cell>
          <cell r="D431" t="str">
            <v>동</v>
          </cell>
          <cell r="E431">
            <v>3600000</v>
          </cell>
          <cell r="L431">
            <v>3600000</v>
          </cell>
          <cell r="P431" t="str">
            <v>조경설계실</v>
          </cell>
        </row>
        <row r="432">
          <cell r="A432" t="str">
            <v>등의15</v>
          </cell>
          <cell r="B432" t="str">
            <v>등의자</v>
          </cell>
          <cell r="C432" t="str">
            <v>1,800* 590</v>
          </cell>
          <cell r="D432" t="str">
            <v>개소</v>
          </cell>
          <cell r="E432">
            <v>550000</v>
          </cell>
          <cell r="H432">
            <v>241</v>
          </cell>
          <cell r="I432">
            <v>550000</v>
          </cell>
          <cell r="P432" t="str">
            <v>조경설계실</v>
          </cell>
        </row>
        <row r="433">
          <cell r="A433" t="str">
            <v>평의14</v>
          </cell>
          <cell r="B433" t="str">
            <v>평의자</v>
          </cell>
          <cell r="C433" t="str">
            <v>1,800* 405</v>
          </cell>
          <cell r="D433" t="str">
            <v>개소</v>
          </cell>
          <cell r="E433">
            <v>370000</v>
          </cell>
          <cell r="H433">
            <v>241</v>
          </cell>
          <cell r="I433">
            <v>370000</v>
          </cell>
          <cell r="P433" t="str">
            <v>조경설계실</v>
          </cell>
        </row>
        <row r="434">
          <cell r="A434" t="str">
            <v>새끼..</v>
          </cell>
          <cell r="B434" t="str">
            <v>새끼</v>
          </cell>
          <cell r="C434" t="str">
            <v>D6mm</v>
          </cell>
          <cell r="D434" t="str">
            <v>m</v>
          </cell>
          <cell r="E434">
            <v>40</v>
          </cell>
          <cell r="H434">
            <v>1176</v>
          </cell>
          <cell r="I434">
            <v>60</v>
          </cell>
          <cell r="J434">
            <v>1110</v>
          </cell>
          <cell r="K434">
            <v>40</v>
          </cell>
          <cell r="P434" t="str">
            <v>조경설계실</v>
          </cell>
        </row>
        <row r="435">
          <cell r="A435" t="str">
            <v>새끼다발</v>
          </cell>
          <cell r="B435" t="str">
            <v>새끼</v>
          </cell>
          <cell r="C435" t="str">
            <v>100m</v>
          </cell>
          <cell r="D435" t="str">
            <v>다발</v>
          </cell>
          <cell r="E435">
            <v>6000</v>
          </cell>
          <cell r="H435">
            <v>1160</v>
          </cell>
          <cell r="I435">
            <v>6000</v>
          </cell>
          <cell r="P435" t="str">
            <v>기전</v>
          </cell>
        </row>
        <row r="436">
          <cell r="A436" t="str">
            <v>거적..</v>
          </cell>
          <cell r="B436" t="str">
            <v>거적</v>
          </cell>
          <cell r="C436" t="str">
            <v>182cm*91cm</v>
          </cell>
          <cell r="D436" t="str">
            <v>매</v>
          </cell>
          <cell r="E436">
            <v>496.8</v>
          </cell>
          <cell r="H436">
            <v>246</v>
          </cell>
          <cell r="I436">
            <v>496.8</v>
          </cell>
          <cell r="P436" t="str">
            <v>조경설계실</v>
          </cell>
        </row>
        <row r="437">
          <cell r="A437" t="str">
            <v>못75</v>
          </cell>
          <cell r="B437" t="str">
            <v>못</v>
          </cell>
          <cell r="C437">
            <v>75</v>
          </cell>
          <cell r="D437" t="str">
            <v>kg</v>
          </cell>
          <cell r="E437">
            <v>560</v>
          </cell>
          <cell r="H437">
            <v>70</v>
          </cell>
          <cell r="I437">
            <v>560</v>
          </cell>
          <cell r="J437">
            <v>70</v>
          </cell>
          <cell r="K437">
            <v>560</v>
          </cell>
          <cell r="P437" t="str">
            <v>조경설계실</v>
          </cell>
        </row>
        <row r="438">
          <cell r="A438" t="str">
            <v>철선#12</v>
          </cell>
          <cell r="B438" t="str">
            <v>철선</v>
          </cell>
          <cell r="C438" t="str">
            <v>#12</v>
          </cell>
          <cell r="D438" t="str">
            <v>kg</v>
          </cell>
          <cell r="E438">
            <v>630</v>
          </cell>
          <cell r="H438">
            <v>67</v>
          </cell>
          <cell r="I438">
            <v>630</v>
          </cell>
          <cell r="P438" t="str">
            <v>조경설계실</v>
          </cell>
        </row>
        <row r="439">
          <cell r="A439" t="str">
            <v>개나125</v>
          </cell>
          <cell r="B439" t="str">
            <v>개나리</v>
          </cell>
          <cell r="C439" t="str">
            <v>H1.2*5지</v>
          </cell>
          <cell r="D439" t="str">
            <v>주</v>
          </cell>
          <cell r="E439">
            <v>1200</v>
          </cell>
          <cell r="F439">
            <v>464</v>
          </cell>
          <cell r="G439">
            <v>1200</v>
          </cell>
          <cell r="P439" t="str">
            <v>조경설계실</v>
          </cell>
        </row>
        <row r="440">
          <cell r="A440" t="str">
            <v>곰솔3010</v>
          </cell>
          <cell r="B440" t="str">
            <v>곰솔( 해송)</v>
          </cell>
          <cell r="C440" t="str">
            <v>H3.0*W1.0</v>
          </cell>
          <cell r="D440" t="str">
            <v>주</v>
          </cell>
          <cell r="E440">
            <v>29200</v>
          </cell>
          <cell r="F440">
            <v>465</v>
          </cell>
          <cell r="G440">
            <v>29200</v>
          </cell>
          <cell r="P440" t="str">
            <v>조경설계실</v>
          </cell>
        </row>
        <row r="441">
          <cell r="A441" t="str">
            <v>곰솔1년</v>
          </cell>
          <cell r="B441" t="str">
            <v>곰솔( 해송)</v>
          </cell>
          <cell r="C441" t="str">
            <v>1년생(1-1-2)</v>
          </cell>
          <cell r="D441" t="str">
            <v>주</v>
          </cell>
          <cell r="E441">
            <v>1413</v>
          </cell>
          <cell r="H441">
            <v>235</v>
          </cell>
          <cell r="I441">
            <v>1413</v>
          </cell>
          <cell r="P441" t="str">
            <v>조경설계실</v>
          </cell>
        </row>
        <row r="442">
          <cell r="A442" t="str">
            <v>눈향0306</v>
          </cell>
          <cell r="B442" t="str">
            <v>눈향나무</v>
          </cell>
          <cell r="C442" t="str">
            <v>H0.3*W0.6*L1.0</v>
          </cell>
          <cell r="D442" t="str">
            <v>주</v>
          </cell>
          <cell r="E442">
            <v>12000</v>
          </cell>
          <cell r="F442">
            <v>466</v>
          </cell>
          <cell r="G442">
            <v>12000</v>
          </cell>
          <cell r="P442" t="str">
            <v>조경설계실</v>
          </cell>
        </row>
        <row r="443">
          <cell r="A443" t="str">
            <v>느릅305</v>
          </cell>
          <cell r="B443" t="str">
            <v>느릅나무</v>
          </cell>
          <cell r="C443" t="str">
            <v>H3.0*R 5</v>
          </cell>
          <cell r="D443" t="str">
            <v>주</v>
          </cell>
          <cell r="E443">
            <v>21900</v>
          </cell>
          <cell r="F443">
            <v>466</v>
          </cell>
          <cell r="G443">
            <v>21900</v>
          </cell>
          <cell r="P443" t="str">
            <v>조경설계실</v>
          </cell>
        </row>
        <row r="444">
          <cell r="A444" t="str">
            <v>때죽306</v>
          </cell>
          <cell r="B444" t="str">
            <v>때죽나무</v>
          </cell>
          <cell r="C444" t="str">
            <v>H3.0*R 6</v>
          </cell>
          <cell r="D444" t="str">
            <v>주</v>
          </cell>
          <cell r="E444">
            <v>40400</v>
          </cell>
          <cell r="F444">
            <v>466</v>
          </cell>
          <cell r="G444">
            <v>40400</v>
          </cell>
          <cell r="P444" t="str">
            <v>조경설계실</v>
          </cell>
        </row>
        <row r="445">
          <cell r="A445" t="str">
            <v>모과308</v>
          </cell>
          <cell r="B445" t="str">
            <v>모과나무</v>
          </cell>
          <cell r="C445" t="str">
            <v>H3.0*R 8</v>
          </cell>
          <cell r="D445" t="str">
            <v>주</v>
          </cell>
          <cell r="E445">
            <v>78700</v>
          </cell>
          <cell r="F445">
            <v>466</v>
          </cell>
          <cell r="G445">
            <v>78700</v>
          </cell>
          <cell r="P445" t="str">
            <v>조경설계실</v>
          </cell>
        </row>
        <row r="446">
          <cell r="A446" t="str">
            <v>모감306</v>
          </cell>
          <cell r="B446" t="str">
            <v>모감주나무</v>
          </cell>
          <cell r="C446" t="str">
            <v>H3.0*R 6</v>
          </cell>
          <cell r="D446" t="str">
            <v>주</v>
          </cell>
          <cell r="E446">
            <v>50600</v>
          </cell>
          <cell r="H446">
            <v>232</v>
          </cell>
          <cell r="I446">
            <v>50600</v>
          </cell>
          <cell r="J446">
            <v>181</v>
          </cell>
          <cell r="K446">
            <v>50600</v>
          </cell>
          <cell r="P446" t="str">
            <v>조경설계실</v>
          </cell>
        </row>
        <row r="447">
          <cell r="A447" t="str">
            <v>백목258</v>
          </cell>
          <cell r="B447" t="str">
            <v>백목련</v>
          </cell>
          <cell r="C447" t="str">
            <v>H2.5*R 8</v>
          </cell>
          <cell r="D447" t="str">
            <v>주</v>
          </cell>
          <cell r="E447">
            <v>75440</v>
          </cell>
          <cell r="H447">
            <v>232</v>
          </cell>
          <cell r="I447">
            <v>75440</v>
          </cell>
          <cell r="J447">
            <v>181</v>
          </cell>
          <cell r="K447">
            <v>75440</v>
          </cell>
          <cell r="P447" t="str">
            <v>조경설계실</v>
          </cell>
        </row>
        <row r="448">
          <cell r="A448" t="str">
            <v>무궁1504</v>
          </cell>
          <cell r="B448" t="str">
            <v>무궁화</v>
          </cell>
          <cell r="C448" t="str">
            <v>H1.5*W0.4</v>
          </cell>
          <cell r="D448" t="str">
            <v>주</v>
          </cell>
          <cell r="E448">
            <v>1600</v>
          </cell>
          <cell r="F448">
            <v>468</v>
          </cell>
          <cell r="G448">
            <v>1600</v>
          </cell>
          <cell r="P448" t="str">
            <v>조경설계실</v>
          </cell>
        </row>
        <row r="449">
          <cell r="A449" t="str">
            <v>박태1003</v>
          </cell>
          <cell r="B449" t="str">
            <v>박태기나무</v>
          </cell>
          <cell r="C449" t="str">
            <v>H1.0*W0.3</v>
          </cell>
          <cell r="D449" t="str">
            <v>주</v>
          </cell>
          <cell r="E449">
            <v>2700</v>
          </cell>
          <cell r="F449">
            <v>468</v>
          </cell>
          <cell r="G449">
            <v>2700</v>
          </cell>
          <cell r="P449" t="str">
            <v>조경설계실</v>
          </cell>
        </row>
        <row r="450">
          <cell r="A450" t="str">
            <v>병꽃1206</v>
          </cell>
          <cell r="B450" t="str">
            <v>병꽃나무</v>
          </cell>
          <cell r="C450" t="str">
            <v>H1.2*W0.6</v>
          </cell>
          <cell r="D450" t="str">
            <v>주</v>
          </cell>
          <cell r="E450">
            <v>2300</v>
          </cell>
          <cell r="F450">
            <v>468</v>
          </cell>
          <cell r="G450">
            <v>2300</v>
          </cell>
          <cell r="P450" t="str">
            <v>조경설계실</v>
          </cell>
        </row>
        <row r="451">
          <cell r="A451" t="str">
            <v>사철1204</v>
          </cell>
          <cell r="B451" t="str">
            <v>사철나무</v>
          </cell>
          <cell r="C451" t="str">
            <v>H1.2*W0.4</v>
          </cell>
          <cell r="D451" t="str">
            <v>주</v>
          </cell>
          <cell r="E451">
            <v>2300</v>
          </cell>
          <cell r="F451">
            <v>468</v>
          </cell>
          <cell r="G451">
            <v>2300</v>
          </cell>
          <cell r="P451" t="str">
            <v>조경설계실</v>
          </cell>
        </row>
        <row r="452">
          <cell r="A452" t="str">
            <v>산철0405</v>
          </cell>
          <cell r="B452" t="str">
            <v>산철쭉</v>
          </cell>
          <cell r="C452" t="str">
            <v>H0.4*W0.5</v>
          </cell>
          <cell r="D452" t="str">
            <v>주</v>
          </cell>
          <cell r="E452">
            <v>2500</v>
          </cell>
          <cell r="F452">
            <v>468</v>
          </cell>
          <cell r="G452">
            <v>2500</v>
          </cell>
          <cell r="P452" t="str">
            <v>조경설계실</v>
          </cell>
        </row>
        <row r="453">
          <cell r="A453" t="str">
            <v>섬잣2008</v>
          </cell>
          <cell r="B453" t="str">
            <v>섬잣나무</v>
          </cell>
          <cell r="C453" t="str">
            <v>H2.0*W0.8</v>
          </cell>
          <cell r="D453" t="str">
            <v>주</v>
          </cell>
          <cell r="E453">
            <v>57100</v>
          </cell>
          <cell r="F453">
            <v>270</v>
          </cell>
          <cell r="G453">
            <v>57100</v>
          </cell>
          <cell r="P453" t="str">
            <v>조경설계실</v>
          </cell>
        </row>
        <row r="454">
          <cell r="A454" t="str">
            <v>수꽃1506</v>
          </cell>
          <cell r="B454" t="str">
            <v>수수꽃다리</v>
          </cell>
          <cell r="C454" t="str">
            <v>H1.5*W0.6</v>
          </cell>
          <cell r="D454" t="str">
            <v>주</v>
          </cell>
          <cell r="E454">
            <v>5800</v>
          </cell>
          <cell r="F454">
            <v>470</v>
          </cell>
          <cell r="G454">
            <v>5800</v>
          </cell>
          <cell r="P454" t="str">
            <v>조경설계실</v>
          </cell>
        </row>
        <row r="455">
          <cell r="A455" t="str">
            <v>수버305</v>
          </cell>
          <cell r="B455" t="str">
            <v>수양버들</v>
          </cell>
          <cell r="C455" t="str">
            <v>H3.0*R 5</v>
          </cell>
          <cell r="D455" t="str">
            <v>주</v>
          </cell>
          <cell r="E455">
            <v>0</v>
          </cell>
          <cell r="P455" t="str">
            <v>조경설계실</v>
          </cell>
        </row>
        <row r="456">
          <cell r="A456" t="str">
            <v>왕벗255</v>
          </cell>
          <cell r="B456" t="str">
            <v>왕벗나무</v>
          </cell>
          <cell r="C456" t="str">
            <v>H2.5*B 5</v>
          </cell>
          <cell r="D456" t="str">
            <v>주</v>
          </cell>
          <cell r="E456">
            <v>27700</v>
          </cell>
          <cell r="F456">
            <v>471</v>
          </cell>
          <cell r="G456">
            <v>27700</v>
          </cell>
          <cell r="P456" t="str">
            <v>조경설계실</v>
          </cell>
        </row>
        <row r="457">
          <cell r="A457" t="str">
            <v>자귀256</v>
          </cell>
          <cell r="B457" t="str">
            <v>자귀나무</v>
          </cell>
          <cell r="C457" t="str">
            <v>H2.5*R 6</v>
          </cell>
          <cell r="D457" t="str">
            <v>주</v>
          </cell>
          <cell r="E457">
            <v>30900</v>
          </cell>
          <cell r="F457">
            <v>471</v>
          </cell>
          <cell r="G457">
            <v>30900</v>
          </cell>
          <cell r="P457" t="str">
            <v>조경설계실</v>
          </cell>
        </row>
        <row r="458">
          <cell r="A458" t="str">
            <v>조팝0804</v>
          </cell>
          <cell r="B458" t="str">
            <v>조팝나무</v>
          </cell>
          <cell r="C458" t="str">
            <v>H0.8*W0.4</v>
          </cell>
          <cell r="D458" t="str">
            <v>주</v>
          </cell>
          <cell r="E458">
            <v>2000</v>
          </cell>
          <cell r="F458">
            <v>472</v>
          </cell>
          <cell r="G458">
            <v>2000</v>
          </cell>
          <cell r="P458" t="str">
            <v>조경설계실</v>
          </cell>
        </row>
        <row r="459">
          <cell r="A459" t="str">
            <v>쪽싸1년</v>
          </cell>
          <cell r="B459" t="str">
            <v>쪽제비싸리</v>
          </cell>
          <cell r="C459" t="str">
            <v>1년생</v>
          </cell>
          <cell r="D459" t="str">
            <v>주</v>
          </cell>
          <cell r="E459">
            <v>0</v>
          </cell>
          <cell r="P459" t="str">
            <v>조경설계실</v>
          </cell>
        </row>
        <row r="460">
          <cell r="A460" t="str">
            <v>중단255</v>
          </cell>
          <cell r="B460" t="str">
            <v>중국단풍</v>
          </cell>
          <cell r="C460" t="str">
            <v>H2.5*R 5</v>
          </cell>
          <cell r="D460" t="str">
            <v>주</v>
          </cell>
          <cell r="E460">
            <v>14500</v>
          </cell>
          <cell r="F460">
            <v>473</v>
          </cell>
          <cell r="G460">
            <v>14500</v>
          </cell>
          <cell r="P460" t="str">
            <v>조경설계실</v>
          </cell>
        </row>
        <row r="461">
          <cell r="A461" t="str">
            <v>쥐똥1203</v>
          </cell>
          <cell r="B461" t="str">
            <v>쥐똥나무</v>
          </cell>
          <cell r="C461" t="str">
            <v>H1.2*W0.3</v>
          </cell>
          <cell r="D461" t="str">
            <v>주</v>
          </cell>
          <cell r="E461">
            <v>930</v>
          </cell>
          <cell r="F461">
            <v>473</v>
          </cell>
          <cell r="G461">
            <v>930</v>
          </cell>
          <cell r="P461" t="str">
            <v>조경설계실</v>
          </cell>
        </row>
        <row r="462">
          <cell r="A462" t="str">
            <v>진달0504</v>
          </cell>
          <cell r="B462" t="str">
            <v>진달래</v>
          </cell>
          <cell r="C462" t="str">
            <v>H0.5*W0.4</v>
          </cell>
          <cell r="D462" t="str">
            <v>주</v>
          </cell>
          <cell r="E462">
            <v>1800</v>
          </cell>
          <cell r="F462">
            <v>473</v>
          </cell>
          <cell r="G462">
            <v>1800</v>
          </cell>
          <cell r="P462" t="str">
            <v>조경설계실</v>
          </cell>
        </row>
        <row r="463">
          <cell r="A463" t="str">
            <v>아카255</v>
          </cell>
          <cell r="B463" t="str">
            <v>아카시아</v>
          </cell>
          <cell r="C463" t="str">
            <v>H2.5*R 5</v>
          </cell>
          <cell r="D463" t="str">
            <v>주</v>
          </cell>
          <cell r="E463">
            <v>0</v>
          </cell>
          <cell r="P463" t="str">
            <v>조경설계실</v>
          </cell>
        </row>
        <row r="464">
          <cell r="A464" t="str">
            <v>아카1년</v>
          </cell>
          <cell r="B464" t="str">
            <v>아카시아</v>
          </cell>
          <cell r="C464" t="str">
            <v>1년생</v>
          </cell>
          <cell r="D464" t="str">
            <v>주</v>
          </cell>
          <cell r="E464">
            <v>130</v>
          </cell>
          <cell r="H464">
            <v>235</v>
          </cell>
          <cell r="I464">
            <v>130</v>
          </cell>
          <cell r="J464">
            <v>184</v>
          </cell>
          <cell r="K464">
            <v>130</v>
          </cell>
          <cell r="P464" t="str">
            <v>조경설계실</v>
          </cell>
        </row>
        <row r="465">
          <cell r="A465" t="str">
            <v>팽나256</v>
          </cell>
          <cell r="B465" t="str">
            <v>팽나무</v>
          </cell>
          <cell r="C465" t="str">
            <v>H2.5*R 6</v>
          </cell>
          <cell r="D465" t="str">
            <v>주</v>
          </cell>
          <cell r="E465">
            <v>46200</v>
          </cell>
          <cell r="F465">
            <v>474</v>
          </cell>
          <cell r="G465">
            <v>46200</v>
          </cell>
          <cell r="P465" t="str">
            <v>조경설계실</v>
          </cell>
        </row>
        <row r="466">
          <cell r="A466" t="str">
            <v>떡갈256</v>
          </cell>
          <cell r="B466" t="str">
            <v>떡갈나무</v>
          </cell>
          <cell r="C466" t="str">
            <v>H2.5*R 6</v>
          </cell>
          <cell r="D466" t="str">
            <v>주</v>
          </cell>
          <cell r="E466">
            <v>82300</v>
          </cell>
          <cell r="H466">
            <v>233</v>
          </cell>
          <cell r="I466">
            <v>82300</v>
          </cell>
          <cell r="J466">
            <v>182</v>
          </cell>
          <cell r="K466">
            <v>82300</v>
          </cell>
          <cell r="P466" t="str">
            <v>조경설계실</v>
          </cell>
        </row>
        <row r="467">
          <cell r="A467" t="str">
            <v>갈참256</v>
          </cell>
          <cell r="B467" t="str">
            <v>갈참나무</v>
          </cell>
          <cell r="C467" t="str">
            <v>H2.5*R 6</v>
          </cell>
          <cell r="D467" t="str">
            <v>주</v>
          </cell>
          <cell r="E467">
            <v>82300</v>
          </cell>
          <cell r="H467">
            <v>233</v>
          </cell>
          <cell r="I467">
            <v>82300</v>
          </cell>
          <cell r="J467">
            <v>182</v>
          </cell>
          <cell r="K467">
            <v>82300</v>
          </cell>
          <cell r="P467" t="str">
            <v>조경설계실</v>
          </cell>
        </row>
        <row r="468">
          <cell r="A468" t="str">
            <v>버즘358</v>
          </cell>
          <cell r="B468" t="str">
            <v>버즘나무</v>
          </cell>
          <cell r="C468" t="str">
            <v>H3.5*B 8</v>
          </cell>
          <cell r="D468" t="str">
            <v>주</v>
          </cell>
          <cell r="E468">
            <v>56000</v>
          </cell>
          <cell r="F468">
            <v>468</v>
          </cell>
          <cell r="G468">
            <v>56000</v>
          </cell>
          <cell r="P468" t="str">
            <v>조경설계실</v>
          </cell>
        </row>
        <row r="469">
          <cell r="A469" t="str">
            <v>선향3010</v>
          </cell>
          <cell r="B469" t="str">
            <v>향나무(선향)</v>
          </cell>
          <cell r="C469" t="str">
            <v>H3.0*W1.0</v>
          </cell>
          <cell r="D469" t="str">
            <v>주</v>
          </cell>
          <cell r="E469">
            <v>64000</v>
          </cell>
          <cell r="F469">
            <v>474</v>
          </cell>
          <cell r="G469">
            <v>64000</v>
          </cell>
          <cell r="P469" t="str">
            <v>조경설계실</v>
          </cell>
        </row>
        <row r="470">
          <cell r="A470" t="str">
            <v>화살1004</v>
          </cell>
          <cell r="B470" t="str">
            <v>화살나무</v>
          </cell>
          <cell r="C470" t="str">
            <v>H1.0*W0.4</v>
          </cell>
          <cell r="D470" t="str">
            <v>주</v>
          </cell>
          <cell r="E470">
            <v>6200</v>
          </cell>
          <cell r="F470">
            <v>475</v>
          </cell>
          <cell r="G470">
            <v>6200</v>
          </cell>
          <cell r="P470" t="str">
            <v>조경설계실</v>
          </cell>
        </row>
        <row r="471">
          <cell r="A471" t="str">
            <v>회양0303</v>
          </cell>
          <cell r="B471" t="str">
            <v>회양목</v>
          </cell>
          <cell r="C471" t="str">
            <v>H0.3*W0.3</v>
          </cell>
          <cell r="D471" t="str">
            <v>주</v>
          </cell>
          <cell r="E471">
            <v>2700</v>
          </cell>
          <cell r="F471">
            <v>475</v>
          </cell>
          <cell r="G471">
            <v>2700</v>
          </cell>
          <cell r="P471" t="str">
            <v>조경설계실</v>
          </cell>
        </row>
        <row r="472">
          <cell r="A472" t="str">
            <v>회화358</v>
          </cell>
          <cell r="B472" t="str">
            <v>회화나무</v>
          </cell>
          <cell r="C472" t="str">
            <v>H3.5*R 8</v>
          </cell>
          <cell r="D472" t="str">
            <v>주</v>
          </cell>
          <cell r="E472">
            <v>55900</v>
          </cell>
          <cell r="F472">
            <v>476</v>
          </cell>
          <cell r="G472">
            <v>55900</v>
          </cell>
          <cell r="P472" t="str">
            <v>조경설계실</v>
          </cell>
        </row>
        <row r="473">
          <cell r="A473" t="str">
            <v>실유0604</v>
          </cell>
          <cell r="B473" t="str">
            <v>실유카</v>
          </cell>
          <cell r="C473" t="str">
            <v>H0.6*W0.4</v>
          </cell>
          <cell r="D473" t="str">
            <v>주</v>
          </cell>
          <cell r="E473">
            <v>10000</v>
          </cell>
          <cell r="H473">
            <v>234</v>
          </cell>
          <cell r="I473">
            <v>10000</v>
          </cell>
          <cell r="J473">
            <v>183</v>
          </cell>
          <cell r="K473">
            <v>10000</v>
          </cell>
          <cell r="P473" t="str">
            <v>조경설계실</v>
          </cell>
        </row>
        <row r="474">
          <cell r="A474" t="str">
            <v>바그20</v>
          </cell>
          <cell r="B474" t="str">
            <v>바이오그로</v>
          </cell>
          <cell r="C474" t="str">
            <v>20kg/포</v>
          </cell>
          <cell r="D474" t="str">
            <v>포</v>
          </cell>
          <cell r="E474">
            <v>4000</v>
          </cell>
          <cell r="H474">
            <v>246</v>
          </cell>
          <cell r="I474">
            <v>4000</v>
          </cell>
          <cell r="P474" t="str">
            <v>조경설계실</v>
          </cell>
        </row>
        <row r="475">
          <cell r="A475" t="str">
            <v>대나50</v>
          </cell>
          <cell r="B475" t="str">
            <v>대나무</v>
          </cell>
          <cell r="C475" t="str">
            <v>D50</v>
          </cell>
          <cell r="D475" t="str">
            <v>m</v>
          </cell>
          <cell r="E475">
            <v>600</v>
          </cell>
          <cell r="L475">
            <v>600</v>
          </cell>
          <cell r="P475" t="str">
            <v>조경설계실</v>
          </cell>
        </row>
        <row r="476">
          <cell r="A476" t="str">
            <v>녹마200</v>
          </cell>
          <cell r="B476" t="str">
            <v>녹화마대</v>
          </cell>
          <cell r="C476" t="str">
            <v>W200</v>
          </cell>
          <cell r="D476" t="str">
            <v>m</v>
          </cell>
          <cell r="E476">
            <v>195</v>
          </cell>
          <cell r="H476">
            <v>237</v>
          </cell>
          <cell r="I476">
            <v>195</v>
          </cell>
          <cell r="P476" t="str">
            <v>조경설계실</v>
          </cell>
        </row>
        <row r="477">
          <cell r="A477" t="str">
            <v>마로6</v>
          </cell>
          <cell r="B477" t="str">
            <v>마닐라로프</v>
          </cell>
          <cell r="C477" t="str">
            <v>D6mm</v>
          </cell>
          <cell r="D477" t="str">
            <v>m</v>
          </cell>
          <cell r="E477">
            <v>97</v>
          </cell>
          <cell r="J477">
            <v>116</v>
          </cell>
          <cell r="K477">
            <v>97</v>
          </cell>
          <cell r="P477" t="str">
            <v>조경설계실</v>
          </cell>
        </row>
        <row r="478">
          <cell r="A478" t="str">
            <v>떼꽂못15</v>
          </cell>
          <cell r="B478" t="str">
            <v>떼꽂이</v>
          </cell>
          <cell r="C478" t="str">
            <v>철못,N150</v>
          </cell>
          <cell r="D478" t="str">
            <v>개</v>
          </cell>
          <cell r="E478">
            <v>15.5</v>
          </cell>
          <cell r="H478">
            <v>70</v>
          </cell>
          <cell r="I478">
            <v>15.5</v>
          </cell>
          <cell r="J478">
            <v>70</v>
          </cell>
          <cell r="K478">
            <v>15.5</v>
          </cell>
          <cell r="P478" t="str">
            <v>조경설계실</v>
          </cell>
        </row>
        <row r="479">
          <cell r="A479" t="str">
            <v>코크..</v>
          </cell>
          <cell r="B479" t="str">
            <v>코크스</v>
          </cell>
          <cell r="D479" t="str">
            <v>kg</v>
          </cell>
          <cell r="E479">
            <v>220</v>
          </cell>
          <cell r="J479">
            <v>1025</v>
          </cell>
          <cell r="K479">
            <v>220</v>
          </cell>
          <cell r="P479" t="str">
            <v>토목구조부</v>
          </cell>
        </row>
        <row r="480">
          <cell r="A480" t="str">
            <v>기름백교</v>
          </cell>
          <cell r="B480" t="str">
            <v>기름</v>
          </cell>
          <cell r="C480" t="str">
            <v>백교유</v>
          </cell>
          <cell r="D480" t="str">
            <v>ℓ</v>
          </cell>
          <cell r="E480">
            <v>200</v>
          </cell>
          <cell r="M480">
            <v>200</v>
          </cell>
          <cell r="P480" t="str">
            <v>토목구조부</v>
          </cell>
        </row>
        <row r="481">
          <cell r="A481" t="str">
            <v>분탄6급</v>
          </cell>
          <cell r="B481" t="str">
            <v>분탄</v>
          </cell>
          <cell r="C481" t="str">
            <v>6급,4200~4399㎉/kg</v>
          </cell>
          <cell r="D481" t="str">
            <v>kg</v>
          </cell>
          <cell r="E481">
            <v>51.16</v>
          </cell>
          <cell r="H481">
            <v>1161</v>
          </cell>
          <cell r="I481">
            <v>51.16</v>
          </cell>
          <cell r="J481">
            <v>1025</v>
          </cell>
          <cell r="K481">
            <v>51.16</v>
          </cell>
          <cell r="P481" t="str">
            <v>토목구조부</v>
          </cell>
        </row>
        <row r="482">
          <cell r="A482" t="str">
            <v>스그4453</v>
          </cell>
          <cell r="B482" t="str">
            <v>스틸그레이팅</v>
          </cell>
          <cell r="C482" t="str">
            <v>I-BAR 44*5*3</v>
          </cell>
          <cell r="D482" t="str">
            <v>㎡</v>
          </cell>
          <cell r="E482">
            <v>55660</v>
          </cell>
          <cell r="H482">
            <v>180</v>
          </cell>
          <cell r="I482">
            <v>55660</v>
          </cell>
          <cell r="P482" t="str">
            <v>기전</v>
          </cell>
        </row>
        <row r="483">
          <cell r="A483" t="str">
            <v>석앙SS</v>
          </cell>
          <cell r="B483" t="str">
            <v>석재 앙카</v>
          </cell>
          <cell r="C483" t="str">
            <v>SST</v>
          </cell>
          <cell r="D483" t="str">
            <v>개</v>
          </cell>
          <cell r="E483">
            <v>1576</v>
          </cell>
          <cell r="H483">
            <v>101</v>
          </cell>
          <cell r="I483">
            <v>1576</v>
          </cell>
          <cell r="P483" t="str">
            <v>기전</v>
          </cell>
        </row>
        <row r="484">
          <cell r="A484" t="str">
            <v>보온핀</v>
          </cell>
          <cell r="B484" t="str">
            <v>보온핀</v>
          </cell>
          <cell r="D484" t="str">
            <v>개</v>
          </cell>
          <cell r="E484">
            <v>30</v>
          </cell>
          <cell r="L484">
            <v>30</v>
          </cell>
          <cell r="P484" t="str">
            <v>기전</v>
          </cell>
        </row>
        <row r="485">
          <cell r="A485" t="str">
            <v>종석충백</v>
          </cell>
          <cell r="B485" t="str">
            <v>종석</v>
          </cell>
          <cell r="C485" t="str">
            <v>충주산,백색</v>
          </cell>
          <cell r="D485" t="str">
            <v>kg</v>
          </cell>
          <cell r="E485">
            <v>30</v>
          </cell>
          <cell r="H485">
            <v>363</v>
          </cell>
          <cell r="I485">
            <v>30</v>
          </cell>
          <cell r="P485" t="str">
            <v>기전</v>
          </cell>
        </row>
        <row r="486">
          <cell r="A486" t="str">
            <v>색소OI</v>
          </cell>
          <cell r="B486" t="str">
            <v>색소</v>
          </cell>
          <cell r="C486" t="str">
            <v>OXDIE IRON GREEN</v>
          </cell>
          <cell r="D486" t="str">
            <v>kg</v>
          </cell>
          <cell r="E486">
            <v>3900</v>
          </cell>
          <cell r="I486">
            <v>3900</v>
          </cell>
          <cell r="P486" t="str">
            <v>기전</v>
          </cell>
        </row>
        <row r="487">
          <cell r="A487" t="str">
            <v>수산..</v>
          </cell>
          <cell r="B487" t="str">
            <v>수산</v>
          </cell>
          <cell r="D487" t="str">
            <v>ℓ</v>
          </cell>
          <cell r="E487">
            <v>780</v>
          </cell>
          <cell r="H487">
            <v>1137</v>
          </cell>
          <cell r="I487">
            <v>780</v>
          </cell>
          <cell r="P487" t="str">
            <v>기전</v>
          </cell>
        </row>
        <row r="488">
          <cell r="A488" t="str">
            <v>왁스..</v>
          </cell>
          <cell r="B488" t="str">
            <v>왁스</v>
          </cell>
          <cell r="D488" t="str">
            <v>ℓ</v>
          </cell>
          <cell r="E488">
            <v>890</v>
          </cell>
          <cell r="I488">
            <v>890</v>
          </cell>
          <cell r="P488" t="str">
            <v>기전</v>
          </cell>
        </row>
        <row r="489">
          <cell r="A489" t="str">
            <v>쉬방3</v>
          </cell>
          <cell r="B489" t="str">
            <v>쉬트방수</v>
          </cell>
          <cell r="C489" t="str">
            <v>3mm</v>
          </cell>
          <cell r="D489" t="str">
            <v>㎡</v>
          </cell>
          <cell r="E489">
            <v>9132</v>
          </cell>
          <cell r="L489">
            <v>9132</v>
          </cell>
          <cell r="P489" t="str">
            <v>기전</v>
          </cell>
          <cell r="Q489" t="str">
            <v>견적</v>
          </cell>
        </row>
        <row r="490">
          <cell r="A490" t="str">
            <v>AW1 112</v>
          </cell>
          <cell r="B490" t="str">
            <v>AW-1 제작설치</v>
          </cell>
          <cell r="C490" t="str">
            <v>1.12*1.91</v>
          </cell>
          <cell r="D490" t="str">
            <v>개</v>
          </cell>
          <cell r="E490">
            <v>338200</v>
          </cell>
          <cell r="L490">
            <v>338200</v>
          </cell>
          <cell r="P490" t="str">
            <v>기전</v>
          </cell>
          <cell r="Q490" t="str">
            <v>견적</v>
          </cell>
        </row>
        <row r="491">
          <cell r="A491" t="str">
            <v>AW1A112</v>
          </cell>
          <cell r="B491" t="str">
            <v>AW-1A제작설치</v>
          </cell>
          <cell r="C491" t="str">
            <v>1.12*1.91</v>
          </cell>
          <cell r="D491" t="str">
            <v>개</v>
          </cell>
          <cell r="E491">
            <v>396900</v>
          </cell>
          <cell r="L491">
            <v>396900</v>
          </cell>
          <cell r="P491" t="str">
            <v>기전</v>
          </cell>
          <cell r="Q491" t="str">
            <v>견적</v>
          </cell>
        </row>
        <row r="492">
          <cell r="A492" t="str">
            <v>AW2 058</v>
          </cell>
          <cell r="B492" t="str">
            <v>AW-2 제작설치</v>
          </cell>
          <cell r="C492" t="str">
            <v>0.58*1.91</v>
          </cell>
          <cell r="D492" t="str">
            <v>개</v>
          </cell>
          <cell r="E492">
            <v>259300</v>
          </cell>
          <cell r="L492">
            <v>259300</v>
          </cell>
          <cell r="P492" t="str">
            <v>기전</v>
          </cell>
          <cell r="Q492" t="str">
            <v>견적</v>
          </cell>
        </row>
        <row r="493">
          <cell r="A493" t="str">
            <v>AW3 064</v>
          </cell>
          <cell r="B493" t="str">
            <v>AW-3 제작설치</v>
          </cell>
          <cell r="C493" t="str">
            <v>0.64*1.91</v>
          </cell>
          <cell r="D493" t="str">
            <v>개</v>
          </cell>
          <cell r="E493">
            <v>267600</v>
          </cell>
          <cell r="L493">
            <v>267600</v>
          </cell>
          <cell r="P493" t="str">
            <v>기전</v>
          </cell>
          <cell r="Q493" t="str">
            <v>견적</v>
          </cell>
        </row>
        <row r="494">
          <cell r="A494" t="str">
            <v>AW4 126</v>
          </cell>
          <cell r="B494" t="str">
            <v>AW-4 제작설치</v>
          </cell>
          <cell r="C494" t="str">
            <v>1.26*1.6</v>
          </cell>
          <cell r="D494" t="str">
            <v>개</v>
          </cell>
          <cell r="E494">
            <v>332400</v>
          </cell>
          <cell r="L494">
            <v>332400</v>
          </cell>
          <cell r="P494" t="str">
            <v>기전</v>
          </cell>
          <cell r="Q494" t="str">
            <v>견적</v>
          </cell>
        </row>
        <row r="495">
          <cell r="A495" t="str">
            <v>AW5 545</v>
          </cell>
          <cell r="B495" t="str">
            <v>AW-5 제작설치</v>
          </cell>
          <cell r="C495" t="str">
            <v>5.45*1.91</v>
          </cell>
          <cell r="D495" t="str">
            <v>개</v>
          </cell>
          <cell r="E495">
            <v>1531300</v>
          </cell>
          <cell r="L495">
            <v>1531300</v>
          </cell>
          <cell r="P495" t="str">
            <v>기전</v>
          </cell>
          <cell r="Q495" t="str">
            <v>견적</v>
          </cell>
        </row>
        <row r="496">
          <cell r="A496" t="str">
            <v>AW6 725</v>
          </cell>
          <cell r="B496" t="str">
            <v>AW-6 제작설치</v>
          </cell>
          <cell r="C496" t="str">
            <v>7.25*1.91</v>
          </cell>
          <cell r="D496" t="str">
            <v>개</v>
          </cell>
          <cell r="E496">
            <v>2005600</v>
          </cell>
          <cell r="L496">
            <v>2005600</v>
          </cell>
          <cell r="P496" t="str">
            <v>기전</v>
          </cell>
          <cell r="Q496" t="str">
            <v>견적</v>
          </cell>
        </row>
        <row r="497">
          <cell r="A497" t="str">
            <v>AW7 545</v>
          </cell>
          <cell r="B497" t="str">
            <v>AW-7 제작설치</v>
          </cell>
          <cell r="C497" t="str">
            <v>5.45*7.81</v>
          </cell>
          <cell r="D497" t="str">
            <v>개</v>
          </cell>
          <cell r="E497">
            <v>4184700</v>
          </cell>
          <cell r="L497">
            <v>4184700</v>
          </cell>
          <cell r="P497" t="str">
            <v>기전</v>
          </cell>
          <cell r="Q497" t="str">
            <v>견적</v>
          </cell>
        </row>
        <row r="498">
          <cell r="A498" t="str">
            <v>AW8 064</v>
          </cell>
          <cell r="B498" t="str">
            <v>AW-8 제작설치</v>
          </cell>
          <cell r="C498" t="str">
            <v>0.64*11.71</v>
          </cell>
          <cell r="D498" t="str">
            <v>개</v>
          </cell>
          <cell r="E498">
            <v>2395600</v>
          </cell>
          <cell r="L498">
            <v>2395600</v>
          </cell>
          <cell r="P498" t="str">
            <v>기전</v>
          </cell>
          <cell r="Q498" t="str">
            <v>견적</v>
          </cell>
        </row>
        <row r="499">
          <cell r="A499" t="str">
            <v>AG1 550</v>
          </cell>
          <cell r="B499" t="str">
            <v>AG-1 제작설치</v>
          </cell>
          <cell r="C499" t="str">
            <v>5.50*0.60</v>
          </cell>
          <cell r="D499" t="str">
            <v>개</v>
          </cell>
          <cell r="E499">
            <v>1066800</v>
          </cell>
          <cell r="L499">
            <v>1066800</v>
          </cell>
          <cell r="P499" t="str">
            <v>기전</v>
          </cell>
          <cell r="Q499" t="str">
            <v>견적</v>
          </cell>
        </row>
        <row r="500">
          <cell r="A500" t="str">
            <v>AG2 175</v>
          </cell>
          <cell r="B500" t="str">
            <v>AG-2 제작설치</v>
          </cell>
          <cell r="C500" t="str">
            <v>1.75*0.60</v>
          </cell>
          <cell r="D500" t="str">
            <v>개</v>
          </cell>
          <cell r="E500">
            <v>334600</v>
          </cell>
          <cell r="L500">
            <v>334600</v>
          </cell>
          <cell r="P500" t="str">
            <v>기전</v>
          </cell>
          <cell r="Q500" t="str">
            <v>견적</v>
          </cell>
        </row>
        <row r="501">
          <cell r="A501" t="str">
            <v>AG3 045</v>
          </cell>
          <cell r="B501" t="str">
            <v>AG-3 제작설치</v>
          </cell>
          <cell r="C501" t="str">
            <v>0.45*0.45</v>
          </cell>
          <cell r="D501" t="str">
            <v>개</v>
          </cell>
          <cell r="E501">
            <v>109200</v>
          </cell>
          <cell r="L501">
            <v>109200</v>
          </cell>
          <cell r="P501" t="str">
            <v>기전</v>
          </cell>
          <cell r="Q501" t="str">
            <v>견적</v>
          </cell>
        </row>
        <row r="502">
          <cell r="A502" t="str">
            <v>조욕UB</v>
          </cell>
          <cell r="B502" t="str">
            <v>조립식욕조설치(UBR)</v>
          </cell>
          <cell r="C502" t="str">
            <v>UTT-1512B</v>
          </cell>
          <cell r="D502" t="str">
            <v>set</v>
          </cell>
          <cell r="E502">
            <v>2637000</v>
          </cell>
          <cell r="L502">
            <v>2637000</v>
          </cell>
          <cell r="P502" t="str">
            <v>기전</v>
          </cell>
          <cell r="Q502" t="str">
            <v>견적</v>
          </cell>
        </row>
        <row r="503">
          <cell r="A503" t="str">
            <v>AW1 345</v>
          </cell>
          <cell r="B503" t="str">
            <v>AW-1 제작설치</v>
          </cell>
          <cell r="C503" t="str">
            <v>3.45*1.60</v>
          </cell>
          <cell r="D503" t="str">
            <v>개</v>
          </cell>
          <cell r="E503">
            <v>559900</v>
          </cell>
          <cell r="L503">
            <v>559900</v>
          </cell>
          <cell r="P503" t="str">
            <v>기전</v>
          </cell>
          <cell r="Q503" t="str">
            <v>견적</v>
          </cell>
        </row>
        <row r="504">
          <cell r="A504" t="str">
            <v>AW2 090</v>
          </cell>
          <cell r="B504" t="str">
            <v>AW-2 제작설치</v>
          </cell>
          <cell r="C504" t="str">
            <v>0.90*1.20</v>
          </cell>
          <cell r="D504" t="str">
            <v>개</v>
          </cell>
          <cell r="E504">
            <v>196100</v>
          </cell>
          <cell r="L504">
            <v>196100</v>
          </cell>
          <cell r="P504" t="str">
            <v>기전</v>
          </cell>
          <cell r="Q504" t="str">
            <v>견적</v>
          </cell>
        </row>
        <row r="505">
          <cell r="A505" t="str">
            <v>AW3 060</v>
          </cell>
          <cell r="B505" t="str">
            <v>AW-3 제작설치</v>
          </cell>
          <cell r="C505" t="str">
            <v>0.60*0.90</v>
          </cell>
          <cell r="D505" t="str">
            <v>개</v>
          </cell>
          <cell r="E505">
            <v>126800</v>
          </cell>
          <cell r="L505">
            <v>126800</v>
          </cell>
          <cell r="P505" t="str">
            <v>기전</v>
          </cell>
          <cell r="Q505" t="str">
            <v>견적</v>
          </cell>
        </row>
        <row r="506">
          <cell r="A506" t="str">
            <v>F정부50</v>
          </cell>
          <cell r="B506" t="str">
            <v>FRP정화조/부패탱크식</v>
          </cell>
          <cell r="C506" t="str">
            <v>각형50인조</v>
          </cell>
          <cell r="D506" t="str">
            <v>개</v>
          </cell>
          <cell r="E506">
            <v>1500000</v>
          </cell>
          <cell r="L506">
            <v>1500000</v>
          </cell>
          <cell r="P506" t="str">
            <v>기전</v>
          </cell>
          <cell r="Q506" t="str">
            <v>견적</v>
          </cell>
        </row>
        <row r="507">
          <cell r="A507" t="str">
            <v>건사채움</v>
          </cell>
          <cell r="B507" t="str">
            <v>건사채우기</v>
          </cell>
          <cell r="D507" t="str">
            <v>㎥</v>
          </cell>
          <cell r="E507">
            <v>7000</v>
          </cell>
          <cell r="L507">
            <v>7000</v>
          </cell>
          <cell r="P507" t="str">
            <v>기전</v>
          </cell>
          <cell r="Q507" t="str">
            <v>견적</v>
          </cell>
        </row>
        <row r="508">
          <cell r="A508" t="str">
            <v>AD1 234</v>
          </cell>
          <cell r="B508" t="str">
            <v>AD-1 제작설치</v>
          </cell>
          <cell r="C508" t="str">
            <v>2.34*2.55</v>
          </cell>
          <cell r="D508" t="str">
            <v>개</v>
          </cell>
          <cell r="E508">
            <v>507100</v>
          </cell>
          <cell r="L508">
            <v>507100</v>
          </cell>
          <cell r="P508" t="str">
            <v>기전</v>
          </cell>
          <cell r="Q508" t="str">
            <v>견적</v>
          </cell>
        </row>
        <row r="509">
          <cell r="A509" t="str">
            <v>가지13</v>
          </cell>
          <cell r="B509" t="str">
            <v>가드레일 지주</v>
          </cell>
          <cell r="C509" t="str">
            <v>Φ139.8*4.5*2200</v>
          </cell>
          <cell r="D509" t="str">
            <v>개</v>
          </cell>
          <cell r="E509">
            <v>30000</v>
          </cell>
          <cell r="F509">
            <v>85</v>
          </cell>
          <cell r="G509">
            <v>30000</v>
          </cell>
          <cell r="H509">
            <v>170</v>
          </cell>
          <cell r="I509">
            <v>38000</v>
          </cell>
          <cell r="J509">
            <v>173</v>
          </cell>
          <cell r="K509">
            <v>44000</v>
          </cell>
        </row>
        <row r="510">
          <cell r="A510" t="str">
            <v>가단4.</v>
          </cell>
          <cell r="B510" t="str">
            <v>가드레일(단부레일)</v>
          </cell>
          <cell r="C510" t="str">
            <v>4*350*765</v>
          </cell>
          <cell r="D510" t="str">
            <v>개</v>
          </cell>
          <cell r="E510">
            <v>12600</v>
          </cell>
          <cell r="F510">
            <v>85</v>
          </cell>
          <cell r="G510">
            <v>12600</v>
          </cell>
          <cell r="H510">
            <v>170</v>
          </cell>
          <cell r="I510">
            <v>28800</v>
          </cell>
          <cell r="J510">
            <v>173</v>
          </cell>
          <cell r="K510">
            <v>28000</v>
          </cell>
        </row>
        <row r="511">
          <cell r="A511" t="str">
            <v>가표4.</v>
          </cell>
          <cell r="B511" t="str">
            <v>가드레일(표준레일)</v>
          </cell>
          <cell r="C511" t="str">
            <v>4*350*4330</v>
          </cell>
          <cell r="D511" t="str">
            <v>개</v>
          </cell>
          <cell r="E511">
            <v>46700</v>
          </cell>
          <cell r="F511">
            <v>85</v>
          </cell>
          <cell r="G511">
            <v>46700</v>
          </cell>
          <cell r="H511">
            <v>170</v>
          </cell>
          <cell r="I511">
            <v>66500</v>
          </cell>
          <cell r="J511">
            <v>173</v>
          </cell>
          <cell r="K511">
            <v>68000</v>
          </cell>
        </row>
        <row r="512">
          <cell r="A512" t="str">
            <v>각재육송</v>
          </cell>
          <cell r="B512" t="str">
            <v>각재</v>
          </cell>
          <cell r="C512" t="str">
            <v>육송</v>
          </cell>
          <cell r="D512" t="str">
            <v>㎥</v>
          </cell>
          <cell r="E512">
            <v>269461</v>
          </cell>
          <cell r="H512">
            <v>139</v>
          </cell>
          <cell r="I512">
            <v>269461</v>
          </cell>
          <cell r="J512">
            <v>106</v>
          </cell>
          <cell r="K512">
            <v>269461</v>
          </cell>
          <cell r="O512" t="str">
            <v>외송 기준</v>
          </cell>
        </row>
        <row r="513">
          <cell r="A513" t="str">
            <v>결속09</v>
          </cell>
          <cell r="B513" t="str">
            <v>결속선</v>
          </cell>
          <cell r="C513" t="str">
            <v>0.9㎜(#20)</v>
          </cell>
          <cell r="D513" t="str">
            <v>kg</v>
          </cell>
          <cell r="E513">
            <v>730</v>
          </cell>
          <cell r="H513">
            <v>66</v>
          </cell>
          <cell r="I513">
            <v>760</v>
          </cell>
          <cell r="J513">
            <v>70</v>
          </cell>
          <cell r="K513">
            <v>730</v>
          </cell>
        </row>
        <row r="514">
          <cell r="A514" t="str">
            <v>경유..</v>
          </cell>
          <cell r="B514" t="str">
            <v>경유</v>
          </cell>
          <cell r="C514" t="str">
            <v>..</v>
          </cell>
          <cell r="D514" t="str">
            <v xml:space="preserve">ℓ </v>
          </cell>
          <cell r="E514">
            <v>502.7</v>
          </cell>
          <cell r="G514">
            <v>502.7</v>
          </cell>
          <cell r="O514" t="str">
            <v>석유유통협회 대전,충남지구회(99년10월1일 기준)</v>
          </cell>
        </row>
        <row r="515">
          <cell r="A515" t="str">
            <v>휘발..</v>
          </cell>
          <cell r="B515" t="str">
            <v>휘발유</v>
          </cell>
          <cell r="C515" t="str">
            <v>..</v>
          </cell>
          <cell r="D515" t="str">
            <v xml:space="preserve">ℓ </v>
          </cell>
          <cell r="E515">
            <v>1084.5</v>
          </cell>
          <cell r="G515">
            <v>1084.5</v>
          </cell>
          <cell r="O515" t="str">
            <v>석유유통협회 대전,충남지구회(99년10월1일 기준)</v>
          </cell>
        </row>
        <row r="516">
          <cell r="A516" t="str">
            <v>박리중유</v>
          </cell>
          <cell r="B516" t="str">
            <v>박리제</v>
          </cell>
          <cell r="C516" t="str">
            <v>중유</v>
          </cell>
          <cell r="D516" t="str">
            <v>ℓ</v>
          </cell>
          <cell r="E516">
            <v>261.10000000000002</v>
          </cell>
          <cell r="G516">
            <v>261.10000000000002</v>
          </cell>
          <cell r="O516" t="str">
            <v>석유유통협회 대전,충남지구회(99년10월1일 기준)</v>
          </cell>
        </row>
        <row r="517">
          <cell r="A517" t="str">
            <v>공드MC</v>
          </cell>
          <cell r="B517" t="str">
            <v>공드럼</v>
          </cell>
          <cell r="C517" t="str">
            <v>MC or RC</v>
          </cell>
          <cell r="D517" t="str">
            <v>개</v>
          </cell>
          <cell r="E517">
            <v>5000</v>
          </cell>
          <cell r="H517">
            <v>1176</v>
          </cell>
          <cell r="I517">
            <v>5000</v>
          </cell>
          <cell r="J517">
            <v>1126</v>
          </cell>
          <cell r="K517">
            <v>8000</v>
          </cell>
        </row>
        <row r="518">
          <cell r="A518" t="str">
            <v>그린망.</v>
          </cell>
          <cell r="B518" t="str">
            <v>그린망</v>
          </cell>
          <cell r="D518" t="str">
            <v>㎡</v>
          </cell>
          <cell r="E518">
            <v>375</v>
          </cell>
          <cell r="H518">
            <v>1149</v>
          </cell>
          <cell r="I518">
            <v>888.88888888888891</v>
          </cell>
          <cell r="J518">
            <v>217</v>
          </cell>
          <cell r="K518">
            <v>375</v>
          </cell>
        </row>
        <row r="519">
          <cell r="A519" t="str">
            <v>낙방단옹</v>
          </cell>
          <cell r="B519" t="str">
            <v>낙석방지책(단부)</v>
          </cell>
          <cell r="C519" t="str">
            <v>옹벽용</v>
          </cell>
          <cell r="D519" t="str">
            <v>m</v>
          </cell>
          <cell r="E519">
            <v>254000</v>
          </cell>
          <cell r="L519">
            <v>254000</v>
          </cell>
          <cell r="M519">
            <v>288080</v>
          </cell>
          <cell r="O519" t="str">
            <v>아도기업</v>
          </cell>
          <cell r="P519" t="str">
            <v>대일휀스</v>
          </cell>
        </row>
        <row r="520">
          <cell r="A520" t="str">
            <v>낙방표옹</v>
          </cell>
          <cell r="B520" t="str">
            <v>낙석방지책(표준부)</v>
          </cell>
          <cell r="C520" t="str">
            <v>옹벽용</v>
          </cell>
          <cell r="D520" t="str">
            <v>m</v>
          </cell>
          <cell r="E520">
            <v>53300</v>
          </cell>
          <cell r="L520">
            <v>53300</v>
          </cell>
          <cell r="M520">
            <v>86850</v>
          </cell>
          <cell r="N520">
            <v>57620</v>
          </cell>
          <cell r="O520" t="str">
            <v>아도기업</v>
          </cell>
          <cell r="P520" t="str">
            <v>대일휀스</v>
          </cell>
          <cell r="Q520" t="str">
            <v>태창금속</v>
          </cell>
        </row>
        <row r="521">
          <cell r="A521" t="str">
            <v>뇌관하이</v>
          </cell>
          <cell r="B521" t="str">
            <v>뇌관</v>
          </cell>
          <cell r="C521" t="str">
            <v>하이데토ID,15mm</v>
          </cell>
          <cell r="D521" t="str">
            <v>개</v>
          </cell>
          <cell r="E521">
            <v>870</v>
          </cell>
          <cell r="F521">
            <v>313</v>
          </cell>
          <cell r="G521">
            <v>870</v>
          </cell>
          <cell r="H521">
            <v>223</v>
          </cell>
          <cell r="I521">
            <v>870</v>
          </cell>
          <cell r="O521" t="str">
            <v>가격정보 9월</v>
          </cell>
        </row>
        <row r="522">
          <cell r="A522" t="str">
            <v>도표유리</v>
          </cell>
          <cell r="B522" t="str">
            <v>도로표지(유리알)</v>
          </cell>
          <cell r="C522" t="str">
            <v>KSC2521</v>
          </cell>
          <cell r="D522" t="str">
            <v>kg</v>
          </cell>
          <cell r="E522">
            <v>900</v>
          </cell>
          <cell r="H522">
            <v>173</v>
          </cell>
          <cell r="I522">
            <v>900</v>
          </cell>
          <cell r="J522">
            <v>179</v>
          </cell>
          <cell r="K522">
            <v>900</v>
          </cell>
        </row>
        <row r="523">
          <cell r="A523" t="str">
            <v>레미2218</v>
          </cell>
          <cell r="B523" t="str">
            <v>레미콘</v>
          </cell>
          <cell r="C523" t="str">
            <v>25- 210- 8</v>
          </cell>
          <cell r="D523" t="str">
            <v>㎥</v>
          </cell>
          <cell r="E523">
            <v>43663</v>
          </cell>
          <cell r="F523">
            <v>49</v>
          </cell>
          <cell r="G523">
            <v>43663</v>
          </cell>
          <cell r="H523">
            <v>116</v>
          </cell>
          <cell r="I523">
            <v>46780</v>
          </cell>
          <cell r="J523">
            <v>99</v>
          </cell>
          <cell r="K523">
            <v>45180</v>
          </cell>
        </row>
        <row r="524">
          <cell r="A524" t="str">
            <v>레미2218부</v>
          </cell>
          <cell r="B524" t="str">
            <v>레미콘</v>
          </cell>
          <cell r="C524" t="str">
            <v>25- 210- 8(VAT포함)</v>
          </cell>
          <cell r="D524" t="str">
            <v>㎥</v>
          </cell>
          <cell r="E524">
            <v>48030</v>
          </cell>
          <cell r="F524">
            <v>49</v>
          </cell>
          <cell r="G524">
            <v>48030</v>
          </cell>
          <cell r="H524">
            <v>116</v>
          </cell>
          <cell r="I524">
            <v>51458</v>
          </cell>
          <cell r="J524">
            <v>99</v>
          </cell>
          <cell r="K524">
            <v>49698</v>
          </cell>
        </row>
        <row r="525">
          <cell r="A525" t="str">
            <v>레미2188</v>
          </cell>
          <cell r="B525" t="str">
            <v>레미콘</v>
          </cell>
          <cell r="C525" t="str">
            <v>25- 180- 8</v>
          </cell>
          <cell r="D525" t="str">
            <v>㎥</v>
          </cell>
          <cell r="E525">
            <v>41845</v>
          </cell>
          <cell r="F525">
            <v>49</v>
          </cell>
          <cell r="G525">
            <v>41845</v>
          </cell>
          <cell r="H525">
            <v>116</v>
          </cell>
          <cell r="I525">
            <v>43700</v>
          </cell>
          <cell r="J525">
            <v>99</v>
          </cell>
          <cell r="K525">
            <v>42210</v>
          </cell>
        </row>
        <row r="526">
          <cell r="A526" t="str">
            <v>레미2188부</v>
          </cell>
          <cell r="B526" t="str">
            <v>레미콘</v>
          </cell>
          <cell r="C526" t="str">
            <v>25- 180- 8(VAT포함)</v>
          </cell>
          <cell r="D526" t="str">
            <v>㎥</v>
          </cell>
          <cell r="E526">
            <v>46030</v>
          </cell>
          <cell r="F526">
            <v>49</v>
          </cell>
          <cell r="G526">
            <v>46030</v>
          </cell>
          <cell r="H526">
            <v>116</v>
          </cell>
          <cell r="I526">
            <v>48070</v>
          </cell>
          <cell r="J526">
            <v>99</v>
          </cell>
          <cell r="K526">
            <v>46431</v>
          </cell>
        </row>
        <row r="527">
          <cell r="A527" t="str">
            <v>레미2168</v>
          </cell>
          <cell r="B527" t="str">
            <v>레미콘</v>
          </cell>
          <cell r="C527" t="str">
            <v>25- 160- 8</v>
          </cell>
          <cell r="D527" t="str">
            <v>㎥</v>
          </cell>
          <cell r="E527">
            <v>37836</v>
          </cell>
          <cell r="F527">
            <v>49</v>
          </cell>
          <cell r="G527">
            <v>37836</v>
          </cell>
          <cell r="H527">
            <v>116</v>
          </cell>
          <cell r="I527">
            <v>42000</v>
          </cell>
          <cell r="J527">
            <v>99</v>
          </cell>
          <cell r="K527">
            <v>40570</v>
          </cell>
        </row>
        <row r="528">
          <cell r="A528" t="str">
            <v>레미2168부</v>
          </cell>
          <cell r="B528" t="str">
            <v>레미콘</v>
          </cell>
          <cell r="C528" t="str">
            <v>25- 160- 8(VAT포함)</v>
          </cell>
          <cell r="D528" t="str">
            <v>㎥</v>
          </cell>
          <cell r="E528">
            <v>41620</v>
          </cell>
          <cell r="F528">
            <v>49</v>
          </cell>
          <cell r="G528">
            <v>41620</v>
          </cell>
          <cell r="H528">
            <v>116</v>
          </cell>
          <cell r="I528">
            <v>46200</v>
          </cell>
          <cell r="J528">
            <v>99</v>
          </cell>
          <cell r="K528">
            <v>44627</v>
          </cell>
        </row>
        <row r="529">
          <cell r="A529" t="str">
            <v>롯트크드</v>
          </cell>
          <cell r="B529" t="str">
            <v>롯트</v>
          </cell>
          <cell r="C529" t="str">
            <v>크롤러드릴</v>
          </cell>
          <cell r="D529" t="str">
            <v>개</v>
          </cell>
          <cell r="E529">
            <v>165000</v>
          </cell>
          <cell r="H529">
            <v>1111</v>
          </cell>
          <cell r="I529">
            <v>200000</v>
          </cell>
          <cell r="J529">
            <v>796</v>
          </cell>
          <cell r="K529">
            <v>165000</v>
          </cell>
        </row>
        <row r="530">
          <cell r="A530" t="str">
            <v>말뚝6.</v>
          </cell>
          <cell r="B530" t="str">
            <v>말뚝</v>
          </cell>
          <cell r="C530" t="str">
            <v>말구6cm,L=1.8m</v>
          </cell>
          <cell r="D530" t="str">
            <v>본</v>
          </cell>
          <cell r="E530">
            <v>3200</v>
          </cell>
          <cell r="H530">
            <v>145</v>
          </cell>
          <cell r="I530">
            <v>3200</v>
          </cell>
        </row>
        <row r="531">
          <cell r="A531" t="str">
            <v>모래강사</v>
          </cell>
          <cell r="B531" t="str">
            <v>모래</v>
          </cell>
          <cell r="C531" t="str">
            <v>강사</v>
          </cell>
          <cell r="D531" t="str">
            <v>㎥</v>
          </cell>
          <cell r="E531">
            <v>8800</v>
          </cell>
          <cell r="G531">
            <v>8800</v>
          </cell>
          <cell r="O531" t="str">
            <v>99.10월 기존공사 설계변경시 조사가</v>
          </cell>
        </row>
        <row r="532">
          <cell r="A532" t="str">
            <v>못7</v>
          </cell>
          <cell r="B532" t="str">
            <v>못</v>
          </cell>
          <cell r="C532" t="str">
            <v>N 75</v>
          </cell>
          <cell r="D532" t="str">
            <v>kg</v>
          </cell>
          <cell r="E532">
            <v>596</v>
          </cell>
          <cell r="H532">
            <v>69</v>
          </cell>
          <cell r="I532">
            <v>660</v>
          </cell>
          <cell r="J532">
            <v>70</v>
          </cell>
          <cell r="K532">
            <v>596</v>
          </cell>
        </row>
        <row r="533">
          <cell r="A533" t="str">
            <v>보기40</v>
          </cell>
          <cell r="B533" t="str">
            <v>보조기층제</v>
          </cell>
          <cell r="C533" t="str">
            <v>D=40mm</v>
          </cell>
          <cell r="D533" t="str">
            <v>㎥</v>
          </cell>
          <cell r="E533">
            <v>0</v>
          </cell>
          <cell r="L533">
            <v>0</v>
          </cell>
        </row>
        <row r="534">
          <cell r="A534" t="str">
            <v>보경18</v>
          </cell>
          <cell r="B534" t="str">
            <v>보차도경계블럭</v>
          </cell>
          <cell r="C534" t="str">
            <v>180*205*1000</v>
          </cell>
          <cell r="D534" t="str">
            <v>개</v>
          </cell>
          <cell r="E534">
            <v>4500</v>
          </cell>
          <cell r="H534">
            <v>158</v>
          </cell>
          <cell r="I534">
            <v>4500</v>
          </cell>
          <cell r="J534">
            <v>159</v>
          </cell>
          <cell r="K534">
            <v>4500</v>
          </cell>
        </row>
        <row r="535">
          <cell r="A535" t="str">
            <v>블레..</v>
          </cell>
          <cell r="B535" t="str">
            <v>블레이드</v>
          </cell>
          <cell r="C535" t="str">
            <v>콘크리트 커터</v>
          </cell>
          <cell r="D535" t="str">
            <v>개</v>
          </cell>
          <cell r="E535">
            <v>170000</v>
          </cell>
          <cell r="J535">
            <v>797</v>
          </cell>
          <cell r="K535">
            <v>170000</v>
          </cell>
        </row>
        <row r="536">
          <cell r="A536" t="str">
            <v>비닐01</v>
          </cell>
          <cell r="B536" t="str">
            <v>비닐</v>
          </cell>
          <cell r="C536" t="str">
            <v>0.1*1.8*91</v>
          </cell>
          <cell r="D536" t="str">
            <v>㎡</v>
          </cell>
          <cell r="E536">
            <v>308</v>
          </cell>
          <cell r="H536">
            <v>1146</v>
          </cell>
          <cell r="I536">
            <v>308</v>
          </cell>
          <cell r="J536">
            <v>1111</v>
          </cell>
          <cell r="K536">
            <v>331</v>
          </cell>
        </row>
        <row r="537">
          <cell r="A537" t="str">
            <v>빗트크드</v>
          </cell>
          <cell r="B537" t="str">
            <v>빗트</v>
          </cell>
          <cell r="C537" t="str">
            <v>크롤러드릴</v>
          </cell>
          <cell r="D537" t="str">
            <v>개</v>
          </cell>
          <cell r="E537">
            <v>90000</v>
          </cell>
          <cell r="H537">
            <v>1111</v>
          </cell>
          <cell r="I537">
            <v>90000</v>
          </cell>
        </row>
        <row r="538">
          <cell r="A538" t="str">
            <v>삼표90</v>
          </cell>
          <cell r="B538" t="str">
            <v>삼각표지판</v>
          </cell>
          <cell r="C538" t="str">
            <v>90cm</v>
          </cell>
          <cell r="D538" t="str">
            <v>개</v>
          </cell>
          <cell r="E538">
            <v>70000</v>
          </cell>
          <cell r="H538">
            <v>167</v>
          </cell>
          <cell r="I538">
            <v>70000</v>
          </cell>
          <cell r="J538">
            <v>175</v>
          </cell>
          <cell r="K538">
            <v>71200</v>
          </cell>
        </row>
        <row r="539">
          <cell r="A539" t="str">
            <v>생롯크드</v>
          </cell>
          <cell r="B539" t="str">
            <v>생크롯트</v>
          </cell>
          <cell r="C539" t="str">
            <v>크롤러드릴</v>
          </cell>
          <cell r="D539" t="str">
            <v>개</v>
          </cell>
          <cell r="E539">
            <v>55000</v>
          </cell>
          <cell r="H539">
            <v>1111</v>
          </cell>
          <cell r="I539">
            <v>55000</v>
          </cell>
        </row>
        <row r="540">
          <cell r="A540" t="str">
            <v>선택75</v>
          </cell>
          <cell r="B540" t="str">
            <v>선택층재</v>
          </cell>
          <cell r="C540" t="str">
            <v>D=75mm</v>
          </cell>
          <cell r="D540" t="str">
            <v>㎥</v>
          </cell>
          <cell r="E540">
            <v>0</v>
          </cell>
          <cell r="L540">
            <v>0</v>
          </cell>
        </row>
        <row r="541">
          <cell r="A541" t="str">
            <v>스로10</v>
          </cell>
          <cell r="B541" t="str">
            <v>스치로폴</v>
          </cell>
          <cell r="C541" t="str">
            <v>T=10</v>
          </cell>
          <cell r="D541" t="str">
            <v>㎡</v>
          </cell>
          <cell r="E541">
            <v>277</v>
          </cell>
          <cell r="H541">
            <v>452</v>
          </cell>
          <cell r="I541">
            <v>308</v>
          </cell>
          <cell r="J541">
            <v>376</v>
          </cell>
          <cell r="K541">
            <v>277</v>
          </cell>
        </row>
        <row r="542">
          <cell r="A542" t="str">
            <v>스그605</v>
          </cell>
          <cell r="B542" t="str">
            <v>스틸그레이팅</v>
          </cell>
          <cell r="C542" t="str">
            <v>500*600*50</v>
          </cell>
          <cell r="D542" t="str">
            <v>개</v>
          </cell>
          <cell r="E542">
            <v>32680</v>
          </cell>
          <cell r="H542">
            <v>181</v>
          </cell>
          <cell r="I542">
            <v>32680</v>
          </cell>
        </row>
        <row r="543">
          <cell r="A543" t="str">
            <v>스그60</v>
          </cell>
          <cell r="B543" t="str">
            <v>스틸그레이팅</v>
          </cell>
          <cell r="C543" t="str">
            <v>995*600*55</v>
          </cell>
          <cell r="D543" t="str">
            <v>개</v>
          </cell>
          <cell r="E543">
            <v>54080</v>
          </cell>
          <cell r="F543">
            <v>251</v>
          </cell>
          <cell r="G543">
            <v>54080</v>
          </cell>
          <cell r="H543">
            <v>181</v>
          </cell>
          <cell r="I543">
            <v>56700</v>
          </cell>
        </row>
        <row r="544">
          <cell r="A544" t="str">
            <v>스그7014</v>
          </cell>
          <cell r="B544" t="str">
            <v>스틸그레이팅</v>
          </cell>
          <cell r="C544" t="str">
            <v>1400*700</v>
          </cell>
          <cell r="D544" t="str">
            <v>개</v>
          </cell>
          <cell r="E544">
            <v>88770</v>
          </cell>
          <cell r="L544">
            <v>88770</v>
          </cell>
          <cell r="O544" t="str">
            <v>995*600*55의 면적 비례 적용</v>
          </cell>
        </row>
        <row r="545">
          <cell r="A545" t="str">
            <v>슬리크드</v>
          </cell>
          <cell r="B545" t="str">
            <v>슬리브</v>
          </cell>
          <cell r="C545" t="str">
            <v>크롤러드릴</v>
          </cell>
          <cell r="D545" t="str">
            <v>개</v>
          </cell>
          <cell r="E545">
            <v>30000</v>
          </cell>
          <cell r="H545">
            <v>1111</v>
          </cell>
          <cell r="I545">
            <v>30000</v>
          </cell>
          <cell r="J545">
            <v>796</v>
          </cell>
          <cell r="K545">
            <v>35000</v>
          </cell>
        </row>
        <row r="546">
          <cell r="A546" t="str">
            <v>무시..</v>
          </cell>
          <cell r="B546" t="str">
            <v>무수축 시멘트</v>
          </cell>
          <cell r="C546" t="str">
            <v>유니온그라우트σ28=800kg/㎠</v>
          </cell>
          <cell r="D546" t="str">
            <v>kg</v>
          </cell>
          <cell r="E546">
            <v>460</v>
          </cell>
          <cell r="H546">
            <v>113</v>
          </cell>
          <cell r="I546">
            <v>460</v>
          </cell>
          <cell r="J546">
            <v>97</v>
          </cell>
          <cell r="K546">
            <v>460</v>
          </cell>
        </row>
        <row r="547">
          <cell r="A547" t="str">
            <v>분말시멘</v>
          </cell>
          <cell r="B547" t="str">
            <v>분말시멘트</v>
          </cell>
          <cell r="D547" t="str">
            <v>ton</v>
          </cell>
          <cell r="E547">
            <v>53970</v>
          </cell>
          <cell r="F547">
            <v>76</v>
          </cell>
          <cell r="G547">
            <v>53970</v>
          </cell>
          <cell r="O547">
            <v>1303</v>
          </cell>
          <cell r="P547" t="str">
            <v>kg/㎥</v>
          </cell>
        </row>
        <row r="548">
          <cell r="A548" t="str">
            <v>분말시멘부</v>
          </cell>
          <cell r="B548" t="str">
            <v>분말시멘트</v>
          </cell>
          <cell r="C548" t="str">
            <v>VAT포함</v>
          </cell>
          <cell r="D548" t="str">
            <v>ton</v>
          </cell>
          <cell r="E548">
            <v>59368</v>
          </cell>
          <cell r="F548">
            <v>76</v>
          </cell>
          <cell r="G548">
            <v>59368</v>
          </cell>
        </row>
        <row r="549">
          <cell r="A549" t="str">
            <v>시멘4k</v>
          </cell>
          <cell r="B549" t="str">
            <v>시멘트</v>
          </cell>
          <cell r="C549" t="str">
            <v>40kg입</v>
          </cell>
          <cell r="D549" t="str">
            <v>kg</v>
          </cell>
          <cell r="E549">
            <v>57</v>
          </cell>
          <cell r="F549">
            <v>77</v>
          </cell>
          <cell r="G549">
            <v>57</v>
          </cell>
          <cell r="H549">
            <v>113</v>
          </cell>
          <cell r="I549">
            <v>61</v>
          </cell>
          <cell r="J549">
            <v>97</v>
          </cell>
          <cell r="K549">
            <v>61</v>
          </cell>
          <cell r="O549">
            <v>1303</v>
          </cell>
          <cell r="P549" t="str">
            <v>kg/㎥</v>
          </cell>
        </row>
        <row r="550">
          <cell r="A550" t="str">
            <v>시멘4k대</v>
          </cell>
          <cell r="B550" t="str">
            <v>시멘트</v>
          </cell>
          <cell r="C550" t="str">
            <v>40kg입</v>
          </cell>
          <cell r="D550" t="str">
            <v>대</v>
          </cell>
          <cell r="E550">
            <v>2282</v>
          </cell>
          <cell r="F550">
            <v>77</v>
          </cell>
          <cell r="G550">
            <v>2282</v>
          </cell>
          <cell r="H550">
            <v>113</v>
          </cell>
          <cell r="I550">
            <v>2454</v>
          </cell>
          <cell r="J550">
            <v>97</v>
          </cell>
          <cell r="K550">
            <v>2454</v>
          </cell>
          <cell r="O550">
            <v>1303</v>
          </cell>
          <cell r="P550" t="str">
            <v>kg/㎥</v>
          </cell>
        </row>
        <row r="551">
          <cell r="A551" t="str">
            <v>시멘4k도</v>
          </cell>
          <cell r="B551" t="str">
            <v>시멘트</v>
          </cell>
          <cell r="C551" t="str">
            <v>40kg입,현장도착도</v>
          </cell>
          <cell r="D551" t="str">
            <v>kg</v>
          </cell>
          <cell r="E551">
            <v>74</v>
          </cell>
          <cell r="H551">
            <v>113</v>
          </cell>
          <cell r="I551">
            <v>74</v>
          </cell>
          <cell r="J551">
            <v>97</v>
          </cell>
          <cell r="K551">
            <v>74</v>
          </cell>
          <cell r="O551">
            <v>1303</v>
          </cell>
          <cell r="P551" t="str">
            <v>kg/㎥</v>
          </cell>
        </row>
        <row r="552">
          <cell r="A552" t="str">
            <v>아콘13</v>
          </cell>
          <cell r="B552" t="str">
            <v>아스콘</v>
          </cell>
          <cell r="C552" t="str">
            <v>밀입도 13mm</v>
          </cell>
          <cell r="D552" t="str">
            <v>ton</v>
          </cell>
          <cell r="E552">
            <v>25363</v>
          </cell>
          <cell r="F552">
            <v>74</v>
          </cell>
          <cell r="G552">
            <v>25363</v>
          </cell>
        </row>
        <row r="553">
          <cell r="A553" t="str">
            <v>아콘40</v>
          </cell>
          <cell r="B553" t="str">
            <v>아스콘</v>
          </cell>
          <cell r="C553" t="str">
            <v>밀입도 40mm</v>
          </cell>
          <cell r="D553" t="str">
            <v>ton</v>
          </cell>
          <cell r="E553">
            <v>29636</v>
          </cell>
          <cell r="F553">
            <v>74</v>
          </cell>
          <cell r="G553">
            <v>29636</v>
          </cell>
        </row>
        <row r="554">
          <cell r="A554" t="str">
            <v>아콘13부</v>
          </cell>
          <cell r="B554" t="str">
            <v>아스콘(부가세 포함)</v>
          </cell>
          <cell r="C554" t="str">
            <v>밀입도 13mm</v>
          </cell>
          <cell r="D554" t="str">
            <v>ton</v>
          </cell>
          <cell r="E554">
            <v>27900</v>
          </cell>
          <cell r="F554">
            <v>74</v>
          </cell>
          <cell r="G554">
            <v>27900</v>
          </cell>
        </row>
        <row r="555">
          <cell r="A555" t="str">
            <v>아콘40부</v>
          </cell>
          <cell r="B555" t="str">
            <v>아스콘(부가세 포함)</v>
          </cell>
          <cell r="C555" t="str">
            <v>밀입도 40mm</v>
          </cell>
          <cell r="D555" t="str">
            <v>ton</v>
          </cell>
          <cell r="E555">
            <v>32600</v>
          </cell>
          <cell r="F555">
            <v>74</v>
          </cell>
          <cell r="G555">
            <v>32600</v>
          </cell>
        </row>
        <row r="556">
          <cell r="A556" t="str">
            <v>아팔R4</v>
          </cell>
          <cell r="B556" t="str">
            <v>아스팔트</v>
          </cell>
          <cell r="C556" t="str">
            <v>RSC-4</v>
          </cell>
          <cell r="D556" t="str">
            <v>D/M</v>
          </cell>
          <cell r="E556">
            <v>52000</v>
          </cell>
          <cell r="H556">
            <v>154</v>
          </cell>
          <cell r="I556">
            <v>52000</v>
          </cell>
          <cell r="J556">
            <v>155</v>
          </cell>
          <cell r="K556">
            <v>52000</v>
          </cell>
        </row>
        <row r="557">
          <cell r="A557" t="str">
            <v>아팔M1</v>
          </cell>
          <cell r="B557" t="str">
            <v>아스팔트</v>
          </cell>
          <cell r="C557" t="str">
            <v>MC-1</v>
          </cell>
          <cell r="D557" t="str">
            <v>D/M</v>
          </cell>
          <cell r="E557">
            <v>58000</v>
          </cell>
          <cell r="H557">
            <v>154</v>
          </cell>
          <cell r="I557">
            <v>58000</v>
          </cell>
          <cell r="J557">
            <v>155</v>
          </cell>
          <cell r="K557">
            <v>58000</v>
          </cell>
        </row>
        <row r="558">
          <cell r="A558" t="str">
            <v>에수..</v>
          </cell>
          <cell r="B558" t="str">
            <v>에폭시수지</v>
          </cell>
          <cell r="C558" t="str">
            <v>접착제용</v>
          </cell>
          <cell r="D558" t="str">
            <v>kg</v>
          </cell>
          <cell r="E558">
            <v>3300</v>
          </cell>
          <cell r="H558">
            <v>1138</v>
          </cell>
          <cell r="I558">
            <v>3300</v>
          </cell>
        </row>
        <row r="559">
          <cell r="A559" t="str">
            <v>연볼16</v>
          </cell>
          <cell r="B559" t="str">
            <v>연결볼트(가드레일)</v>
          </cell>
          <cell r="C559" t="str">
            <v>16*33</v>
          </cell>
          <cell r="D559" t="str">
            <v>조</v>
          </cell>
          <cell r="E559">
            <v>400</v>
          </cell>
          <cell r="H559">
            <v>170</v>
          </cell>
          <cell r="I559">
            <v>400</v>
          </cell>
          <cell r="J559">
            <v>173</v>
          </cell>
          <cell r="K559">
            <v>400</v>
          </cell>
        </row>
        <row r="560">
          <cell r="A560" t="str">
            <v>원표60</v>
          </cell>
          <cell r="B560" t="str">
            <v>원형표지판</v>
          </cell>
          <cell r="C560" t="str">
            <v>Φ60cm</v>
          </cell>
          <cell r="D560" t="str">
            <v>개</v>
          </cell>
          <cell r="E560">
            <v>62000</v>
          </cell>
          <cell r="H560">
            <v>167</v>
          </cell>
          <cell r="I560">
            <v>62000</v>
          </cell>
          <cell r="J560">
            <v>175</v>
          </cell>
          <cell r="K560">
            <v>63300</v>
          </cell>
        </row>
        <row r="561">
          <cell r="A561" t="str">
            <v>유T20</v>
          </cell>
          <cell r="B561" t="str">
            <v>파형폴리에틸렌 유공관</v>
          </cell>
          <cell r="C561" t="str">
            <v>Φ200mm,SDP</v>
          </cell>
          <cell r="D561" t="str">
            <v>m</v>
          </cell>
          <cell r="E561">
            <v>5650</v>
          </cell>
          <cell r="J561">
            <v>488</v>
          </cell>
          <cell r="K561">
            <v>5650</v>
          </cell>
        </row>
        <row r="562">
          <cell r="A562" t="str">
            <v>융도백1</v>
          </cell>
          <cell r="B562" t="str">
            <v>융착성도료</v>
          </cell>
          <cell r="C562" t="str">
            <v>백색1호</v>
          </cell>
          <cell r="D562" t="str">
            <v>kg</v>
          </cell>
          <cell r="E562">
            <v>1168</v>
          </cell>
          <cell r="H562">
            <v>175</v>
          </cell>
          <cell r="I562">
            <v>1220</v>
          </cell>
          <cell r="J562">
            <v>179</v>
          </cell>
          <cell r="K562">
            <v>1168</v>
          </cell>
        </row>
        <row r="563">
          <cell r="A563" t="str">
            <v>융도황.</v>
          </cell>
          <cell r="B563" t="str">
            <v>융착성도료</v>
          </cell>
          <cell r="C563" t="str">
            <v>황색2종 1호</v>
          </cell>
          <cell r="D563" t="str">
            <v>kg</v>
          </cell>
          <cell r="E563">
            <v>1220</v>
          </cell>
          <cell r="H563">
            <v>175</v>
          </cell>
          <cell r="I563">
            <v>1220</v>
          </cell>
        </row>
        <row r="564">
          <cell r="A564" t="str">
            <v>잡석D4</v>
          </cell>
          <cell r="B564" t="str">
            <v>잡석</v>
          </cell>
          <cell r="C564" t="str">
            <v>D 40~80mm</v>
          </cell>
          <cell r="D564" t="str">
            <v>㎥</v>
          </cell>
          <cell r="E564">
            <v>5200</v>
          </cell>
          <cell r="G564">
            <v>5200</v>
          </cell>
          <cell r="O564" t="str">
            <v>99.10월 기존공사 설계변경시 조사가</v>
          </cell>
        </row>
        <row r="565">
          <cell r="A565" t="str">
            <v>제슬..</v>
          </cell>
          <cell r="B565" t="str">
            <v>제강슬레그</v>
          </cell>
          <cell r="D565" t="str">
            <v>kg</v>
          </cell>
          <cell r="E565">
            <v>220</v>
          </cell>
          <cell r="H565">
            <v>112</v>
          </cell>
          <cell r="I565">
            <v>220</v>
          </cell>
          <cell r="J565">
            <v>94</v>
          </cell>
          <cell r="K565">
            <v>220</v>
          </cell>
        </row>
        <row r="566">
          <cell r="A566" t="str">
            <v>제슬운반</v>
          </cell>
          <cell r="B566" t="str">
            <v>제강슬레그 운반비</v>
          </cell>
          <cell r="C566" t="str">
            <v>10.5ton,180km(인천~현장)</v>
          </cell>
          <cell r="D566" t="str">
            <v>ton</v>
          </cell>
          <cell r="E566">
            <v>23380</v>
          </cell>
          <cell r="F566" t="str">
            <v>(270070(원/대) / 1.1(V.A.T)) / 10.5(ton/대)</v>
          </cell>
          <cell r="L566">
            <v>23380</v>
          </cell>
        </row>
        <row r="567">
          <cell r="A567" t="str">
            <v>시멘운반</v>
          </cell>
          <cell r="B567" t="str">
            <v>시멘트 운반비</v>
          </cell>
          <cell r="C567" t="str">
            <v>10.5ton,10km(신탄진~현장)</v>
          </cell>
          <cell r="D567" t="str">
            <v>대</v>
          </cell>
          <cell r="E567">
            <v>300</v>
          </cell>
          <cell r="F567" t="str">
            <v>(87720(원/대) / 1.1(V.A.T)) / 10.5(ton/대) * 0.04ton/대(포)</v>
          </cell>
          <cell r="L567">
            <v>300</v>
          </cell>
        </row>
        <row r="568">
          <cell r="A568" t="str">
            <v>분말시멘운반</v>
          </cell>
          <cell r="B568" t="str">
            <v>분말시멘트 운반비</v>
          </cell>
          <cell r="C568" t="str">
            <v>10.5ton,10km(신탄진~현장)</v>
          </cell>
          <cell r="D568" t="str">
            <v>ton</v>
          </cell>
          <cell r="E568">
            <v>2200</v>
          </cell>
          <cell r="L568">
            <v>2200</v>
          </cell>
        </row>
        <row r="569">
          <cell r="A569" t="str">
            <v>철근운반</v>
          </cell>
          <cell r="B569" t="str">
            <v>철근 운반비</v>
          </cell>
          <cell r="C569" t="str">
            <v>10.5ton,10km(신탄진~현장)</v>
          </cell>
          <cell r="D569" t="str">
            <v>ton</v>
          </cell>
          <cell r="E569">
            <v>7590</v>
          </cell>
          <cell r="F569" t="str">
            <v>(87720(원/대) / 1.1(V.A.T)) / 10.5(ton/대)</v>
          </cell>
          <cell r="L569">
            <v>7590</v>
          </cell>
        </row>
        <row r="570">
          <cell r="A570" t="str">
            <v>아팔운반</v>
          </cell>
          <cell r="B570" t="str">
            <v>아스팔트 운반비</v>
          </cell>
          <cell r="C570" t="str">
            <v>10.5ton,10km(신탄진~현장)</v>
          </cell>
          <cell r="D570" t="str">
            <v>DM</v>
          </cell>
          <cell r="E570">
            <v>1520</v>
          </cell>
          <cell r="F570" t="str">
            <v>(87720(원/대) / 1.1(V.A.T)) / 10.5(ton/대) * 0.2ton/DM</v>
          </cell>
          <cell r="L570">
            <v>1520</v>
          </cell>
        </row>
        <row r="571">
          <cell r="A571" t="str">
            <v>제슬하역</v>
          </cell>
          <cell r="B571" t="str">
            <v>제강슬래그 하역비</v>
          </cell>
          <cell r="C571" t="str">
            <v>인력,일반하역,도착료,차급화물</v>
          </cell>
          <cell r="D571" t="str">
            <v>ton</v>
          </cell>
          <cell r="E571">
            <v>1354.33</v>
          </cell>
          <cell r="F571" t="str">
            <v>1489.76(원/대) / 1.1(V.A.T)</v>
          </cell>
          <cell r="L571">
            <v>1354.33</v>
          </cell>
        </row>
        <row r="572">
          <cell r="A572" t="str">
            <v>시멘하역</v>
          </cell>
          <cell r="B572" t="str">
            <v>시멘트 하역비</v>
          </cell>
          <cell r="C572" t="str">
            <v>인력,일반하역,도착료,차급화물</v>
          </cell>
          <cell r="D572" t="str">
            <v>대</v>
          </cell>
          <cell r="E572">
            <v>54.17</v>
          </cell>
          <cell r="F572" t="str">
            <v>1489.76(원/대) / 1.1(V.A.T) * 0.04ton/대(포)</v>
          </cell>
          <cell r="L572">
            <v>54.17</v>
          </cell>
        </row>
        <row r="573">
          <cell r="A573" t="str">
            <v>철근하역</v>
          </cell>
          <cell r="B573" t="str">
            <v>철근 하역비</v>
          </cell>
          <cell r="C573" t="str">
            <v>인력,일반하역,도착료,차급화물</v>
          </cell>
          <cell r="D573" t="str">
            <v>ton</v>
          </cell>
          <cell r="E573">
            <v>1354.33</v>
          </cell>
          <cell r="F573" t="str">
            <v>1489.76(원/대) / 1.1(V.A.T)</v>
          </cell>
          <cell r="L573">
            <v>1354.33</v>
          </cell>
        </row>
        <row r="574">
          <cell r="A574" t="str">
            <v>아팔하역</v>
          </cell>
          <cell r="B574" t="str">
            <v>아스팔트 하역비</v>
          </cell>
          <cell r="C574" t="str">
            <v>인력,일반하역,도착료,차급화물</v>
          </cell>
          <cell r="D574" t="str">
            <v>DM</v>
          </cell>
          <cell r="E574">
            <v>270.87</v>
          </cell>
          <cell r="F574" t="str">
            <v>1489.76(원/대) / 1.1(V.A.T) * 0.2ton/DM</v>
          </cell>
          <cell r="L574">
            <v>270.87</v>
          </cell>
        </row>
        <row r="575">
          <cell r="A575" t="str">
            <v>시멘상차</v>
          </cell>
          <cell r="B575" t="str">
            <v>시멘트 상차비</v>
          </cell>
          <cell r="C575" t="str">
            <v>인력,일반하역,발송료,차급화물</v>
          </cell>
          <cell r="D575" t="str">
            <v>대</v>
          </cell>
          <cell r="E575">
            <v>59.72</v>
          </cell>
          <cell r="F575" t="str">
            <v>1642.39(원/대) / 1.1(V.A.T) * 0.04ton/대(포)</v>
          </cell>
          <cell r="L575">
            <v>59.72</v>
          </cell>
        </row>
        <row r="576">
          <cell r="A576" t="str">
            <v>철근상차</v>
          </cell>
          <cell r="B576" t="str">
            <v>철근 상차비</v>
          </cell>
          <cell r="C576" t="str">
            <v>인력,일반하역,발송료,차급화물</v>
          </cell>
          <cell r="D576" t="str">
            <v>ton</v>
          </cell>
          <cell r="E576">
            <v>1493.08</v>
          </cell>
          <cell r="F576" t="str">
            <v>1642.39(원/대) / 1.1(V.A.T)</v>
          </cell>
          <cell r="L576">
            <v>1493.08</v>
          </cell>
        </row>
        <row r="577">
          <cell r="A577" t="str">
            <v>아팔상차</v>
          </cell>
          <cell r="B577" t="str">
            <v>아스팔트 상차비</v>
          </cell>
          <cell r="C577" t="str">
            <v>인력,일반하역,발송료,차급화물</v>
          </cell>
          <cell r="D577" t="str">
            <v>DM</v>
          </cell>
          <cell r="E577">
            <v>298.62</v>
          </cell>
          <cell r="F577" t="str">
            <v>1642.39(원/대) / 1.1(V.A.T) * 0.2ton/DM</v>
          </cell>
          <cell r="L577">
            <v>298.62</v>
          </cell>
        </row>
        <row r="578">
          <cell r="A578" t="str">
            <v>이철13</v>
          </cell>
          <cell r="B578" t="str">
            <v>이형철근</v>
          </cell>
          <cell r="C578" t="str">
            <v>13㎜</v>
          </cell>
          <cell r="D578" t="str">
            <v>kg</v>
          </cell>
          <cell r="E578">
            <v>258</v>
          </cell>
          <cell r="G578">
            <v>258</v>
          </cell>
          <cell r="I578">
            <v>315</v>
          </cell>
          <cell r="K578">
            <v>295</v>
          </cell>
          <cell r="O578" t="str">
            <v>0.995kg/m</v>
          </cell>
        </row>
        <row r="579">
          <cell r="A579" t="str">
            <v>이철13t</v>
          </cell>
          <cell r="B579" t="str">
            <v>이형철근</v>
          </cell>
          <cell r="C579" t="str">
            <v>13㎜</v>
          </cell>
          <cell r="D579" t="str">
            <v>ton</v>
          </cell>
          <cell r="E579">
            <v>258881</v>
          </cell>
          <cell r="F579">
            <v>85</v>
          </cell>
          <cell r="G579">
            <v>258881</v>
          </cell>
          <cell r="H579">
            <v>43</v>
          </cell>
          <cell r="I579">
            <v>315000</v>
          </cell>
          <cell r="J579">
            <v>42</v>
          </cell>
          <cell r="K579">
            <v>295000</v>
          </cell>
        </row>
        <row r="580">
          <cell r="A580" t="str">
            <v>이철16</v>
          </cell>
          <cell r="B580" t="str">
            <v>이형철근</v>
          </cell>
          <cell r="C580" t="str">
            <v>16㎜</v>
          </cell>
          <cell r="D580" t="str">
            <v>kg</v>
          </cell>
          <cell r="E580">
            <v>254</v>
          </cell>
          <cell r="G580">
            <v>254</v>
          </cell>
          <cell r="I580">
            <v>310</v>
          </cell>
          <cell r="K580">
            <v>290</v>
          </cell>
          <cell r="O580" t="str">
            <v>1.56kg/m</v>
          </cell>
        </row>
        <row r="581">
          <cell r="A581" t="str">
            <v>이철16t</v>
          </cell>
          <cell r="B581" t="str">
            <v>이형철근</v>
          </cell>
          <cell r="C581" t="str">
            <v>16㎜</v>
          </cell>
          <cell r="D581" t="str">
            <v>ton</v>
          </cell>
          <cell r="E581">
            <v>254336</v>
          </cell>
          <cell r="F581">
            <v>85</v>
          </cell>
          <cell r="G581">
            <v>254336</v>
          </cell>
          <cell r="H581">
            <v>43</v>
          </cell>
          <cell r="I581">
            <v>310000</v>
          </cell>
          <cell r="J581">
            <v>42</v>
          </cell>
          <cell r="K581">
            <v>290000</v>
          </cell>
        </row>
        <row r="582">
          <cell r="A582" t="str">
            <v>이철29</v>
          </cell>
          <cell r="B582" t="str">
            <v>이형철근</v>
          </cell>
          <cell r="C582" t="str">
            <v>29㎜</v>
          </cell>
          <cell r="D582" t="str">
            <v>kg</v>
          </cell>
          <cell r="E582">
            <v>254</v>
          </cell>
          <cell r="G582">
            <v>254</v>
          </cell>
          <cell r="I582">
            <v>310</v>
          </cell>
          <cell r="K582">
            <v>290</v>
          </cell>
          <cell r="O582" t="str">
            <v>0.995kg/m</v>
          </cell>
        </row>
        <row r="583">
          <cell r="A583" t="str">
            <v>이철29t</v>
          </cell>
          <cell r="B583" t="str">
            <v>이형철근</v>
          </cell>
          <cell r="C583" t="str">
            <v>29㎜</v>
          </cell>
          <cell r="D583" t="str">
            <v>ton</v>
          </cell>
          <cell r="E583">
            <v>254336</v>
          </cell>
          <cell r="F583">
            <v>85</v>
          </cell>
          <cell r="G583">
            <v>254336</v>
          </cell>
          <cell r="H583">
            <v>43</v>
          </cell>
          <cell r="I583">
            <v>310000</v>
          </cell>
          <cell r="J583">
            <v>42</v>
          </cell>
          <cell r="K583">
            <v>290000</v>
          </cell>
        </row>
        <row r="584">
          <cell r="A584" t="str">
            <v>철선#8</v>
          </cell>
          <cell r="B584" t="str">
            <v>철선</v>
          </cell>
          <cell r="C584" t="str">
            <v>#8</v>
          </cell>
          <cell r="D584" t="str">
            <v>kg</v>
          </cell>
          <cell r="E584">
            <v>520</v>
          </cell>
          <cell r="H584">
            <v>66</v>
          </cell>
          <cell r="I584">
            <v>530</v>
          </cell>
          <cell r="J584">
            <v>70</v>
          </cell>
          <cell r="K584">
            <v>520</v>
          </cell>
        </row>
        <row r="585">
          <cell r="A585" t="str">
            <v>충진..</v>
          </cell>
          <cell r="B585" t="str">
            <v>충진제</v>
          </cell>
          <cell r="D585" t="str">
            <v>kg</v>
          </cell>
          <cell r="E585">
            <v>8650</v>
          </cell>
          <cell r="H585">
            <v>334</v>
          </cell>
          <cell r="I585">
            <v>9800</v>
          </cell>
          <cell r="J585">
            <v>276</v>
          </cell>
          <cell r="K585">
            <v>8650</v>
          </cell>
        </row>
        <row r="586">
          <cell r="A586" t="str">
            <v>취볼18</v>
          </cell>
          <cell r="B586" t="str">
            <v>취부볼트</v>
          </cell>
          <cell r="C586" t="str">
            <v>Φ18*180</v>
          </cell>
          <cell r="D586" t="str">
            <v>조</v>
          </cell>
          <cell r="E586">
            <v>1000</v>
          </cell>
          <cell r="H586">
            <v>170</v>
          </cell>
          <cell r="I586">
            <v>1600</v>
          </cell>
          <cell r="J586">
            <v>173</v>
          </cell>
          <cell r="K586">
            <v>1000</v>
          </cell>
        </row>
        <row r="587">
          <cell r="A587" t="str">
            <v>치즐07</v>
          </cell>
          <cell r="B587" t="str">
            <v>치즐</v>
          </cell>
          <cell r="C587" t="str">
            <v>0.7</v>
          </cell>
          <cell r="D587" t="str">
            <v>본</v>
          </cell>
          <cell r="E587">
            <v>78000</v>
          </cell>
          <cell r="H587">
            <v>996</v>
          </cell>
          <cell r="I587">
            <v>78000</v>
          </cell>
        </row>
        <row r="588">
          <cell r="A588" t="str">
            <v>판재외송</v>
          </cell>
          <cell r="B588" t="str">
            <v>판재</v>
          </cell>
          <cell r="C588" t="str">
            <v>외송</v>
          </cell>
          <cell r="D588" t="str">
            <v>㎥</v>
          </cell>
          <cell r="E588">
            <v>329341</v>
          </cell>
          <cell r="H588">
            <v>139</v>
          </cell>
          <cell r="I588">
            <v>329341</v>
          </cell>
          <cell r="J588">
            <v>107</v>
          </cell>
          <cell r="K588">
            <v>359281</v>
          </cell>
        </row>
        <row r="589">
          <cell r="A589" t="str">
            <v>잔디0303</v>
          </cell>
          <cell r="B589" t="str">
            <v>잔디</v>
          </cell>
          <cell r="C589" t="str">
            <v>0.3*0.3*0.03</v>
          </cell>
          <cell r="D589" t="str">
            <v>매</v>
          </cell>
          <cell r="E589">
            <v>270</v>
          </cell>
          <cell r="F589">
            <v>509</v>
          </cell>
          <cell r="G589">
            <v>270</v>
          </cell>
        </row>
        <row r="590">
          <cell r="A590" t="str">
            <v>폭약하마</v>
          </cell>
          <cell r="B590" t="str">
            <v>폭약</v>
          </cell>
          <cell r="C590" t="str">
            <v>하이마이트5500,25mm</v>
          </cell>
          <cell r="D590" t="str">
            <v>kg</v>
          </cell>
          <cell r="E590">
            <v>2000</v>
          </cell>
          <cell r="F590">
            <v>312</v>
          </cell>
          <cell r="G590">
            <v>2000</v>
          </cell>
          <cell r="H590">
            <v>223</v>
          </cell>
          <cell r="I590">
            <v>2000</v>
          </cell>
        </row>
        <row r="591">
          <cell r="A591" t="str">
            <v>프이KS</v>
          </cell>
          <cell r="B591" t="str">
            <v>프라이머</v>
          </cell>
          <cell r="C591" t="str">
            <v>KSM2270</v>
          </cell>
          <cell r="D591" t="str">
            <v>ℓ</v>
          </cell>
          <cell r="E591">
            <v>1372</v>
          </cell>
          <cell r="H591">
            <v>175</v>
          </cell>
          <cell r="I591">
            <v>1372</v>
          </cell>
          <cell r="J591">
            <v>179</v>
          </cell>
          <cell r="K591">
            <v>2080</v>
          </cell>
        </row>
        <row r="592">
          <cell r="A592" t="str">
            <v>프가..</v>
          </cell>
          <cell r="B592" t="str">
            <v>프로판가스</v>
          </cell>
          <cell r="D592" t="str">
            <v>kg</v>
          </cell>
          <cell r="E592">
            <v>613</v>
          </cell>
          <cell r="H592">
            <v>1161</v>
          </cell>
          <cell r="I592">
            <v>613</v>
          </cell>
          <cell r="J592">
            <v>1042</v>
          </cell>
          <cell r="K592">
            <v>613</v>
          </cell>
        </row>
        <row r="593">
          <cell r="A593" t="str">
            <v>합판12</v>
          </cell>
          <cell r="B593" t="str">
            <v>합판</v>
          </cell>
          <cell r="C593" t="str">
            <v>12.0㎜,내수</v>
          </cell>
          <cell r="D593" t="str">
            <v>㎡</v>
          </cell>
          <cell r="E593">
            <v>5464</v>
          </cell>
          <cell r="F593">
            <v>328</v>
          </cell>
          <cell r="G593">
            <v>5464</v>
          </cell>
          <cell r="H593">
            <v>464</v>
          </cell>
          <cell r="I593">
            <v>6317</v>
          </cell>
          <cell r="J593">
            <v>353</v>
          </cell>
          <cell r="K593">
            <v>5839</v>
          </cell>
        </row>
        <row r="594">
          <cell r="A594" t="str">
            <v>GEOC</v>
          </cell>
          <cell r="B594" t="str">
            <v>Geo-Composite</v>
          </cell>
          <cell r="D594" t="str">
            <v>㎡</v>
          </cell>
          <cell r="E594">
            <v>11000</v>
          </cell>
          <cell r="I594">
            <v>11000</v>
          </cell>
        </row>
        <row r="595">
          <cell r="A595" t="str">
            <v>GEOC부</v>
          </cell>
          <cell r="B595" t="str">
            <v>Geo-Composite</v>
          </cell>
          <cell r="C595" t="str">
            <v>(VAT포함)</v>
          </cell>
          <cell r="D595" t="str">
            <v>㎡</v>
          </cell>
          <cell r="E595">
            <v>12100.000000000002</v>
          </cell>
          <cell r="I595">
            <v>12100.000000000002</v>
          </cell>
        </row>
        <row r="596">
          <cell r="A596" t="str">
            <v>나로06</v>
          </cell>
          <cell r="B596" t="str">
            <v>P.P 로프</v>
          </cell>
          <cell r="C596" t="str">
            <v>Φ6mm*3.5kg*200m</v>
          </cell>
          <cell r="D596" t="str">
            <v>m</v>
          </cell>
          <cell r="E596">
            <v>29</v>
          </cell>
          <cell r="H596">
            <v>1150</v>
          </cell>
          <cell r="I596">
            <v>136.5</v>
          </cell>
          <cell r="J596">
            <v>116</v>
          </cell>
          <cell r="K596">
            <v>29</v>
          </cell>
        </row>
        <row r="597">
          <cell r="A597" t="str">
            <v>U측74</v>
          </cell>
          <cell r="B597" t="str">
            <v>U형 측구</v>
          </cell>
          <cell r="C597" t="str">
            <v>H700*B400</v>
          </cell>
          <cell r="D597" t="str">
            <v>개</v>
          </cell>
          <cell r="E597">
            <v>62200</v>
          </cell>
          <cell r="H597">
            <v>217</v>
          </cell>
          <cell r="I597">
            <v>62200</v>
          </cell>
        </row>
        <row r="598">
          <cell r="A598" t="str">
            <v>U측33</v>
          </cell>
          <cell r="B598" t="str">
            <v>U형 측구</v>
          </cell>
          <cell r="C598" t="str">
            <v>H300*B300</v>
          </cell>
          <cell r="D598" t="str">
            <v>개</v>
          </cell>
          <cell r="E598">
            <v>21000</v>
          </cell>
          <cell r="H598">
            <v>217</v>
          </cell>
          <cell r="I598">
            <v>21000</v>
          </cell>
        </row>
        <row r="599">
          <cell r="A599" t="str">
            <v>VR관03</v>
          </cell>
          <cell r="B599" t="str">
            <v>V.R관(진동 및 전압철근콘크리트관)</v>
          </cell>
          <cell r="C599" t="str">
            <v>D300</v>
          </cell>
          <cell r="D599" t="str">
            <v>본</v>
          </cell>
          <cell r="E599">
            <v>31700</v>
          </cell>
          <cell r="H599">
            <v>205</v>
          </cell>
          <cell r="I599">
            <v>31700</v>
          </cell>
          <cell r="J599">
            <v>172</v>
          </cell>
          <cell r="K599">
            <v>31710</v>
          </cell>
        </row>
        <row r="600">
          <cell r="A600" t="str">
            <v>VR관04</v>
          </cell>
          <cell r="B600" t="str">
            <v>V.R관(진동 및 전압철근콘크리트관)</v>
          </cell>
          <cell r="C600" t="str">
            <v>D450</v>
          </cell>
          <cell r="D600" t="str">
            <v>본</v>
          </cell>
          <cell r="E600">
            <v>39425</v>
          </cell>
          <cell r="H600">
            <v>205</v>
          </cell>
          <cell r="I600">
            <v>39425</v>
          </cell>
          <cell r="J600">
            <v>172</v>
          </cell>
          <cell r="K600">
            <v>39430</v>
          </cell>
        </row>
        <row r="601">
          <cell r="A601" t="str">
            <v>VR관06</v>
          </cell>
          <cell r="B601" t="str">
            <v>V.R관(진동 및 전압철근콘크리트관)</v>
          </cell>
          <cell r="C601" t="str">
            <v>D600</v>
          </cell>
          <cell r="D601" t="str">
            <v>본</v>
          </cell>
          <cell r="E601">
            <v>58840</v>
          </cell>
          <cell r="H601">
            <v>205</v>
          </cell>
          <cell r="I601">
            <v>58850</v>
          </cell>
          <cell r="J601">
            <v>172</v>
          </cell>
          <cell r="K601">
            <v>58840</v>
          </cell>
        </row>
        <row r="602">
          <cell r="A602" t="str">
            <v>VR관09</v>
          </cell>
          <cell r="B602" t="str">
            <v>V.R관(진동 및 전압철근콘크리트관)</v>
          </cell>
          <cell r="C602" t="str">
            <v>D900</v>
          </cell>
          <cell r="D602" t="str">
            <v>본</v>
          </cell>
          <cell r="E602">
            <v>131400</v>
          </cell>
          <cell r="H602">
            <v>205</v>
          </cell>
          <cell r="I602">
            <v>131400</v>
          </cell>
          <cell r="J602">
            <v>172</v>
          </cell>
          <cell r="K602">
            <v>131400</v>
          </cell>
        </row>
        <row r="603">
          <cell r="A603" t="str">
            <v>VR링06</v>
          </cell>
          <cell r="B603" t="str">
            <v>V.R관 고무링</v>
          </cell>
          <cell r="C603" t="str">
            <v>D600</v>
          </cell>
          <cell r="D603" t="str">
            <v>본</v>
          </cell>
          <cell r="E603">
            <v>3800</v>
          </cell>
          <cell r="H603">
            <v>204</v>
          </cell>
          <cell r="I603">
            <v>4480</v>
          </cell>
          <cell r="J603">
            <v>173</v>
          </cell>
          <cell r="K603">
            <v>3800</v>
          </cell>
        </row>
        <row r="604">
          <cell r="A604" t="str">
            <v>VR링09</v>
          </cell>
          <cell r="B604" t="str">
            <v>V.R관 고무링</v>
          </cell>
          <cell r="C604" t="str">
            <v>D900</v>
          </cell>
          <cell r="D604" t="str">
            <v>본</v>
          </cell>
          <cell r="E604">
            <v>7200</v>
          </cell>
          <cell r="H604">
            <v>205</v>
          </cell>
          <cell r="I604">
            <v>7940</v>
          </cell>
          <cell r="J604">
            <v>173</v>
          </cell>
          <cell r="K604">
            <v>7200</v>
          </cell>
        </row>
        <row r="605">
          <cell r="A605" t="str">
            <v>철콘관33</v>
          </cell>
          <cell r="B605" t="str">
            <v>철근콘크리트 수로관</v>
          </cell>
          <cell r="C605" t="str">
            <v>소켓식,300*300*50*2000</v>
          </cell>
          <cell r="D605" t="str">
            <v>본</v>
          </cell>
          <cell r="E605">
            <v>25727</v>
          </cell>
          <cell r="F605">
            <v>121</v>
          </cell>
          <cell r="G605">
            <v>25727</v>
          </cell>
          <cell r="H605">
            <v>218</v>
          </cell>
          <cell r="I605">
            <v>32800</v>
          </cell>
          <cell r="J605">
            <v>184</v>
          </cell>
          <cell r="K605">
            <v>35000</v>
          </cell>
          <cell r="P605" t="str">
            <v>280kg/본(2m)</v>
          </cell>
          <cell r="Q605" t="str">
            <v>조치원</v>
          </cell>
        </row>
        <row r="606">
          <cell r="A606" t="str">
            <v>철콘관54</v>
          </cell>
          <cell r="B606" t="str">
            <v>철근콘크리트 수로관</v>
          </cell>
          <cell r="C606" t="str">
            <v>소켓식,500*400*60*2000</v>
          </cell>
          <cell r="D606" t="str">
            <v>본</v>
          </cell>
          <cell r="E606">
            <v>36727</v>
          </cell>
          <cell r="F606">
            <v>121</v>
          </cell>
          <cell r="G606">
            <v>36727</v>
          </cell>
          <cell r="H606">
            <v>218</v>
          </cell>
          <cell r="I606">
            <v>49400</v>
          </cell>
          <cell r="J606">
            <v>184</v>
          </cell>
          <cell r="K606">
            <v>52000</v>
          </cell>
          <cell r="P606" t="str">
            <v>434kg/본(2m)</v>
          </cell>
        </row>
        <row r="607">
          <cell r="A607" t="str">
            <v>철콘관55</v>
          </cell>
          <cell r="B607" t="str">
            <v>철근콘크리트 수로관</v>
          </cell>
          <cell r="C607" t="str">
            <v>소켓식,500*500*65*2000</v>
          </cell>
          <cell r="D607" t="str">
            <v>본</v>
          </cell>
          <cell r="E607">
            <v>45454</v>
          </cell>
          <cell r="F607">
            <v>121</v>
          </cell>
          <cell r="G607">
            <v>45454</v>
          </cell>
          <cell r="H607">
            <v>218</v>
          </cell>
          <cell r="I607">
            <v>63400</v>
          </cell>
          <cell r="J607">
            <v>184</v>
          </cell>
          <cell r="K607">
            <v>67000</v>
          </cell>
          <cell r="P607" t="str">
            <v>570kg/본(2m)</v>
          </cell>
        </row>
        <row r="608">
          <cell r="A608" t="str">
            <v>철콘관66</v>
          </cell>
          <cell r="B608" t="str">
            <v>철근콘크리트 수로관</v>
          </cell>
          <cell r="C608" t="str">
            <v>소켓식,600*600*75*2000</v>
          </cell>
          <cell r="D608" t="str">
            <v>본</v>
          </cell>
          <cell r="E608">
            <v>61636</v>
          </cell>
          <cell r="F608">
            <v>121</v>
          </cell>
          <cell r="G608">
            <v>61636</v>
          </cell>
          <cell r="H608">
            <v>218</v>
          </cell>
          <cell r="I608">
            <v>84000</v>
          </cell>
          <cell r="J608">
            <v>184</v>
          </cell>
          <cell r="K608">
            <v>89000</v>
          </cell>
          <cell r="P608" t="str">
            <v>755kg/본(2m)</v>
          </cell>
        </row>
        <row r="609">
          <cell r="A609" t="str">
            <v>철콘관87</v>
          </cell>
          <cell r="B609" t="str">
            <v>철근콘크리트 수로관</v>
          </cell>
          <cell r="C609" t="str">
            <v>소켓식,800*700*80*2000</v>
          </cell>
          <cell r="D609" t="str">
            <v>본</v>
          </cell>
          <cell r="E609">
            <v>82090</v>
          </cell>
          <cell r="F609">
            <v>121</v>
          </cell>
          <cell r="G609">
            <v>82090</v>
          </cell>
          <cell r="H609">
            <v>218</v>
          </cell>
          <cell r="I609">
            <v>110000</v>
          </cell>
          <cell r="J609">
            <v>184</v>
          </cell>
          <cell r="K609">
            <v>117000</v>
          </cell>
          <cell r="P609" t="str">
            <v>990kg/본(2m)</v>
          </cell>
        </row>
        <row r="610">
          <cell r="A610" t="str">
            <v>철콘관1010</v>
          </cell>
          <cell r="B610" t="str">
            <v>철근콘크리트 수로관</v>
          </cell>
          <cell r="C610" t="str">
            <v>소켓식,1000*1000*90*2000</v>
          </cell>
          <cell r="D610" t="str">
            <v>본</v>
          </cell>
          <cell r="E610">
            <v>166600</v>
          </cell>
          <cell r="H610">
            <v>218</v>
          </cell>
          <cell r="I610">
            <v>166600</v>
          </cell>
          <cell r="J610">
            <v>184</v>
          </cell>
          <cell r="K610">
            <v>176000</v>
          </cell>
          <cell r="P610" t="str">
            <v>1500kg/본(2m)</v>
          </cell>
        </row>
        <row r="611">
          <cell r="A611" t="str">
            <v>P유30</v>
          </cell>
          <cell r="B611" t="str">
            <v>MDPE 반유공관</v>
          </cell>
          <cell r="C611" t="str">
            <v>300A</v>
          </cell>
          <cell r="D611" t="str">
            <v>본(6m)</v>
          </cell>
          <cell r="E611">
            <v>311460</v>
          </cell>
          <cell r="H611">
            <v>551</v>
          </cell>
          <cell r="I611">
            <v>311460</v>
          </cell>
          <cell r="J611">
            <v>475</v>
          </cell>
          <cell r="K611">
            <v>311460</v>
          </cell>
        </row>
        <row r="612">
          <cell r="A612" t="str">
            <v>P유30부</v>
          </cell>
          <cell r="B612" t="str">
            <v>MDPE 반유공관</v>
          </cell>
          <cell r="C612" t="str">
            <v>300A(VAT포함)</v>
          </cell>
          <cell r="D612" t="str">
            <v>본(6m)</v>
          </cell>
          <cell r="E612">
            <v>342606</v>
          </cell>
          <cell r="H612">
            <v>551</v>
          </cell>
          <cell r="I612">
            <v>342606</v>
          </cell>
          <cell r="J612">
            <v>475</v>
          </cell>
          <cell r="K612">
            <v>342606</v>
          </cell>
        </row>
        <row r="613">
          <cell r="A613" t="str">
            <v>P무30</v>
          </cell>
          <cell r="B613" t="str">
            <v>MDPE 무공관</v>
          </cell>
          <cell r="C613" t="str">
            <v>300A</v>
          </cell>
          <cell r="D613" t="str">
            <v>본(6m)</v>
          </cell>
          <cell r="E613">
            <v>311460</v>
          </cell>
          <cell r="H613">
            <v>551</v>
          </cell>
          <cell r="I613">
            <v>311460</v>
          </cell>
          <cell r="J613">
            <v>475</v>
          </cell>
          <cell r="K613">
            <v>311460</v>
          </cell>
        </row>
        <row r="614">
          <cell r="A614" t="str">
            <v>P무30부</v>
          </cell>
          <cell r="B614" t="str">
            <v>MDPE 무공관</v>
          </cell>
          <cell r="C614" t="str">
            <v>300A(VAT포함)</v>
          </cell>
          <cell r="D614" t="str">
            <v>본(6m)</v>
          </cell>
          <cell r="E614">
            <v>342606</v>
          </cell>
          <cell r="H614">
            <v>551</v>
          </cell>
          <cell r="I614">
            <v>342606</v>
          </cell>
          <cell r="J614">
            <v>475</v>
          </cell>
          <cell r="K614">
            <v>342606</v>
          </cell>
        </row>
        <row r="615">
          <cell r="A615" t="str">
            <v>M유20</v>
          </cell>
          <cell r="B615" t="str">
            <v>MDPE 유공관</v>
          </cell>
          <cell r="C615" t="str">
            <v>200A</v>
          </cell>
          <cell r="D615" t="str">
            <v>본(6m)</v>
          </cell>
          <cell r="E615">
            <v>149400</v>
          </cell>
          <cell r="H615">
            <v>551</v>
          </cell>
          <cell r="I615">
            <v>149400</v>
          </cell>
          <cell r="J615">
            <v>475</v>
          </cell>
          <cell r="K615">
            <v>149400</v>
          </cell>
        </row>
        <row r="616">
          <cell r="A616" t="str">
            <v>M유20부</v>
          </cell>
          <cell r="B616" t="str">
            <v>MDPE 유공관</v>
          </cell>
          <cell r="C616" t="str">
            <v>200A(VAT포함)</v>
          </cell>
          <cell r="D616" t="str">
            <v>본(6m)</v>
          </cell>
          <cell r="E616">
            <v>164340</v>
          </cell>
          <cell r="H616">
            <v>551</v>
          </cell>
          <cell r="I616">
            <v>164340</v>
          </cell>
          <cell r="J616">
            <v>475</v>
          </cell>
          <cell r="K616">
            <v>164340</v>
          </cell>
        </row>
        <row r="617">
          <cell r="A617" t="str">
            <v>P무15</v>
          </cell>
          <cell r="B617" t="str">
            <v>MDPE 무공관</v>
          </cell>
          <cell r="C617" t="str">
            <v>150A</v>
          </cell>
          <cell r="D617" t="str">
            <v>본(6m)</v>
          </cell>
          <cell r="E617">
            <v>88680</v>
          </cell>
          <cell r="H617">
            <v>551</v>
          </cell>
          <cell r="I617">
            <v>88680</v>
          </cell>
          <cell r="J617">
            <v>475</v>
          </cell>
          <cell r="K617">
            <v>88680</v>
          </cell>
        </row>
        <row r="618">
          <cell r="A618" t="str">
            <v>P무15부</v>
          </cell>
          <cell r="B618" t="str">
            <v>MDPE 무공관</v>
          </cell>
          <cell r="C618" t="str">
            <v>150A(VAT포함)</v>
          </cell>
          <cell r="D618" t="str">
            <v>본(6m)</v>
          </cell>
          <cell r="E618">
            <v>97548.000000000015</v>
          </cell>
          <cell r="H618">
            <v>551</v>
          </cell>
          <cell r="I618">
            <v>97548.000000000015</v>
          </cell>
          <cell r="J618">
            <v>475</v>
          </cell>
          <cell r="K618">
            <v>97548.000000000015</v>
          </cell>
        </row>
        <row r="619">
          <cell r="A619" t="str">
            <v>PVC관50</v>
          </cell>
          <cell r="B619" t="str">
            <v>PVC관</v>
          </cell>
          <cell r="C619" t="str">
            <v>Φ50</v>
          </cell>
          <cell r="D619" t="str">
            <v>m</v>
          </cell>
          <cell r="E619">
            <v>6210</v>
          </cell>
          <cell r="H619">
            <v>527</v>
          </cell>
          <cell r="I619">
            <v>6210</v>
          </cell>
          <cell r="J619">
            <v>469</v>
          </cell>
          <cell r="K619">
            <v>6730</v>
          </cell>
        </row>
        <row r="620">
          <cell r="A620" t="str">
            <v>함수시험</v>
          </cell>
          <cell r="B620" t="str">
            <v>함수량시험</v>
          </cell>
          <cell r="D620" t="str">
            <v>회</v>
          </cell>
          <cell r="E620">
            <v>9100</v>
          </cell>
          <cell r="L620">
            <v>9100</v>
          </cell>
          <cell r="O620" t="str">
            <v>대전광역시 '99 건설공사 설계지침</v>
          </cell>
        </row>
        <row r="621">
          <cell r="A621" t="str">
            <v>입도시험</v>
          </cell>
          <cell r="B621" t="str">
            <v>입도시험(토공)</v>
          </cell>
          <cell r="D621" t="str">
            <v>회</v>
          </cell>
          <cell r="E621">
            <v>131400</v>
          </cell>
          <cell r="L621">
            <v>131400</v>
          </cell>
          <cell r="O621" t="str">
            <v>대전광역시 '99 건설공사 설계지침</v>
          </cell>
        </row>
        <row r="622">
          <cell r="A622" t="str">
            <v>입도시험포</v>
          </cell>
          <cell r="B622" t="str">
            <v>입도시험(포장)</v>
          </cell>
          <cell r="D622" t="str">
            <v>회</v>
          </cell>
          <cell r="E622">
            <v>18400</v>
          </cell>
          <cell r="L622">
            <v>18400</v>
          </cell>
          <cell r="O622" t="str">
            <v>대전광역시 '99 건설공사 설계지침</v>
          </cell>
        </row>
        <row r="623">
          <cell r="A623" t="str">
            <v>액성시험</v>
          </cell>
          <cell r="B623" t="str">
            <v>액성한계시험</v>
          </cell>
          <cell r="D623" t="str">
            <v>회</v>
          </cell>
          <cell r="E623">
            <v>37600</v>
          </cell>
          <cell r="L623">
            <v>37600</v>
          </cell>
          <cell r="O623" t="str">
            <v>대전광역시 '99 건설공사 설계지침</v>
          </cell>
        </row>
        <row r="624">
          <cell r="A624" t="str">
            <v>소성시험</v>
          </cell>
          <cell r="B624" t="str">
            <v>소성한계시험</v>
          </cell>
          <cell r="D624" t="str">
            <v>회</v>
          </cell>
          <cell r="E624">
            <v>28400</v>
          </cell>
          <cell r="L624">
            <v>28400</v>
          </cell>
          <cell r="O624" t="str">
            <v>대전광역시 '99 건설공사 설계지침</v>
          </cell>
        </row>
        <row r="625">
          <cell r="A625" t="str">
            <v>비중시험</v>
          </cell>
          <cell r="B625" t="str">
            <v>비중시험</v>
          </cell>
          <cell r="D625" t="str">
            <v>회</v>
          </cell>
          <cell r="E625">
            <v>23300</v>
          </cell>
          <cell r="L625">
            <v>23300</v>
          </cell>
          <cell r="O625" t="str">
            <v>대전광역시 '99 건설공사 설계지침</v>
          </cell>
        </row>
        <row r="626">
          <cell r="A626" t="str">
            <v>다짐시험</v>
          </cell>
          <cell r="B626" t="str">
            <v>다짐시험</v>
          </cell>
          <cell r="C626" t="str">
            <v>토질변화시</v>
          </cell>
          <cell r="D626" t="str">
            <v>회</v>
          </cell>
          <cell r="E626">
            <v>104800</v>
          </cell>
          <cell r="L626">
            <v>104800</v>
          </cell>
          <cell r="O626" t="str">
            <v>대전광역시 '99 건설공사 설계지침</v>
          </cell>
        </row>
        <row r="627">
          <cell r="A627" t="str">
            <v>실CB시험</v>
          </cell>
          <cell r="B627" t="str">
            <v>실내CBR시험</v>
          </cell>
          <cell r="D627" t="str">
            <v>회</v>
          </cell>
          <cell r="E627">
            <v>191400</v>
          </cell>
          <cell r="L627">
            <v>191400</v>
          </cell>
          <cell r="O627" t="str">
            <v>대전광역시 '99 건설공사 설계지침</v>
          </cell>
        </row>
        <row r="628">
          <cell r="A628" t="str">
            <v>체가시험</v>
          </cell>
          <cell r="B628" t="str">
            <v>체가름시험</v>
          </cell>
          <cell r="D628" t="str">
            <v>회</v>
          </cell>
          <cell r="E628">
            <v>25300</v>
          </cell>
          <cell r="L628">
            <v>25300</v>
          </cell>
          <cell r="O628" t="str">
            <v>대전광역시 '99 건설공사 설계지침</v>
          </cell>
        </row>
        <row r="629">
          <cell r="A629" t="str">
            <v>20통시험</v>
          </cell>
          <cell r="B629" t="str">
            <v>200번째통과량시험</v>
          </cell>
          <cell r="D629" t="str">
            <v>회</v>
          </cell>
          <cell r="E629">
            <v>21900</v>
          </cell>
          <cell r="L629">
            <v>21900</v>
          </cell>
          <cell r="O629" t="str">
            <v>대전광역시 '99 건설공사 설계지침</v>
          </cell>
        </row>
        <row r="630">
          <cell r="A630" t="str">
            <v>비흡시험</v>
          </cell>
          <cell r="B630" t="str">
            <v>비중 및 흡수율시험</v>
          </cell>
          <cell r="D630" t="str">
            <v>회</v>
          </cell>
          <cell r="E630">
            <v>25200</v>
          </cell>
          <cell r="L630">
            <v>25200</v>
          </cell>
          <cell r="O630" t="str">
            <v>대전광역시 '99 건설공사 설계지침</v>
          </cell>
        </row>
        <row r="631">
          <cell r="A631" t="str">
            <v>마모시험</v>
          </cell>
          <cell r="B631" t="str">
            <v>마모시험</v>
          </cell>
          <cell r="D631" t="str">
            <v>회</v>
          </cell>
          <cell r="E631">
            <v>27800</v>
          </cell>
          <cell r="L631">
            <v>27800</v>
          </cell>
          <cell r="O631" t="str">
            <v>대전광역시 '99 건설공사 설계지침</v>
          </cell>
        </row>
        <row r="632">
          <cell r="A632" t="str">
            <v>현밀시험</v>
          </cell>
          <cell r="B632" t="str">
            <v>현장밀도시험</v>
          </cell>
          <cell r="D632" t="str">
            <v>회</v>
          </cell>
          <cell r="E632">
            <v>91900</v>
          </cell>
          <cell r="L632">
            <v>91900</v>
          </cell>
          <cell r="O632" t="str">
            <v>대전광역시 '99 건설공사 설계지침</v>
          </cell>
        </row>
        <row r="633">
          <cell r="A633" t="str">
            <v>평재시험</v>
          </cell>
          <cell r="B633" t="str">
            <v>평판재하시험</v>
          </cell>
          <cell r="D633" t="str">
            <v>회</v>
          </cell>
          <cell r="E633">
            <v>147200</v>
          </cell>
          <cell r="L633">
            <v>147200</v>
          </cell>
          <cell r="O633" t="str">
            <v>대전광역시 '99 건설공사 설계지침</v>
          </cell>
        </row>
        <row r="634">
          <cell r="A634" t="str">
            <v>압강시험</v>
          </cell>
          <cell r="B634" t="str">
            <v>압축강도시험</v>
          </cell>
          <cell r="D634" t="str">
            <v>회</v>
          </cell>
          <cell r="E634">
            <v>17500</v>
          </cell>
          <cell r="L634">
            <v>17500</v>
          </cell>
          <cell r="O634" t="str">
            <v>대전광역시 '99 건설공사 설계지침</v>
          </cell>
        </row>
        <row r="635">
          <cell r="A635" t="str">
            <v>슬럼시험</v>
          </cell>
          <cell r="B635" t="str">
            <v>슬럼프시험</v>
          </cell>
          <cell r="D635" t="str">
            <v>회</v>
          </cell>
          <cell r="E635">
            <v>100</v>
          </cell>
          <cell r="L635">
            <v>100</v>
          </cell>
          <cell r="O635" t="str">
            <v>대전광역시 '99 건설공사 설계지침</v>
          </cell>
        </row>
        <row r="636">
          <cell r="A636" t="str">
            <v>씻분시험</v>
          </cell>
          <cell r="B636" t="str">
            <v>씻기분석시험</v>
          </cell>
          <cell r="C636" t="str">
            <v>배합별</v>
          </cell>
          <cell r="D636" t="str">
            <v>회</v>
          </cell>
          <cell r="E636">
            <v>938.61</v>
          </cell>
          <cell r="L636">
            <v>938.61</v>
          </cell>
          <cell r="O636" t="str">
            <v>대전광역시 '99 건설공사 설계지침</v>
          </cell>
        </row>
        <row r="637">
          <cell r="A637" t="str">
            <v>실다시험</v>
          </cell>
          <cell r="B637" t="str">
            <v>실내다짐시험</v>
          </cell>
          <cell r="C637" t="str">
            <v>재질</v>
          </cell>
          <cell r="D637" t="str">
            <v>회</v>
          </cell>
          <cell r="E637">
            <v>104800</v>
          </cell>
          <cell r="L637">
            <v>104800</v>
          </cell>
          <cell r="O637" t="str">
            <v>대전광역시 '99 건설공사 설계지침</v>
          </cell>
        </row>
        <row r="638">
          <cell r="A638" t="str">
            <v>마안시험</v>
          </cell>
          <cell r="B638" t="str">
            <v>마샬안정도시험</v>
          </cell>
          <cell r="D638" t="str">
            <v>회</v>
          </cell>
          <cell r="E638">
            <v>45100</v>
          </cell>
          <cell r="L638">
            <v>45100</v>
          </cell>
          <cell r="O638" t="str">
            <v>대전광역시 '99 건설공사 설계지침</v>
          </cell>
        </row>
        <row r="639">
          <cell r="A639" t="str">
            <v>AP함시험</v>
          </cell>
          <cell r="B639" t="str">
            <v>A.P함량시험</v>
          </cell>
          <cell r="D639" t="str">
            <v>회</v>
          </cell>
          <cell r="E639">
            <v>3100</v>
          </cell>
          <cell r="L639">
            <v>3100</v>
          </cell>
          <cell r="O639" t="str">
            <v>대전광역시 '99 건설공사 설계지침</v>
          </cell>
        </row>
        <row r="640">
          <cell r="A640" t="str">
            <v>밀두시험</v>
          </cell>
          <cell r="B640" t="str">
            <v>밀도 및 두께시험</v>
          </cell>
          <cell r="D640" t="str">
            <v>회</v>
          </cell>
          <cell r="E640">
            <v>6800</v>
          </cell>
          <cell r="L640">
            <v>6800</v>
          </cell>
          <cell r="O640" t="str">
            <v>대전광역시 '99 건설공사 설계지침</v>
          </cell>
        </row>
        <row r="641">
          <cell r="A641" t="str">
            <v>평탄시험</v>
          </cell>
          <cell r="B641" t="str">
            <v>평탄성시험</v>
          </cell>
          <cell r="D641" t="str">
            <v>회</v>
          </cell>
          <cell r="E641">
            <v>600</v>
          </cell>
          <cell r="L641">
            <v>600</v>
          </cell>
          <cell r="O641" t="str">
            <v>대전광역시 '99 건설공사 설계지침</v>
          </cell>
        </row>
        <row r="642">
          <cell r="A642" t="str">
            <v>벤나토A</v>
          </cell>
          <cell r="B642" t="str">
            <v>벤토나이트</v>
          </cell>
          <cell r="C642" t="str">
            <v>고화제용</v>
          </cell>
          <cell r="D642" t="str">
            <v>kg</v>
          </cell>
          <cell r="E642">
            <v>220</v>
          </cell>
          <cell r="H642">
            <v>1168</v>
          </cell>
          <cell r="I642">
            <v>220</v>
          </cell>
          <cell r="O642">
            <v>900</v>
          </cell>
          <cell r="P642" t="str">
            <v>kg/㎥</v>
          </cell>
        </row>
        <row r="643">
          <cell r="A643" t="str">
            <v>폐타승용</v>
          </cell>
          <cell r="B643" t="str">
            <v>폐타이어</v>
          </cell>
          <cell r="C643" t="str">
            <v>승용차용</v>
          </cell>
          <cell r="D643" t="str">
            <v>개</v>
          </cell>
          <cell r="E643" t="str">
            <v>무대</v>
          </cell>
          <cell r="G643" t="str">
            <v>무대</v>
          </cell>
        </row>
        <row r="644">
          <cell r="A644" t="str">
            <v>부직 7</v>
          </cell>
          <cell r="B644" t="str">
            <v>부직포</v>
          </cell>
          <cell r="C644" t="str">
            <v xml:space="preserve"> 700g/㎡</v>
          </cell>
          <cell r="D644" t="str">
            <v>㎡</v>
          </cell>
          <cell r="E644">
            <v>2500</v>
          </cell>
          <cell r="H644">
            <v>229</v>
          </cell>
          <cell r="I644">
            <v>2500</v>
          </cell>
          <cell r="J644">
            <v>126</v>
          </cell>
          <cell r="K644">
            <v>2500</v>
          </cell>
        </row>
        <row r="645">
          <cell r="A645" t="str">
            <v>부직 7부</v>
          </cell>
          <cell r="B645" t="str">
            <v>부직포</v>
          </cell>
          <cell r="C645" t="str">
            <v xml:space="preserve"> 700g/㎡(VAT포함)</v>
          </cell>
          <cell r="D645" t="str">
            <v>㎡</v>
          </cell>
          <cell r="E645">
            <v>2750</v>
          </cell>
          <cell r="H645">
            <v>229</v>
          </cell>
          <cell r="I645">
            <v>2750</v>
          </cell>
          <cell r="J645">
            <v>126</v>
          </cell>
          <cell r="K645">
            <v>2750</v>
          </cell>
        </row>
        <row r="646">
          <cell r="A646" t="str">
            <v>부직 3</v>
          </cell>
          <cell r="B646" t="str">
            <v>부직포</v>
          </cell>
          <cell r="C646" t="str">
            <v xml:space="preserve"> 300g/㎡</v>
          </cell>
          <cell r="D646" t="str">
            <v>㎡</v>
          </cell>
          <cell r="E646">
            <v>927</v>
          </cell>
          <cell r="H646">
            <v>227</v>
          </cell>
          <cell r="I646">
            <v>1100</v>
          </cell>
          <cell r="J646">
            <v>128</v>
          </cell>
          <cell r="K646">
            <v>927</v>
          </cell>
        </row>
        <row r="647">
          <cell r="A647" t="str">
            <v>부직휠매</v>
          </cell>
          <cell r="B647" t="str">
            <v>부직포</v>
          </cell>
          <cell r="C647" t="str">
            <v>휠타매트,300g/㎡</v>
          </cell>
          <cell r="D647" t="str">
            <v>㎡</v>
          </cell>
          <cell r="E647">
            <v>927</v>
          </cell>
          <cell r="H647">
            <v>227</v>
          </cell>
          <cell r="I647">
            <v>1100</v>
          </cell>
          <cell r="J647">
            <v>128</v>
          </cell>
          <cell r="K647">
            <v>927</v>
          </cell>
        </row>
        <row r="648">
          <cell r="A648" t="str">
            <v>H시2m</v>
          </cell>
          <cell r="B648" t="str">
            <v>폴리에틸렌 차수막</v>
          </cell>
          <cell r="C648" t="str">
            <v>HDPE 시트,2mm</v>
          </cell>
          <cell r="D648" t="str">
            <v>㎡</v>
          </cell>
          <cell r="E648">
            <v>8800</v>
          </cell>
          <cell r="H648">
            <v>324</v>
          </cell>
          <cell r="I648">
            <v>9000</v>
          </cell>
          <cell r="J648">
            <v>259</v>
          </cell>
          <cell r="K648">
            <v>8800</v>
          </cell>
        </row>
        <row r="649">
          <cell r="A649" t="str">
            <v>H시2m부</v>
          </cell>
          <cell r="B649" t="str">
            <v>폴리에틸렌 차수막</v>
          </cell>
          <cell r="C649" t="str">
            <v>HDPE 시트,2mm(VAT포함)</v>
          </cell>
          <cell r="D649" t="str">
            <v>㎡</v>
          </cell>
          <cell r="E649">
            <v>9680</v>
          </cell>
          <cell r="H649">
            <v>324</v>
          </cell>
          <cell r="I649">
            <v>9900</v>
          </cell>
          <cell r="J649">
            <v>259</v>
          </cell>
          <cell r="K649">
            <v>9680</v>
          </cell>
        </row>
        <row r="650">
          <cell r="A650" t="str">
            <v>고화..</v>
          </cell>
          <cell r="B650" t="str">
            <v>고화제</v>
          </cell>
          <cell r="C650" t="str">
            <v>팽창성 그라우트제(C*1%)</v>
          </cell>
          <cell r="D650" t="str">
            <v>kg</v>
          </cell>
          <cell r="E650">
            <v>5000</v>
          </cell>
          <cell r="J650">
            <v>103</v>
          </cell>
          <cell r="K650">
            <v>5000</v>
          </cell>
          <cell r="O650" t="str">
            <v>거래가격</v>
          </cell>
        </row>
        <row r="651">
          <cell r="A651" t="str">
            <v>GN..</v>
          </cell>
          <cell r="B651" t="str">
            <v>Geo-Net</v>
          </cell>
          <cell r="D651" t="str">
            <v>㎡</v>
          </cell>
          <cell r="E651">
            <v>1860</v>
          </cell>
          <cell r="H651">
            <v>225</v>
          </cell>
          <cell r="I651">
            <v>1860</v>
          </cell>
        </row>
        <row r="652">
          <cell r="A652" t="str">
            <v>NL86</v>
          </cell>
          <cell r="B652" t="str">
            <v>NetLon</v>
          </cell>
          <cell r="C652" t="str">
            <v>망크기(8*6mm),플라스틱</v>
          </cell>
          <cell r="D652" t="str">
            <v>㎡</v>
          </cell>
          <cell r="E652">
            <v>1860</v>
          </cell>
          <cell r="H652">
            <v>225</v>
          </cell>
          <cell r="I652">
            <v>1860</v>
          </cell>
        </row>
        <row r="653">
          <cell r="A653" t="str">
            <v>맨뚜64</v>
          </cell>
          <cell r="B653" t="str">
            <v>맨홀뚜껑</v>
          </cell>
          <cell r="C653" t="str">
            <v>Φ648,주철재</v>
          </cell>
          <cell r="D653" t="str">
            <v>개</v>
          </cell>
          <cell r="E653">
            <v>120000</v>
          </cell>
          <cell r="H653">
            <v>176</v>
          </cell>
          <cell r="I653">
            <v>140000</v>
          </cell>
          <cell r="J653">
            <v>166</v>
          </cell>
          <cell r="K653">
            <v>120000</v>
          </cell>
        </row>
        <row r="654">
          <cell r="A654" t="str">
            <v>SEEDSPRA</v>
          </cell>
          <cell r="B654" t="str">
            <v>SEED SPRAY</v>
          </cell>
          <cell r="C654" t="str">
            <v>향토초목류</v>
          </cell>
          <cell r="D654" t="str">
            <v>㎡</v>
          </cell>
          <cell r="E654">
            <v>1660</v>
          </cell>
          <cell r="H654">
            <v>253</v>
          </cell>
          <cell r="I654">
            <v>1660</v>
          </cell>
          <cell r="J654">
            <v>200</v>
          </cell>
          <cell r="K654">
            <v>1660</v>
          </cell>
        </row>
        <row r="655">
          <cell r="A655" t="str">
            <v>황메09</v>
          </cell>
          <cell r="B655" t="str">
            <v>COIR NET</v>
          </cell>
          <cell r="C655" t="str">
            <v>20mm*20mm</v>
          </cell>
          <cell r="D655" t="str">
            <v>㎡</v>
          </cell>
          <cell r="E655">
            <v>1300</v>
          </cell>
          <cell r="H655">
            <v>246</v>
          </cell>
          <cell r="I655">
            <v>2400</v>
          </cell>
          <cell r="J655">
            <v>197</v>
          </cell>
          <cell r="K655">
            <v>1300</v>
          </cell>
        </row>
        <row r="656">
          <cell r="A656" t="str">
            <v>고정핀.</v>
          </cell>
          <cell r="B656" t="str">
            <v>고정핀</v>
          </cell>
          <cell r="C656" t="str">
            <v>Φ10,200~350mm</v>
          </cell>
          <cell r="D656" t="str">
            <v>개</v>
          </cell>
          <cell r="E656">
            <v>300</v>
          </cell>
          <cell r="H656">
            <v>246</v>
          </cell>
          <cell r="I656">
            <v>300</v>
          </cell>
        </row>
        <row r="657">
          <cell r="A657" t="str">
            <v>주주55</v>
          </cell>
          <cell r="B657" t="str">
            <v>휀스</v>
          </cell>
          <cell r="C657" t="str">
            <v>H1.8m * W2.0m</v>
          </cell>
          <cell r="D657" t="str">
            <v>경간</v>
          </cell>
          <cell r="E657">
            <v>43502</v>
          </cell>
          <cell r="L657">
            <v>43502</v>
          </cell>
          <cell r="M657">
            <v>53750</v>
          </cell>
          <cell r="O657" t="str">
            <v>아도기업</v>
          </cell>
          <cell r="P657" t="str">
            <v>대일휀스</v>
          </cell>
        </row>
        <row r="658">
          <cell r="A658" t="str">
            <v>캡55.</v>
          </cell>
          <cell r="B658" t="str">
            <v>캡</v>
          </cell>
          <cell r="C658" t="str">
            <v>55*50*2t,ABS</v>
          </cell>
          <cell r="D658" t="str">
            <v>개</v>
          </cell>
          <cell r="E658">
            <v>1000</v>
          </cell>
          <cell r="K658">
            <v>1000</v>
          </cell>
        </row>
        <row r="659">
          <cell r="A659" t="str">
            <v>보지55</v>
          </cell>
          <cell r="B659" t="str">
            <v>보조지주</v>
          </cell>
          <cell r="C659" t="str">
            <v>55*50*3t*2t,알미늄</v>
          </cell>
          <cell r="D659" t="str">
            <v>m</v>
          </cell>
          <cell r="E659">
            <v>11000</v>
          </cell>
          <cell r="K659">
            <v>11000</v>
          </cell>
        </row>
        <row r="660">
          <cell r="A660" t="str">
            <v>보밴11</v>
          </cell>
          <cell r="B660" t="str">
            <v>보조밴드</v>
          </cell>
          <cell r="C660" t="str">
            <v>110*50*3t,알미늄</v>
          </cell>
          <cell r="D660" t="str">
            <v>개</v>
          </cell>
          <cell r="E660">
            <v>2000</v>
          </cell>
          <cell r="K660">
            <v>2000</v>
          </cell>
        </row>
        <row r="661">
          <cell r="A661" t="str">
            <v>후레45</v>
          </cell>
          <cell r="B661" t="str">
            <v>후레임</v>
          </cell>
          <cell r="C661" t="str">
            <v>45*37*20*2t,알미늄</v>
          </cell>
          <cell r="D661" t="str">
            <v>m</v>
          </cell>
          <cell r="E661">
            <v>9500</v>
          </cell>
          <cell r="K661">
            <v>9500</v>
          </cell>
        </row>
        <row r="662">
          <cell r="A662" t="str">
            <v>연결42</v>
          </cell>
          <cell r="B662" t="str">
            <v>연결판</v>
          </cell>
          <cell r="C662" t="str">
            <v>42*32*180,알미늄</v>
          </cell>
          <cell r="D662" t="str">
            <v>개</v>
          </cell>
          <cell r="E662">
            <v>1800</v>
          </cell>
          <cell r="K662">
            <v>1800</v>
          </cell>
        </row>
        <row r="663">
          <cell r="A663" t="str">
            <v>A고70</v>
          </cell>
          <cell r="B663" t="str">
            <v>A-형 고정판</v>
          </cell>
          <cell r="C663" t="str">
            <v>70*35*3t,알미늄</v>
          </cell>
          <cell r="D663" t="str">
            <v>개</v>
          </cell>
          <cell r="E663">
            <v>1500</v>
          </cell>
          <cell r="K663">
            <v>1500</v>
          </cell>
        </row>
        <row r="664">
          <cell r="A664" t="str">
            <v>B고40</v>
          </cell>
          <cell r="B664" t="str">
            <v>B-형 고정판</v>
          </cell>
          <cell r="C664" t="str">
            <v>40*35*3t,알미늄</v>
          </cell>
          <cell r="D664" t="str">
            <v>개</v>
          </cell>
          <cell r="E664">
            <v>1200</v>
          </cell>
          <cell r="K664">
            <v>1200</v>
          </cell>
        </row>
        <row r="665">
          <cell r="A665" t="str">
            <v>C고30</v>
          </cell>
          <cell r="B665" t="str">
            <v>C-형 고정판</v>
          </cell>
          <cell r="C665" t="str">
            <v>30*35*3t,알미늄</v>
          </cell>
          <cell r="D665" t="str">
            <v>개</v>
          </cell>
          <cell r="E665">
            <v>900</v>
          </cell>
          <cell r="K665">
            <v>900</v>
          </cell>
        </row>
        <row r="666">
          <cell r="A666" t="str">
            <v>P능32</v>
          </cell>
          <cell r="B666" t="str">
            <v>PVC 능형망</v>
          </cell>
          <cell r="C666" t="str">
            <v>32-23:56*56,KSD7018</v>
          </cell>
          <cell r="D666" t="str">
            <v>㎡</v>
          </cell>
          <cell r="E666">
            <v>2970</v>
          </cell>
          <cell r="K666">
            <v>2970</v>
          </cell>
        </row>
        <row r="667">
          <cell r="A667" t="str">
            <v>P횡40</v>
          </cell>
          <cell r="B667" t="str">
            <v>PVC 횡선</v>
          </cell>
          <cell r="C667" t="str">
            <v>40-32,KSD7036</v>
          </cell>
          <cell r="D667" t="str">
            <v>m</v>
          </cell>
          <cell r="E667">
            <v>140</v>
          </cell>
          <cell r="K667">
            <v>140</v>
          </cell>
        </row>
        <row r="668">
          <cell r="A668" t="str">
            <v>망고27</v>
          </cell>
          <cell r="B668" t="str">
            <v>망 고정핀</v>
          </cell>
          <cell r="C668" t="str">
            <v>27*1t,SUS</v>
          </cell>
          <cell r="D668" t="str">
            <v>개</v>
          </cell>
          <cell r="E668">
            <v>150</v>
          </cell>
          <cell r="K668">
            <v>150</v>
          </cell>
        </row>
        <row r="669">
          <cell r="A669" t="str">
            <v>IBN7</v>
          </cell>
          <cell r="B669" t="str">
            <v>I-형 B/N</v>
          </cell>
          <cell r="C669" t="str">
            <v>Φ7*20,SUS</v>
          </cell>
          <cell r="D669" t="str">
            <v>개</v>
          </cell>
          <cell r="E669">
            <v>500</v>
          </cell>
          <cell r="K669">
            <v>500</v>
          </cell>
        </row>
        <row r="670">
          <cell r="A670" t="str">
            <v>잣2512</v>
          </cell>
          <cell r="B670" t="str">
            <v>잣나무</v>
          </cell>
          <cell r="C670" t="str">
            <v>H2.5*W1.2</v>
          </cell>
          <cell r="D670" t="str">
            <v>주</v>
          </cell>
          <cell r="E670">
            <v>13900</v>
          </cell>
          <cell r="F670">
            <v>466</v>
          </cell>
          <cell r="G670">
            <v>13900</v>
          </cell>
        </row>
        <row r="671">
          <cell r="A671" t="str">
            <v>느티308</v>
          </cell>
          <cell r="B671" t="str">
            <v>느티나무</v>
          </cell>
          <cell r="C671" t="str">
            <v>H3.5*R 8</v>
          </cell>
          <cell r="D671" t="str">
            <v>주</v>
          </cell>
          <cell r="E671">
            <v>61600</v>
          </cell>
          <cell r="F671">
            <v>460</v>
          </cell>
          <cell r="G671">
            <v>61600</v>
          </cell>
        </row>
        <row r="672">
          <cell r="A672" t="str">
            <v>소나258</v>
          </cell>
          <cell r="B672" t="str">
            <v>소나무</v>
          </cell>
          <cell r="C672" t="str">
            <v>H2.5*W1.0*R 8</v>
          </cell>
          <cell r="D672" t="str">
            <v>주</v>
          </cell>
          <cell r="E672">
            <v>119000</v>
          </cell>
          <cell r="F672">
            <v>464</v>
          </cell>
          <cell r="G672">
            <v>119000</v>
          </cell>
        </row>
        <row r="673">
          <cell r="A673" t="str">
            <v>소나3010</v>
          </cell>
          <cell r="B673" t="str">
            <v>소나무</v>
          </cell>
          <cell r="C673" t="str">
            <v>H3.0*W1.5*R10</v>
          </cell>
          <cell r="D673" t="str">
            <v>주</v>
          </cell>
          <cell r="E673">
            <v>192000</v>
          </cell>
          <cell r="F673">
            <v>464</v>
          </cell>
          <cell r="G673">
            <v>192000</v>
          </cell>
        </row>
        <row r="674">
          <cell r="A674" t="str">
            <v>소나4015</v>
          </cell>
          <cell r="B674" t="str">
            <v>소나무</v>
          </cell>
          <cell r="C674" t="str">
            <v>H4.0*W2.0*R15</v>
          </cell>
          <cell r="D674" t="str">
            <v>주</v>
          </cell>
          <cell r="E674">
            <v>312000</v>
          </cell>
          <cell r="F674">
            <v>464</v>
          </cell>
          <cell r="G674">
            <v>312000</v>
          </cell>
        </row>
        <row r="675">
          <cell r="A675" t="str">
            <v>조릿045</v>
          </cell>
          <cell r="B675" t="str">
            <v>조릿대</v>
          </cell>
          <cell r="C675" t="str">
            <v>H0.4*5지</v>
          </cell>
          <cell r="D675">
            <v>1</v>
          </cell>
          <cell r="E675">
            <v>2800</v>
          </cell>
          <cell r="J675">
            <v>183</v>
          </cell>
          <cell r="K675">
            <v>2800</v>
          </cell>
        </row>
        <row r="676">
          <cell r="A676" t="str">
            <v>핸미..</v>
          </cell>
          <cell r="B676" t="str">
            <v>핸드미싱</v>
          </cell>
          <cell r="C676" t="str">
            <v>NP-7A</v>
          </cell>
          <cell r="D676" t="str">
            <v>hr</v>
          </cell>
          <cell r="E676">
            <v>123</v>
          </cell>
          <cell r="L676">
            <v>123</v>
          </cell>
          <cell r="O676" t="str">
            <v>기계손료</v>
          </cell>
        </row>
        <row r="677">
          <cell r="A677" t="str">
            <v>쇄석40</v>
          </cell>
          <cell r="B677" t="str">
            <v>쇄석</v>
          </cell>
          <cell r="C677" t="str">
            <v>40mm,#467</v>
          </cell>
          <cell r="D677" t="str">
            <v>㎥</v>
          </cell>
          <cell r="E677">
            <v>7000</v>
          </cell>
          <cell r="G677">
            <v>7000</v>
          </cell>
          <cell r="O677" t="str">
            <v>99.10월 기존공사 설계변경시 조사가</v>
          </cell>
        </row>
        <row r="678">
          <cell r="A678" t="str">
            <v>강자25</v>
          </cell>
          <cell r="B678" t="str">
            <v>강자갈</v>
          </cell>
          <cell r="C678" t="str">
            <v>25mm</v>
          </cell>
          <cell r="D678" t="str">
            <v>㎥</v>
          </cell>
          <cell r="E678">
            <v>5200</v>
          </cell>
          <cell r="G678">
            <v>5200</v>
          </cell>
          <cell r="O678" t="str">
            <v>99.10월 기존공사 설계변경시 조사가</v>
          </cell>
        </row>
        <row r="679">
          <cell r="A679" t="str">
            <v>철근고재</v>
          </cell>
          <cell r="B679" t="str">
            <v>철근고재</v>
          </cell>
          <cell r="D679" t="str">
            <v>ton</v>
          </cell>
          <cell r="E679">
            <v>-80000</v>
          </cell>
          <cell r="H679">
            <v>1175</v>
          </cell>
          <cell r="I679">
            <v>-80000</v>
          </cell>
          <cell r="J679">
            <v>1126</v>
          </cell>
          <cell r="K679">
            <v>-70000</v>
          </cell>
        </row>
        <row r="680">
          <cell r="A680" t="str">
            <v>PP마대47</v>
          </cell>
          <cell r="B680" t="str">
            <v>P.P헌마대</v>
          </cell>
          <cell r="C680" t="str">
            <v>27 x 50cm</v>
          </cell>
          <cell r="D680" t="str">
            <v>장</v>
          </cell>
          <cell r="E680">
            <v>80</v>
          </cell>
          <cell r="H680">
            <v>1176</v>
          </cell>
          <cell r="I680">
            <v>80</v>
          </cell>
          <cell r="J680">
            <v>1126</v>
          </cell>
          <cell r="K680">
            <v>100</v>
          </cell>
        </row>
        <row r="681">
          <cell r="A681" t="str">
            <v>수지B연</v>
          </cell>
          <cell r="B681" t="str">
            <v>수팽창고무 지수판</v>
          </cell>
          <cell r="C681" t="str">
            <v>BOX 연결부</v>
          </cell>
          <cell r="D681" t="str">
            <v>m</v>
          </cell>
          <cell r="E681">
            <v>2300</v>
          </cell>
          <cell r="H681">
            <v>235</v>
          </cell>
          <cell r="I681">
            <v>2300</v>
          </cell>
          <cell r="J681">
            <v>135</v>
          </cell>
          <cell r="K681">
            <v>2300</v>
          </cell>
        </row>
        <row r="682">
          <cell r="A682" t="str">
            <v>P플15</v>
          </cell>
          <cell r="B682" t="str">
            <v>PE 플랜지</v>
          </cell>
          <cell r="C682" t="str">
            <v>150A,조임식</v>
          </cell>
          <cell r="D682" t="str">
            <v>개</v>
          </cell>
          <cell r="E682">
            <v>37380</v>
          </cell>
          <cell r="H682">
            <v>553</v>
          </cell>
          <cell r="I682">
            <v>37380</v>
          </cell>
          <cell r="J682">
            <v>478</v>
          </cell>
          <cell r="K682">
            <v>37380</v>
          </cell>
        </row>
        <row r="683">
          <cell r="A683" t="str">
            <v>스환19</v>
          </cell>
          <cell r="B683" t="str">
            <v>스텐레스환봉</v>
          </cell>
          <cell r="C683" t="str">
            <v>STS304,Φ19mm</v>
          </cell>
          <cell r="D683" t="str">
            <v>kg</v>
          </cell>
          <cell r="E683">
            <v>3020</v>
          </cell>
          <cell r="H683">
            <v>75</v>
          </cell>
          <cell r="I683">
            <v>3030</v>
          </cell>
          <cell r="J683">
            <v>67</v>
          </cell>
          <cell r="K683">
            <v>3020</v>
          </cell>
        </row>
        <row r="684">
          <cell r="A684" t="str">
            <v>P이경티15050</v>
          </cell>
          <cell r="B684" t="str">
            <v>PE 이경티</v>
          </cell>
          <cell r="C684" t="str">
            <v>150*50</v>
          </cell>
          <cell r="D684" t="str">
            <v>개</v>
          </cell>
          <cell r="E684">
            <v>30200</v>
          </cell>
          <cell r="H684">
            <v>553</v>
          </cell>
          <cell r="I684">
            <v>30200</v>
          </cell>
          <cell r="J684">
            <v>478</v>
          </cell>
          <cell r="K684">
            <v>30200</v>
          </cell>
        </row>
        <row r="685">
          <cell r="A685" t="str">
            <v>볼밸50</v>
          </cell>
          <cell r="B685" t="str">
            <v>볼밸브</v>
          </cell>
          <cell r="C685" t="str">
            <v>50mm,황동</v>
          </cell>
          <cell r="D685" t="str">
            <v>개</v>
          </cell>
          <cell r="E685">
            <v>13870</v>
          </cell>
          <cell r="H685">
            <v>575</v>
          </cell>
          <cell r="I685">
            <v>17120</v>
          </cell>
          <cell r="J685">
            <v>502</v>
          </cell>
          <cell r="K685">
            <v>13870</v>
          </cell>
        </row>
        <row r="686">
          <cell r="A686" t="str">
            <v>수시실300</v>
          </cell>
          <cell r="B686" t="str">
            <v>수밀시험기</v>
          </cell>
          <cell r="C686" t="str">
            <v>Air Release Type,300mm</v>
          </cell>
          <cell r="D686" t="str">
            <v>개</v>
          </cell>
          <cell r="E686">
            <v>174000</v>
          </cell>
          <cell r="J686">
            <v>183</v>
          </cell>
          <cell r="K686">
            <v>174000</v>
          </cell>
        </row>
        <row r="687">
          <cell r="A687" t="str">
            <v>수시실450</v>
          </cell>
          <cell r="B687" t="str">
            <v>수밀시험기</v>
          </cell>
          <cell r="C687" t="str">
            <v>Air Release Type,450mm</v>
          </cell>
          <cell r="D687" t="str">
            <v>개</v>
          </cell>
          <cell r="E687">
            <v>462000</v>
          </cell>
          <cell r="J687">
            <v>183</v>
          </cell>
          <cell r="K687">
            <v>462000</v>
          </cell>
        </row>
        <row r="688">
          <cell r="A688" t="str">
            <v>수시실600</v>
          </cell>
          <cell r="B688" t="str">
            <v>수밀시험기</v>
          </cell>
          <cell r="C688" t="str">
            <v>Air Release Type,600mm</v>
          </cell>
          <cell r="D688" t="str">
            <v>개</v>
          </cell>
          <cell r="E688">
            <v>720000</v>
          </cell>
          <cell r="J688">
            <v>183</v>
          </cell>
          <cell r="K688">
            <v>720000</v>
          </cell>
        </row>
        <row r="689">
          <cell r="A689" t="str">
            <v>수시실900</v>
          </cell>
          <cell r="B689" t="str">
            <v>수밀시험기</v>
          </cell>
          <cell r="C689" t="str">
            <v>Air Release Type,900mm</v>
          </cell>
          <cell r="D689" t="str">
            <v>개</v>
          </cell>
          <cell r="E689">
            <v>1100000</v>
          </cell>
          <cell r="J689">
            <v>183</v>
          </cell>
          <cell r="K689">
            <v>1100000</v>
          </cell>
        </row>
        <row r="690">
          <cell r="A690" t="str">
            <v>고호38</v>
          </cell>
          <cell r="B690" t="str">
            <v>고무호스</v>
          </cell>
          <cell r="C690" t="str">
            <v>Φ38mm,일반송수용</v>
          </cell>
          <cell r="D690" t="str">
            <v>m</v>
          </cell>
          <cell r="E690">
            <v>3712</v>
          </cell>
          <cell r="H690">
            <v>1120</v>
          </cell>
          <cell r="I690">
            <v>3712</v>
          </cell>
        </row>
        <row r="691">
          <cell r="A691" t="str">
            <v>고호12</v>
          </cell>
          <cell r="B691" t="str">
            <v>고무호스</v>
          </cell>
          <cell r="C691" t="str">
            <v>Φ12mm,일반송수용</v>
          </cell>
          <cell r="D691" t="str">
            <v>m</v>
          </cell>
          <cell r="E691">
            <v>2655</v>
          </cell>
          <cell r="H691">
            <v>1120</v>
          </cell>
          <cell r="I691">
            <v>2781</v>
          </cell>
          <cell r="J691">
            <v>1035</v>
          </cell>
          <cell r="K691">
            <v>2655</v>
          </cell>
        </row>
        <row r="692">
          <cell r="A692" t="str">
            <v>전근12</v>
          </cell>
          <cell r="B692" t="str">
            <v>전주용 근가</v>
          </cell>
          <cell r="C692" t="str">
            <v>1.2m</v>
          </cell>
          <cell r="D692" t="str">
            <v>개</v>
          </cell>
          <cell r="E692">
            <v>4630</v>
          </cell>
          <cell r="I692">
            <v>4630</v>
          </cell>
          <cell r="J692">
            <v>968</v>
          </cell>
          <cell r="K692">
            <v>4914</v>
          </cell>
        </row>
        <row r="693">
          <cell r="A693" t="str">
            <v>지근07</v>
          </cell>
          <cell r="B693" t="str">
            <v>지선용 근가</v>
          </cell>
          <cell r="C693" t="str">
            <v>0.7m</v>
          </cell>
          <cell r="D693" t="str">
            <v>개</v>
          </cell>
          <cell r="E693">
            <v>2840</v>
          </cell>
          <cell r="I693">
            <v>2840</v>
          </cell>
          <cell r="J693">
            <v>968</v>
          </cell>
          <cell r="K693">
            <v>2972</v>
          </cell>
        </row>
        <row r="694">
          <cell r="A694" t="str">
            <v>근볼35</v>
          </cell>
          <cell r="B694" t="str">
            <v>근가용 U볼트</v>
          </cell>
          <cell r="C694" t="str">
            <v>360*590</v>
          </cell>
          <cell r="D694" t="str">
            <v>개</v>
          </cell>
          <cell r="E694">
            <v>4600</v>
          </cell>
          <cell r="H694">
            <v>926</v>
          </cell>
          <cell r="I694">
            <v>4600</v>
          </cell>
          <cell r="J694">
            <v>971</v>
          </cell>
          <cell r="K694">
            <v>4600</v>
          </cell>
        </row>
        <row r="695">
          <cell r="A695" t="str">
            <v>경밴22</v>
          </cell>
          <cell r="B695" t="str">
            <v>경완금 밴드</v>
          </cell>
          <cell r="C695" t="str">
            <v>2방 2호</v>
          </cell>
          <cell r="D695" t="str">
            <v>개</v>
          </cell>
          <cell r="E695">
            <v>16500</v>
          </cell>
          <cell r="H695">
            <v>925</v>
          </cell>
          <cell r="I695">
            <v>16500</v>
          </cell>
          <cell r="J695">
            <v>971</v>
          </cell>
          <cell r="K695">
            <v>16500</v>
          </cell>
        </row>
        <row r="696">
          <cell r="A696" t="str">
            <v>6볼1625</v>
          </cell>
          <cell r="B696" t="str">
            <v>6각 볼트</v>
          </cell>
          <cell r="C696" t="str">
            <v>M16*250</v>
          </cell>
          <cell r="D696" t="str">
            <v>개</v>
          </cell>
          <cell r="E696">
            <v>780</v>
          </cell>
          <cell r="H696">
            <v>924</v>
          </cell>
          <cell r="I696">
            <v>780</v>
          </cell>
        </row>
        <row r="697">
          <cell r="A697" t="str">
            <v>지롯1623</v>
          </cell>
          <cell r="B697" t="str">
            <v>지선 롯트</v>
          </cell>
          <cell r="C697" t="str">
            <v>16*2300</v>
          </cell>
          <cell r="D697" t="str">
            <v>개</v>
          </cell>
          <cell r="E697">
            <v>5900</v>
          </cell>
          <cell r="H697">
            <v>925</v>
          </cell>
          <cell r="I697">
            <v>5900</v>
          </cell>
          <cell r="J697">
            <v>971</v>
          </cell>
          <cell r="K697">
            <v>5900</v>
          </cell>
        </row>
        <row r="698">
          <cell r="A698" t="str">
            <v>볼쇄18</v>
          </cell>
          <cell r="B698" t="str">
            <v>볼 쇄 클</v>
          </cell>
          <cell r="C698" t="str">
            <v>148*86mm</v>
          </cell>
          <cell r="D698" t="str">
            <v>개</v>
          </cell>
          <cell r="E698">
            <v>2750</v>
          </cell>
          <cell r="J698">
            <v>971</v>
          </cell>
          <cell r="K698">
            <v>2750</v>
          </cell>
        </row>
        <row r="699">
          <cell r="A699" t="str">
            <v>볼아SC12</v>
          </cell>
          <cell r="B699" t="str">
            <v>볼 아 이</v>
          </cell>
          <cell r="C699" t="str">
            <v>SC-12</v>
          </cell>
          <cell r="D699" t="str">
            <v>개</v>
          </cell>
          <cell r="E699">
            <v>2300</v>
          </cell>
          <cell r="H699">
            <v>926</v>
          </cell>
          <cell r="I699">
            <v>2300</v>
          </cell>
          <cell r="J699">
            <v>970</v>
          </cell>
          <cell r="K699">
            <v>2300</v>
          </cell>
        </row>
        <row r="700">
          <cell r="A700" t="str">
            <v>인클3258</v>
          </cell>
          <cell r="B700" t="str">
            <v>인장 클램프</v>
          </cell>
          <cell r="C700" t="str">
            <v>32-58sq</v>
          </cell>
          <cell r="D700" t="str">
            <v>개</v>
          </cell>
          <cell r="E700">
            <v>3450</v>
          </cell>
          <cell r="H700">
            <v>926</v>
          </cell>
          <cell r="I700">
            <v>3450</v>
          </cell>
          <cell r="J700">
            <v>971</v>
          </cell>
          <cell r="K700">
            <v>3450</v>
          </cell>
        </row>
        <row r="701">
          <cell r="A701" t="str">
            <v>콘주14</v>
          </cell>
          <cell r="B701" t="str">
            <v>콘크리트 주</v>
          </cell>
          <cell r="C701" t="str">
            <v>14m</v>
          </cell>
          <cell r="D701" t="str">
            <v>본</v>
          </cell>
          <cell r="E701">
            <v>186700</v>
          </cell>
          <cell r="H701">
            <v>927</v>
          </cell>
          <cell r="I701">
            <v>186700</v>
          </cell>
          <cell r="J701">
            <v>968</v>
          </cell>
          <cell r="K701">
            <v>186700</v>
          </cell>
        </row>
        <row r="702">
          <cell r="A702" t="str">
            <v>콘주10</v>
          </cell>
          <cell r="B702" t="str">
            <v>콘크리트 주</v>
          </cell>
          <cell r="C702" t="str">
            <v>10m</v>
          </cell>
          <cell r="D702" t="str">
            <v>본</v>
          </cell>
          <cell r="E702">
            <v>100680</v>
          </cell>
          <cell r="H702">
            <v>927</v>
          </cell>
          <cell r="I702">
            <v>100680</v>
          </cell>
          <cell r="J702">
            <v>968</v>
          </cell>
          <cell r="K702">
            <v>100680</v>
          </cell>
        </row>
        <row r="703">
          <cell r="A703" t="str">
            <v>경완772</v>
          </cell>
          <cell r="B703" t="str">
            <v>경완금</v>
          </cell>
          <cell r="C703" t="str">
            <v>75x75x2400</v>
          </cell>
          <cell r="D703" t="str">
            <v>본</v>
          </cell>
          <cell r="E703">
            <v>19500</v>
          </cell>
          <cell r="H703">
            <v>925</v>
          </cell>
          <cell r="I703">
            <v>19500</v>
          </cell>
          <cell r="J703">
            <v>971</v>
          </cell>
          <cell r="K703">
            <v>19500</v>
          </cell>
        </row>
        <row r="704">
          <cell r="A704" t="str">
            <v>랙크1선</v>
          </cell>
          <cell r="B704" t="str">
            <v>랙크</v>
          </cell>
          <cell r="C704" t="str">
            <v>1선용</v>
          </cell>
          <cell r="D704" t="str">
            <v>개</v>
          </cell>
          <cell r="E704">
            <v>1150</v>
          </cell>
          <cell r="J704">
            <v>971</v>
          </cell>
          <cell r="K704">
            <v>1150</v>
          </cell>
        </row>
        <row r="705">
          <cell r="A705" t="str">
            <v>랙크4선</v>
          </cell>
          <cell r="B705" t="str">
            <v>랙크</v>
          </cell>
          <cell r="C705" t="str">
            <v>4선용</v>
          </cell>
          <cell r="D705" t="str">
            <v>개</v>
          </cell>
          <cell r="E705">
            <v>6250</v>
          </cell>
          <cell r="J705">
            <v>971</v>
          </cell>
          <cell r="K705">
            <v>6250</v>
          </cell>
        </row>
        <row r="706">
          <cell r="A706" t="str">
            <v>아철726</v>
          </cell>
          <cell r="B706" t="str">
            <v>아연도철선</v>
          </cell>
          <cell r="C706" t="str">
            <v>7/2.6mm</v>
          </cell>
          <cell r="D706" t="str">
            <v>m</v>
          </cell>
          <cell r="E706">
            <v>670</v>
          </cell>
          <cell r="H706">
            <v>66</v>
          </cell>
          <cell r="I706">
            <v>670</v>
          </cell>
          <cell r="J706">
            <v>70</v>
          </cell>
          <cell r="K706">
            <v>760</v>
          </cell>
        </row>
        <row r="707">
          <cell r="A707" t="str">
            <v>지애1010</v>
          </cell>
          <cell r="B707" t="str">
            <v>지선용애자</v>
          </cell>
          <cell r="C707" t="str">
            <v>100x100</v>
          </cell>
          <cell r="D707" t="str">
            <v>개</v>
          </cell>
          <cell r="E707">
            <v>1600</v>
          </cell>
          <cell r="J707">
            <v>969</v>
          </cell>
          <cell r="K707">
            <v>1600</v>
          </cell>
        </row>
        <row r="708">
          <cell r="A708" t="str">
            <v>현애191</v>
          </cell>
          <cell r="B708" t="str">
            <v>현수애자</v>
          </cell>
          <cell r="C708" t="str">
            <v>191mm</v>
          </cell>
          <cell r="D708" t="str">
            <v>개</v>
          </cell>
          <cell r="E708">
            <v>20100</v>
          </cell>
          <cell r="H708">
            <v>934</v>
          </cell>
          <cell r="I708">
            <v>20100</v>
          </cell>
          <cell r="J708">
            <v>969</v>
          </cell>
          <cell r="K708">
            <v>20140</v>
          </cell>
        </row>
        <row r="709">
          <cell r="A709" t="str">
            <v>저애11095</v>
          </cell>
          <cell r="B709" t="str">
            <v>저압인류애자</v>
          </cell>
          <cell r="C709" t="str">
            <v>110x95G</v>
          </cell>
          <cell r="D709" t="str">
            <v>개</v>
          </cell>
          <cell r="E709">
            <v>1320</v>
          </cell>
          <cell r="H709">
            <v>934</v>
          </cell>
          <cell r="I709">
            <v>1320</v>
          </cell>
          <cell r="J709">
            <v>969</v>
          </cell>
          <cell r="K709">
            <v>1320</v>
          </cell>
        </row>
        <row r="710">
          <cell r="A710" t="str">
            <v>라애23</v>
          </cell>
          <cell r="B710" t="str">
            <v>라인포스트애자</v>
          </cell>
          <cell r="C710" t="str">
            <v>23KV 152x304</v>
          </cell>
          <cell r="D710" t="str">
            <v>개</v>
          </cell>
          <cell r="E710">
            <v>17600</v>
          </cell>
          <cell r="H710">
            <v>934</v>
          </cell>
          <cell r="I710">
            <v>17600</v>
          </cell>
          <cell r="J710">
            <v>969</v>
          </cell>
          <cell r="K710">
            <v>17650</v>
          </cell>
        </row>
        <row r="711">
          <cell r="A711" t="str">
            <v>가지내장</v>
          </cell>
          <cell r="B711" t="str">
            <v>가공지선지지대</v>
          </cell>
          <cell r="C711" t="str">
            <v>내장주용</v>
          </cell>
          <cell r="D711" t="str">
            <v>개</v>
          </cell>
          <cell r="E711">
            <v>31000</v>
          </cell>
          <cell r="J711">
            <v>971</v>
          </cell>
          <cell r="K711">
            <v>31000</v>
          </cell>
        </row>
        <row r="712">
          <cell r="A712" t="str">
            <v>GV38</v>
          </cell>
          <cell r="B712" t="str">
            <v>GV전선</v>
          </cell>
          <cell r="C712" t="str">
            <v>38sq</v>
          </cell>
          <cell r="D712" t="str">
            <v>m</v>
          </cell>
          <cell r="E712">
            <v>1843</v>
          </cell>
          <cell r="H712">
            <v>811</v>
          </cell>
          <cell r="I712">
            <v>1978</v>
          </cell>
          <cell r="J712">
            <v>858</v>
          </cell>
          <cell r="K712">
            <v>1843</v>
          </cell>
        </row>
        <row r="713">
          <cell r="B713" t="str">
            <v>케 이 블</v>
          </cell>
          <cell r="C713" t="str">
            <v>ACSR-OC 58sq/1C</v>
          </cell>
          <cell r="D713" t="str">
            <v>m</v>
          </cell>
          <cell r="E713">
            <v>829</v>
          </cell>
          <cell r="H713">
            <v>818</v>
          </cell>
          <cell r="I713">
            <v>1056</v>
          </cell>
          <cell r="J713">
            <v>867</v>
          </cell>
          <cell r="K713">
            <v>829</v>
          </cell>
        </row>
        <row r="714">
          <cell r="B714" t="str">
            <v>케 이 블</v>
          </cell>
          <cell r="C714" t="str">
            <v>ACSR 58sq/1C</v>
          </cell>
          <cell r="D714" t="str">
            <v>m</v>
          </cell>
          <cell r="E714">
            <v>650</v>
          </cell>
          <cell r="H714">
            <v>818</v>
          </cell>
          <cell r="I714">
            <v>809</v>
          </cell>
          <cell r="J714">
            <v>867</v>
          </cell>
          <cell r="K714">
            <v>650</v>
          </cell>
        </row>
        <row r="715">
          <cell r="B715" t="str">
            <v>케 이 블</v>
          </cell>
          <cell r="C715" t="str">
            <v>ACSR 32sq/1C</v>
          </cell>
          <cell r="D715" t="str">
            <v>m</v>
          </cell>
          <cell r="E715">
            <v>400</v>
          </cell>
          <cell r="H715">
            <v>818</v>
          </cell>
          <cell r="I715">
            <v>507</v>
          </cell>
          <cell r="J715">
            <v>867</v>
          </cell>
          <cell r="K715">
            <v>400</v>
          </cell>
        </row>
        <row r="716">
          <cell r="B716" t="str">
            <v>케 이 블</v>
          </cell>
          <cell r="C716" t="str">
            <v>FR-8  150sq/1C</v>
          </cell>
          <cell r="D716" t="str">
            <v>m</v>
          </cell>
          <cell r="E716">
            <v>7896</v>
          </cell>
          <cell r="H716">
            <v>814</v>
          </cell>
          <cell r="I716">
            <v>9754</v>
          </cell>
          <cell r="J716">
            <v>864</v>
          </cell>
          <cell r="K716">
            <v>7896</v>
          </cell>
        </row>
        <row r="717">
          <cell r="B717" t="str">
            <v>케 이 블</v>
          </cell>
          <cell r="C717" t="str">
            <v>OW 14sq/1C</v>
          </cell>
          <cell r="D717" t="str">
            <v>m</v>
          </cell>
          <cell r="E717">
            <v>608</v>
          </cell>
          <cell r="H717">
            <v>811</v>
          </cell>
          <cell r="I717">
            <v>652</v>
          </cell>
          <cell r="J717">
            <v>858</v>
          </cell>
          <cell r="K717">
            <v>608</v>
          </cell>
        </row>
        <row r="718">
          <cell r="B718" t="str">
            <v>케 이 블</v>
          </cell>
          <cell r="C718" t="str">
            <v>CPEV 0.65mm/50P</v>
          </cell>
          <cell r="D718" t="str">
            <v>m</v>
          </cell>
          <cell r="E718">
            <v>2347</v>
          </cell>
          <cell r="H718">
            <v>824</v>
          </cell>
          <cell r="I718">
            <v>2397</v>
          </cell>
          <cell r="J718">
            <v>868</v>
          </cell>
          <cell r="K718">
            <v>2347</v>
          </cell>
        </row>
        <row r="719">
          <cell r="B719" t="str">
            <v>케 이 블</v>
          </cell>
          <cell r="C719" t="str">
            <v>F/S-J/F-SS, 0.65mm/50P</v>
          </cell>
          <cell r="D719" t="str">
            <v>m</v>
          </cell>
          <cell r="E719">
            <v>2510</v>
          </cell>
          <cell r="L719">
            <v>2510</v>
          </cell>
          <cell r="M719">
            <v>6000</v>
          </cell>
        </row>
        <row r="720">
          <cell r="B720" t="str">
            <v>피 뢰 기</v>
          </cell>
          <cell r="C720" t="str">
            <v>3P 380V 100KA</v>
          </cell>
          <cell r="D720" t="str">
            <v>조</v>
          </cell>
          <cell r="E720">
            <v>400000</v>
          </cell>
          <cell r="H720">
            <v>904</v>
          </cell>
          <cell r="I720">
            <v>400000</v>
          </cell>
        </row>
        <row r="721">
          <cell r="B721" t="str">
            <v>피 뢰 기</v>
          </cell>
          <cell r="C721" t="str">
            <v>1P 220V 100KA</v>
          </cell>
          <cell r="D721" t="str">
            <v>조</v>
          </cell>
          <cell r="E721">
            <v>250000</v>
          </cell>
          <cell r="H721">
            <v>904</v>
          </cell>
          <cell r="I721">
            <v>250000</v>
          </cell>
        </row>
        <row r="722">
          <cell r="B722" t="str">
            <v>피 뢰 기</v>
          </cell>
          <cell r="C722" t="str">
            <v>통신용 10KA</v>
          </cell>
          <cell r="D722" t="str">
            <v>조</v>
          </cell>
          <cell r="E722">
            <v>250000</v>
          </cell>
          <cell r="H722">
            <v>904</v>
          </cell>
          <cell r="I722">
            <v>250000</v>
          </cell>
        </row>
        <row r="723">
          <cell r="B723" t="str">
            <v>케이블 동처리비</v>
          </cell>
          <cell r="D723" t="str">
            <v>kg</v>
          </cell>
          <cell r="E723">
            <v>-1750</v>
          </cell>
          <cell r="H723">
            <v>1175</v>
          </cell>
          <cell r="I723">
            <v>-1600</v>
          </cell>
          <cell r="J723">
            <v>1126</v>
          </cell>
          <cell r="K723">
            <v>-1750</v>
          </cell>
        </row>
        <row r="725">
          <cell r="D725" t="str">
            <v>단</v>
          </cell>
          <cell r="F725" t="str">
            <v>99. 5월 조사노임대한건설협회1999. 9월 발표</v>
          </cell>
          <cell r="J725" t="str">
            <v>월당 단가</v>
          </cell>
          <cell r="L725" t="str">
            <v>비  고</v>
          </cell>
        </row>
        <row r="726">
          <cell r="B726" t="str">
            <v>공    종</v>
          </cell>
          <cell r="C726" t="str">
            <v>규  격</v>
          </cell>
          <cell r="E726" t="str">
            <v>적용단가</v>
          </cell>
        </row>
        <row r="727">
          <cell r="D727" t="str">
            <v>위</v>
          </cell>
        </row>
        <row r="728">
          <cell r="A728" t="str">
            <v>갱부</v>
          </cell>
          <cell r="B728" t="str">
            <v>갱부</v>
          </cell>
          <cell r="D728" t="str">
            <v>인</v>
          </cell>
          <cell r="E728">
            <v>48318</v>
          </cell>
          <cell r="G728">
            <v>48318</v>
          </cell>
          <cell r="I728">
            <v>1</v>
          </cell>
          <cell r="K728">
            <v>1288480</v>
          </cell>
        </row>
        <row r="729">
          <cell r="A729" t="str">
            <v>건목</v>
          </cell>
          <cell r="B729" t="str">
            <v>건축목공</v>
          </cell>
          <cell r="D729" t="str">
            <v>인</v>
          </cell>
          <cell r="E729">
            <v>63888</v>
          </cell>
          <cell r="G729">
            <v>63888</v>
          </cell>
          <cell r="I729">
            <v>2</v>
          </cell>
        </row>
        <row r="730">
          <cell r="A730" t="str">
            <v>형목</v>
          </cell>
          <cell r="B730" t="str">
            <v>형틀목공</v>
          </cell>
          <cell r="D730" t="str">
            <v>인</v>
          </cell>
          <cell r="E730">
            <v>62381</v>
          </cell>
          <cell r="G730">
            <v>62381</v>
          </cell>
          <cell r="I730">
            <v>3</v>
          </cell>
        </row>
        <row r="731">
          <cell r="A731" t="str">
            <v>창목</v>
          </cell>
          <cell r="B731" t="str">
            <v>창호목공</v>
          </cell>
          <cell r="D731" t="str">
            <v>인</v>
          </cell>
          <cell r="E731">
            <v>55718</v>
          </cell>
          <cell r="G731">
            <v>55718</v>
          </cell>
          <cell r="I731">
            <v>4</v>
          </cell>
        </row>
        <row r="732">
          <cell r="A732" t="str">
            <v>철골</v>
          </cell>
          <cell r="B732" t="str">
            <v>철골공</v>
          </cell>
          <cell r="D732" t="str">
            <v>인</v>
          </cell>
          <cell r="E732">
            <v>60700</v>
          </cell>
          <cell r="G732">
            <v>60700</v>
          </cell>
          <cell r="I732">
            <v>5</v>
          </cell>
        </row>
        <row r="733">
          <cell r="A733" t="str">
            <v>리벳</v>
          </cell>
          <cell r="B733" t="str">
            <v>철골공</v>
          </cell>
          <cell r="D733" t="str">
            <v>인</v>
          </cell>
          <cell r="E733">
            <v>60700</v>
          </cell>
          <cell r="G733">
            <v>60700</v>
          </cell>
          <cell r="I733">
            <v>5</v>
          </cell>
          <cell r="L733" t="str">
            <v>리벳공+철골공=철골공</v>
          </cell>
        </row>
        <row r="734">
          <cell r="A734" t="str">
            <v>철공</v>
          </cell>
          <cell r="B734" t="str">
            <v>철공</v>
          </cell>
          <cell r="D734" t="str">
            <v>인</v>
          </cell>
          <cell r="E734">
            <v>60682</v>
          </cell>
          <cell r="G734">
            <v>60682</v>
          </cell>
          <cell r="I734">
            <v>6</v>
          </cell>
        </row>
        <row r="735">
          <cell r="A735" t="str">
            <v>철근</v>
          </cell>
          <cell r="B735" t="str">
            <v>철근공</v>
          </cell>
          <cell r="D735" t="str">
            <v>인</v>
          </cell>
          <cell r="E735">
            <v>64665</v>
          </cell>
          <cell r="G735">
            <v>64665</v>
          </cell>
          <cell r="I735">
            <v>7</v>
          </cell>
        </row>
        <row r="736">
          <cell r="A736" t="str">
            <v>철판</v>
          </cell>
          <cell r="B736" t="str">
            <v>철판공</v>
          </cell>
          <cell r="D736" t="str">
            <v>인</v>
          </cell>
          <cell r="E736">
            <v>61447</v>
          </cell>
          <cell r="G736">
            <v>61447</v>
          </cell>
          <cell r="I736">
            <v>8</v>
          </cell>
        </row>
        <row r="737">
          <cell r="A737" t="str">
            <v>샷시</v>
          </cell>
          <cell r="B737" t="str">
            <v>샷시공</v>
          </cell>
          <cell r="D737" t="str">
            <v>인</v>
          </cell>
          <cell r="E737">
            <v>55655</v>
          </cell>
          <cell r="G737">
            <v>55655</v>
          </cell>
          <cell r="I737">
            <v>9</v>
          </cell>
        </row>
        <row r="738">
          <cell r="A738" t="str">
            <v>셧터</v>
          </cell>
          <cell r="B738" t="str">
            <v>샷시공</v>
          </cell>
          <cell r="D738" t="str">
            <v>인</v>
          </cell>
          <cell r="E738">
            <v>55655</v>
          </cell>
          <cell r="G738">
            <v>55655</v>
          </cell>
          <cell r="I738">
            <v>9</v>
          </cell>
          <cell r="L738" t="str">
            <v>샷시공+셧터공=샷시공</v>
          </cell>
        </row>
        <row r="739">
          <cell r="A739" t="str">
            <v>절단</v>
          </cell>
          <cell r="B739" t="str">
            <v>절단공</v>
          </cell>
          <cell r="D739" t="str">
            <v>인</v>
          </cell>
          <cell r="E739">
            <v>58164</v>
          </cell>
          <cell r="G739">
            <v>58164</v>
          </cell>
          <cell r="I739">
            <v>10</v>
          </cell>
        </row>
        <row r="740">
          <cell r="A740" t="str">
            <v>석공</v>
          </cell>
          <cell r="B740" t="str">
            <v>석공</v>
          </cell>
          <cell r="D740" t="str">
            <v>인</v>
          </cell>
          <cell r="E740">
            <v>66104</v>
          </cell>
          <cell r="G740">
            <v>66104</v>
          </cell>
          <cell r="I740">
            <v>11</v>
          </cell>
        </row>
        <row r="741">
          <cell r="A741" t="str">
            <v>특비</v>
          </cell>
          <cell r="B741" t="str">
            <v>특수비계공</v>
          </cell>
          <cell r="D741" t="str">
            <v>인</v>
          </cell>
          <cell r="E741">
            <v>69820</v>
          </cell>
          <cell r="G741">
            <v>69820</v>
          </cell>
          <cell r="I741">
            <v>12</v>
          </cell>
        </row>
        <row r="742">
          <cell r="A742" t="str">
            <v>비계</v>
          </cell>
          <cell r="B742" t="str">
            <v>비계공</v>
          </cell>
          <cell r="D742" t="str">
            <v>인</v>
          </cell>
          <cell r="E742">
            <v>66225</v>
          </cell>
          <cell r="G742">
            <v>66225</v>
          </cell>
          <cell r="I742">
            <v>13</v>
          </cell>
        </row>
        <row r="743">
          <cell r="A743" t="str">
            <v>동터</v>
          </cell>
          <cell r="B743" t="str">
            <v>동발공( 터널 )</v>
          </cell>
          <cell r="D743" t="str">
            <v>인</v>
          </cell>
          <cell r="E743">
            <v>59084</v>
          </cell>
          <cell r="G743">
            <v>59084</v>
          </cell>
          <cell r="I743">
            <v>14</v>
          </cell>
        </row>
        <row r="744">
          <cell r="A744" t="str">
            <v>조적</v>
          </cell>
          <cell r="B744" t="str">
            <v>조적공</v>
          </cell>
          <cell r="D744" t="str">
            <v>인</v>
          </cell>
          <cell r="E744">
            <v>56120</v>
          </cell>
          <cell r="G744">
            <v>56120</v>
          </cell>
          <cell r="I744">
            <v>15</v>
          </cell>
        </row>
        <row r="745">
          <cell r="A745" t="str">
            <v>연돌</v>
          </cell>
          <cell r="B745" t="str">
            <v>조적공</v>
          </cell>
          <cell r="D745" t="str">
            <v>인</v>
          </cell>
          <cell r="E745">
            <v>56120</v>
          </cell>
          <cell r="G745">
            <v>56120</v>
          </cell>
          <cell r="I745">
            <v>15</v>
          </cell>
          <cell r="L745" t="str">
            <v>연돌공+조적공=조적공</v>
          </cell>
        </row>
        <row r="746">
          <cell r="A746" t="str">
            <v>치벽</v>
          </cell>
          <cell r="B746" t="str">
            <v>치장벽돌공</v>
          </cell>
          <cell r="D746" t="str">
            <v>인</v>
          </cell>
          <cell r="E746">
            <v>60632</v>
          </cell>
          <cell r="G746">
            <v>60632</v>
          </cell>
          <cell r="I746">
            <v>16</v>
          </cell>
        </row>
        <row r="747">
          <cell r="A747" t="str">
            <v>벽제</v>
          </cell>
          <cell r="B747" t="str">
            <v>벽돌(블록) 제작공</v>
          </cell>
          <cell r="D747" t="str">
            <v>인</v>
          </cell>
          <cell r="E747">
            <v>55205</v>
          </cell>
          <cell r="G747">
            <v>55205</v>
          </cell>
          <cell r="I747">
            <v>17</v>
          </cell>
        </row>
        <row r="748">
          <cell r="A748" t="str">
            <v>미장</v>
          </cell>
          <cell r="B748" t="str">
            <v>미장공</v>
          </cell>
          <cell r="D748" t="str">
            <v>인</v>
          </cell>
          <cell r="E748">
            <v>58995</v>
          </cell>
          <cell r="G748">
            <v>58995</v>
          </cell>
          <cell r="I748">
            <v>18</v>
          </cell>
        </row>
        <row r="749">
          <cell r="A749" t="str">
            <v>온돌</v>
          </cell>
          <cell r="B749" t="str">
            <v>미장공</v>
          </cell>
          <cell r="D749" t="str">
            <v>인</v>
          </cell>
          <cell r="E749">
            <v>58995</v>
          </cell>
          <cell r="G749">
            <v>58995</v>
          </cell>
          <cell r="I749">
            <v>18</v>
          </cell>
          <cell r="L749" t="str">
            <v>온돌공+미장공=미장공</v>
          </cell>
        </row>
        <row r="750">
          <cell r="A750" t="str">
            <v>방수</v>
          </cell>
          <cell r="B750" t="str">
            <v>방수공</v>
          </cell>
          <cell r="D750" t="str">
            <v>인</v>
          </cell>
          <cell r="E750">
            <v>49182</v>
          </cell>
          <cell r="G750">
            <v>49182</v>
          </cell>
          <cell r="I750">
            <v>19</v>
          </cell>
        </row>
        <row r="751">
          <cell r="A751" t="str">
            <v>루핑</v>
          </cell>
          <cell r="B751" t="str">
            <v>방수공</v>
          </cell>
          <cell r="D751" t="str">
            <v>인</v>
          </cell>
          <cell r="E751">
            <v>49182</v>
          </cell>
          <cell r="G751">
            <v>49182</v>
          </cell>
          <cell r="I751">
            <v>19</v>
          </cell>
          <cell r="L751" t="str">
            <v>루핑공+방수공=방수공</v>
          </cell>
        </row>
        <row r="752">
          <cell r="A752" t="str">
            <v>타일</v>
          </cell>
          <cell r="B752" t="str">
            <v>타일공</v>
          </cell>
          <cell r="D752" t="str">
            <v>인</v>
          </cell>
          <cell r="E752">
            <v>59268</v>
          </cell>
          <cell r="G752">
            <v>59268</v>
          </cell>
          <cell r="I752">
            <v>20</v>
          </cell>
        </row>
        <row r="753">
          <cell r="A753" t="str">
            <v>아타</v>
          </cell>
          <cell r="B753" t="str">
            <v>타일공</v>
          </cell>
          <cell r="D753" t="str">
            <v>인</v>
          </cell>
          <cell r="E753">
            <v>59268</v>
          </cell>
          <cell r="G753">
            <v>59268</v>
          </cell>
          <cell r="I753">
            <v>20</v>
          </cell>
          <cell r="L753" t="str">
            <v>아스타일공+타일공=타일공</v>
          </cell>
        </row>
        <row r="754">
          <cell r="A754" t="str">
            <v>줄눈</v>
          </cell>
          <cell r="B754" t="str">
            <v>줄눈공</v>
          </cell>
          <cell r="D754" t="str">
            <v>인</v>
          </cell>
          <cell r="E754">
            <v>57286</v>
          </cell>
          <cell r="G754">
            <v>57286</v>
          </cell>
          <cell r="I754">
            <v>21</v>
          </cell>
        </row>
        <row r="755">
          <cell r="A755" t="str">
            <v>연마</v>
          </cell>
          <cell r="B755" t="str">
            <v>연마공</v>
          </cell>
          <cell r="D755" t="str">
            <v>인</v>
          </cell>
          <cell r="E755">
            <v>61143</v>
          </cell>
          <cell r="G755">
            <v>61143</v>
          </cell>
          <cell r="I755">
            <v>22</v>
          </cell>
        </row>
        <row r="756">
          <cell r="A756" t="str">
            <v>콘리</v>
          </cell>
          <cell r="B756" t="str">
            <v>콘크리트공</v>
          </cell>
          <cell r="D756" t="str">
            <v>인</v>
          </cell>
          <cell r="E756">
            <v>61529</v>
          </cell>
          <cell r="G756">
            <v>61529</v>
          </cell>
          <cell r="I756">
            <v>23</v>
          </cell>
        </row>
        <row r="757">
          <cell r="A757" t="str">
            <v>바브</v>
          </cell>
          <cell r="B757" t="str">
            <v>콘크리트공</v>
          </cell>
          <cell r="D757" t="str">
            <v>인</v>
          </cell>
          <cell r="E757">
            <v>61529</v>
          </cell>
          <cell r="G757">
            <v>61529</v>
          </cell>
          <cell r="I757">
            <v>23</v>
          </cell>
          <cell r="L757" t="str">
            <v>바이브레타공+콘크리트공=콘크리트공</v>
          </cell>
        </row>
        <row r="758">
          <cell r="A758" t="str">
            <v>보러</v>
          </cell>
          <cell r="B758" t="str">
            <v>보일러공</v>
          </cell>
          <cell r="D758" t="str">
            <v>인</v>
          </cell>
          <cell r="E758">
            <v>48055</v>
          </cell>
          <cell r="G758">
            <v>48055</v>
          </cell>
          <cell r="I758">
            <v>24</v>
          </cell>
        </row>
        <row r="759">
          <cell r="A759" t="str">
            <v>배관</v>
          </cell>
          <cell r="B759" t="str">
            <v>배관공</v>
          </cell>
          <cell r="D759" t="str">
            <v>인</v>
          </cell>
          <cell r="E759">
            <v>47788</v>
          </cell>
          <cell r="G759">
            <v>47788</v>
          </cell>
          <cell r="I759">
            <v>25</v>
          </cell>
        </row>
        <row r="760">
          <cell r="A760" t="str">
            <v>위생</v>
          </cell>
          <cell r="B760" t="str">
            <v>위생공</v>
          </cell>
          <cell r="D760" t="str">
            <v>인</v>
          </cell>
          <cell r="E760">
            <v>47747</v>
          </cell>
          <cell r="G760">
            <v>47747</v>
          </cell>
          <cell r="I760">
            <v>26</v>
          </cell>
        </row>
        <row r="761">
          <cell r="A761" t="str">
            <v>보온</v>
          </cell>
          <cell r="B761" t="str">
            <v>보온공</v>
          </cell>
          <cell r="D761" t="str">
            <v>인</v>
          </cell>
          <cell r="E761">
            <v>49300</v>
          </cell>
          <cell r="G761">
            <v>49300</v>
          </cell>
          <cell r="I761">
            <v>27</v>
          </cell>
        </row>
        <row r="762">
          <cell r="A762" t="str">
            <v>도장</v>
          </cell>
          <cell r="B762" t="str">
            <v>도장공</v>
          </cell>
          <cell r="D762" t="str">
            <v>인</v>
          </cell>
          <cell r="E762">
            <v>53130</v>
          </cell>
          <cell r="G762">
            <v>53130</v>
          </cell>
          <cell r="I762">
            <v>28</v>
          </cell>
        </row>
        <row r="763">
          <cell r="A763" t="str">
            <v>계령</v>
          </cell>
          <cell r="B763" t="str">
            <v>도장공</v>
          </cell>
          <cell r="D763" t="str">
            <v>인</v>
          </cell>
          <cell r="E763">
            <v>53130</v>
          </cell>
          <cell r="G763">
            <v>53130</v>
          </cell>
          <cell r="I763">
            <v>28</v>
          </cell>
          <cell r="L763" t="str">
            <v>계령공+모래분사공+도장공=도장공</v>
          </cell>
        </row>
        <row r="764">
          <cell r="A764" t="str">
            <v>모분</v>
          </cell>
          <cell r="B764" t="str">
            <v>도장공</v>
          </cell>
          <cell r="D764" t="str">
            <v>인</v>
          </cell>
          <cell r="E764">
            <v>53130</v>
          </cell>
          <cell r="G764">
            <v>53130</v>
          </cell>
          <cell r="I764">
            <v>28</v>
          </cell>
          <cell r="L764" t="str">
            <v>계령공+모래분사공+도장공=도장공</v>
          </cell>
        </row>
        <row r="765">
          <cell r="A765" t="str">
            <v>내장</v>
          </cell>
          <cell r="B765" t="str">
            <v>내장공</v>
          </cell>
          <cell r="D765" t="str">
            <v>인</v>
          </cell>
          <cell r="E765">
            <v>56336</v>
          </cell>
          <cell r="G765">
            <v>56336</v>
          </cell>
          <cell r="I765">
            <v>29</v>
          </cell>
        </row>
        <row r="766">
          <cell r="A766" t="str">
            <v>도배</v>
          </cell>
          <cell r="B766" t="str">
            <v>도배공</v>
          </cell>
          <cell r="D766" t="str">
            <v>인</v>
          </cell>
          <cell r="E766">
            <v>55621</v>
          </cell>
          <cell r="G766">
            <v>55621</v>
          </cell>
          <cell r="I766">
            <v>30</v>
          </cell>
        </row>
        <row r="767">
          <cell r="A767" t="str">
            <v>지잇</v>
          </cell>
          <cell r="B767" t="str">
            <v>지붕잇기공</v>
          </cell>
          <cell r="D767" t="str">
            <v>인</v>
          </cell>
          <cell r="E767">
            <v>67773</v>
          </cell>
          <cell r="G767">
            <v>67773</v>
          </cell>
          <cell r="I767">
            <v>31</v>
          </cell>
        </row>
        <row r="768">
          <cell r="A768" t="str">
            <v>기와</v>
          </cell>
          <cell r="B768" t="str">
            <v>지붕잇기공</v>
          </cell>
          <cell r="D768" t="str">
            <v>인</v>
          </cell>
          <cell r="E768">
            <v>67773</v>
          </cell>
          <cell r="G768">
            <v>67773</v>
          </cell>
          <cell r="I768">
            <v>31</v>
          </cell>
          <cell r="L768" t="str">
            <v>기와공+스레이트공=지붕잇기공</v>
          </cell>
        </row>
        <row r="769">
          <cell r="A769" t="str">
            <v>스이</v>
          </cell>
          <cell r="B769" t="str">
            <v>지붕잇기공</v>
          </cell>
          <cell r="D769" t="str">
            <v>인</v>
          </cell>
          <cell r="E769">
            <v>67773</v>
          </cell>
          <cell r="G769">
            <v>67773</v>
          </cell>
          <cell r="I769">
            <v>31</v>
          </cell>
          <cell r="L769" t="str">
            <v>기와공+스레이트공=지붕잇기공</v>
          </cell>
        </row>
        <row r="770">
          <cell r="A770" t="str">
            <v>견출</v>
          </cell>
          <cell r="B770" t="str">
            <v>견출공</v>
          </cell>
          <cell r="D770" t="str">
            <v>인</v>
          </cell>
          <cell r="E770">
            <v>58060</v>
          </cell>
          <cell r="G770">
            <v>58060</v>
          </cell>
          <cell r="I770">
            <v>32</v>
          </cell>
        </row>
        <row r="771">
          <cell r="A771" t="str">
            <v>판조</v>
          </cell>
          <cell r="B771" t="str">
            <v>판넬조립공</v>
          </cell>
          <cell r="D771" t="str">
            <v>인</v>
          </cell>
          <cell r="E771">
            <v>59171</v>
          </cell>
          <cell r="G771">
            <v>59171</v>
          </cell>
          <cell r="I771">
            <v>33</v>
          </cell>
        </row>
        <row r="772">
          <cell r="A772" t="str">
            <v>화취</v>
          </cell>
          <cell r="B772" t="str">
            <v>화약취급공</v>
          </cell>
          <cell r="D772" t="str">
            <v>인</v>
          </cell>
          <cell r="E772">
            <v>70722</v>
          </cell>
          <cell r="G772">
            <v>70722</v>
          </cell>
          <cell r="I772">
            <v>34</v>
          </cell>
        </row>
        <row r="773">
          <cell r="A773" t="str">
            <v>착암</v>
          </cell>
          <cell r="B773" t="str">
            <v>착암공</v>
          </cell>
          <cell r="D773" t="str">
            <v>인</v>
          </cell>
          <cell r="E773">
            <v>49906</v>
          </cell>
          <cell r="G773">
            <v>49906</v>
          </cell>
          <cell r="I773">
            <v>35</v>
          </cell>
        </row>
        <row r="774">
          <cell r="A774" t="str">
            <v>보안</v>
          </cell>
          <cell r="B774" t="str">
            <v>보안공</v>
          </cell>
          <cell r="D774" t="str">
            <v>인</v>
          </cell>
          <cell r="E774">
            <v>40511</v>
          </cell>
          <cell r="G774">
            <v>40511</v>
          </cell>
          <cell r="I774">
            <v>36</v>
          </cell>
        </row>
        <row r="775">
          <cell r="A775" t="str">
            <v>포장</v>
          </cell>
          <cell r="B775" t="str">
            <v>포장공</v>
          </cell>
          <cell r="D775" t="str">
            <v>인</v>
          </cell>
          <cell r="E775">
            <v>61600</v>
          </cell>
          <cell r="G775">
            <v>61600</v>
          </cell>
          <cell r="I775">
            <v>37</v>
          </cell>
        </row>
        <row r="776">
          <cell r="A776" t="str">
            <v>포설</v>
          </cell>
          <cell r="B776" t="str">
            <v>포설공</v>
          </cell>
          <cell r="D776" t="str">
            <v>인</v>
          </cell>
          <cell r="E776">
            <v>53542</v>
          </cell>
          <cell r="G776">
            <v>53542</v>
          </cell>
          <cell r="I776">
            <v>38</v>
          </cell>
        </row>
        <row r="777">
          <cell r="A777" t="str">
            <v>궤도</v>
          </cell>
          <cell r="B777" t="str">
            <v>궤도공</v>
          </cell>
          <cell r="D777" t="str">
            <v>인</v>
          </cell>
          <cell r="E777">
            <v>53982</v>
          </cell>
          <cell r="G777">
            <v>53982</v>
          </cell>
          <cell r="I777">
            <v>39</v>
          </cell>
        </row>
        <row r="778">
          <cell r="A778" t="str">
            <v>철궤</v>
          </cell>
          <cell r="B778" t="str">
            <v>궤도공</v>
          </cell>
          <cell r="D778" t="str">
            <v>인</v>
          </cell>
          <cell r="E778">
            <v>53982</v>
          </cell>
          <cell r="G778">
            <v>53982</v>
          </cell>
          <cell r="I778">
            <v>39</v>
          </cell>
          <cell r="L778" t="str">
            <v>철도궤도공+궤도공=궤도공</v>
          </cell>
        </row>
        <row r="779">
          <cell r="A779" t="str">
            <v>용철</v>
          </cell>
          <cell r="B779" t="str">
            <v>용접공( 철도 )</v>
          </cell>
          <cell r="D779" t="str">
            <v>인</v>
          </cell>
          <cell r="E779">
            <v>61831</v>
          </cell>
          <cell r="G779">
            <v>61831</v>
          </cell>
          <cell r="I779">
            <v>40</v>
          </cell>
        </row>
        <row r="780">
          <cell r="A780" t="str">
            <v>잠수</v>
          </cell>
          <cell r="B780" t="str">
            <v>잠수부</v>
          </cell>
          <cell r="D780" t="str">
            <v>인</v>
          </cell>
          <cell r="E780">
            <v>90328</v>
          </cell>
          <cell r="G780">
            <v>90328</v>
          </cell>
          <cell r="I780">
            <v>41</v>
          </cell>
        </row>
        <row r="781">
          <cell r="A781" t="str">
            <v>보지</v>
          </cell>
          <cell r="B781" t="str">
            <v>보링공( 지질조사 )</v>
          </cell>
          <cell r="D781" t="str">
            <v>인</v>
          </cell>
          <cell r="E781">
            <v>50970</v>
          </cell>
          <cell r="G781">
            <v>50970</v>
          </cell>
          <cell r="I781">
            <v>42</v>
          </cell>
        </row>
        <row r="782">
          <cell r="A782" t="str">
            <v>우물</v>
          </cell>
          <cell r="B782" t="str">
            <v>보링공( 지질조사 )</v>
          </cell>
          <cell r="D782" t="str">
            <v>인</v>
          </cell>
          <cell r="E782">
            <v>50970</v>
          </cell>
          <cell r="G782">
            <v>50970</v>
          </cell>
          <cell r="I782">
            <v>42</v>
          </cell>
          <cell r="L782" t="str">
            <v>우물공+보링공=보링공</v>
          </cell>
        </row>
        <row r="783">
          <cell r="A783" t="str">
            <v>조경</v>
          </cell>
          <cell r="B783" t="str">
            <v>조경공</v>
          </cell>
          <cell r="D783" t="str">
            <v>인</v>
          </cell>
          <cell r="E783">
            <v>53931</v>
          </cell>
          <cell r="G783">
            <v>53931</v>
          </cell>
          <cell r="I783">
            <v>43</v>
          </cell>
        </row>
        <row r="784">
          <cell r="A784" t="str">
            <v>벌목</v>
          </cell>
          <cell r="B784" t="str">
            <v>벌목부</v>
          </cell>
          <cell r="D784" t="str">
            <v>인</v>
          </cell>
          <cell r="E784">
            <v>59480</v>
          </cell>
          <cell r="G784">
            <v>59480</v>
          </cell>
          <cell r="I784">
            <v>44</v>
          </cell>
        </row>
        <row r="785">
          <cell r="A785" t="str">
            <v>조인</v>
          </cell>
          <cell r="B785" t="str">
            <v>조림인부</v>
          </cell>
          <cell r="D785" t="str">
            <v>인</v>
          </cell>
          <cell r="E785">
            <v>43582</v>
          </cell>
          <cell r="G785">
            <v>43582</v>
          </cell>
          <cell r="I785">
            <v>45</v>
          </cell>
        </row>
        <row r="786">
          <cell r="A786" t="str">
            <v>플기</v>
          </cell>
          <cell r="B786" t="str">
            <v>플랜트 기계설치공</v>
          </cell>
          <cell r="D786" t="str">
            <v>인</v>
          </cell>
          <cell r="E786">
            <v>61529</v>
          </cell>
          <cell r="G786">
            <v>61529</v>
          </cell>
          <cell r="I786">
            <v>46</v>
          </cell>
        </row>
        <row r="787">
          <cell r="A787" t="str">
            <v>플특</v>
          </cell>
          <cell r="B787" t="str">
            <v>플랜트 특수용접공</v>
          </cell>
          <cell r="D787" t="str">
            <v>인</v>
          </cell>
          <cell r="E787">
            <v>91094</v>
          </cell>
          <cell r="G787">
            <v>91094</v>
          </cell>
          <cell r="I787">
            <v>47</v>
          </cell>
        </row>
        <row r="788">
          <cell r="A788" t="str">
            <v>플용</v>
          </cell>
          <cell r="B788" t="str">
            <v>플랜트 용접공</v>
          </cell>
          <cell r="D788" t="str">
            <v>인</v>
          </cell>
          <cell r="E788">
            <v>61564</v>
          </cell>
          <cell r="G788">
            <v>61564</v>
          </cell>
          <cell r="I788">
            <v>48</v>
          </cell>
        </row>
        <row r="789">
          <cell r="A789" t="str">
            <v>플배</v>
          </cell>
          <cell r="B789" t="str">
            <v>플랜트 배관공</v>
          </cell>
          <cell r="D789" t="str">
            <v>인</v>
          </cell>
          <cell r="E789">
            <v>65803</v>
          </cell>
          <cell r="G789">
            <v>65803</v>
          </cell>
          <cell r="I789">
            <v>49</v>
          </cell>
        </row>
        <row r="790">
          <cell r="A790" t="str">
            <v>플제</v>
          </cell>
          <cell r="B790" t="str">
            <v>플랜트 제관공</v>
          </cell>
          <cell r="D790" t="str">
            <v>인</v>
          </cell>
          <cell r="E790">
            <v>56205</v>
          </cell>
          <cell r="G790">
            <v>56205</v>
          </cell>
          <cell r="I790">
            <v>50</v>
          </cell>
        </row>
        <row r="791">
          <cell r="A791" t="str">
            <v>시측</v>
          </cell>
          <cell r="B791" t="str">
            <v>시공측량사</v>
          </cell>
          <cell r="D791" t="str">
            <v>인</v>
          </cell>
          <cell r="E791">
            <v>50942</v>
          </cell>
          <cell r="G791">
            <v>50942</v>
          </cell>
          <cell r="I791">
            <v>51</v>
          </cell>
        </row>
        <row r="792">
          <cell r="A792" t="str">
            <v>시조</v>
          </cell>
          <cell r="B792" t="str">
            <v>시공측량사 조수</v>
          </cell>
          <cell r="D792" t="str">
            <v>인</v>
          </cell>
          <cell r="E792">
            <v>36017</v>
          </cell>
          <cell r="G792">
            <v>36017</v>
          </cell>
          <cell r="I792">
            <v>52</v>
          </cell>
        </row>
        <row r="793">
          <cell r="A793" t="str">
            <v>측부</v>
          </cell>
          <cell r="B793" t="str">
            <v>측부</v>
          </cell>
          <cell r="D793" t="str">
            <v>인</v>
          </cell>
          <cell r="E793">
            <v>29586</v>
          </cell>
          <cell r="G793">
            <v>29586</v>
          </cell>
          <cell r="I793">
            <v>53</v>
          </cell>
        </row>
        <row r="794">
          <cell r="A794" t="str">
            <v>송전</v>
          </cell>
          <cell r="B794" t="str">
            <v>송전전공</v>
          </cell>
          <cell r="D794" t="str">
            <v>인</v>
          </cell>
          <cell r="E794">
            <v>205591</v>
          </cell>
          <cell r="G794">
            <v>205591</v>
          </cell>
          <cell r="I794">
            <v>54</v>
          </cell>
        </row>
        <row r="795">
          <cell r="A795" t="str">
            <v>송활</v>
          </cell>
          <cell r="B795" t="str">
            <v>송전활선전공</v>
          </cell>
          <cell r="D795" t="str">
            <v>인</v>
          </cell>
          <cell r="E795">
            <v>238947</v>
          </cell>
          <cell r="G795">
            <v>238947</v>
          </cell>
          <cell r="I795">
            <v>55</v>
          </cell>
        </row>
        <row r="796">
          <cell r="A796" t="str">
            <v>배전</v>
          </cell>
          <cell r="B796" t="str">
            <v>배전전공</v>
          </cell>
          <cell r="D796" t="str">
            <v>인</v>
          </cell>
          <cell r="E796">
            <v>183689</v>
          </cell>
          <cell r="G796">
            <v>183689</v>
          </cell>
          <cell r="I796">
            <v>56</v>
          </cell>
        </row>
        <row r="797">
          <cell r="A797" t="str">
            <v>배활</v>
          </cell>
          <cell r="B797" t="str">
            <v>배전활선전공</v>
          </cell>
          <cell r="D797" t="str">
            <v>인</v>
          </cell>
          <cell r="E797">
            <v>189317</v>
          </cell>
          <cell r="G797">
            <v>189317</v>
          </cell>
          <cell r="I797">
            <v>57</v>
          </cell>
        </row>
        <row r="798">
          <cell r="A798" t="str">
            <v>플전</v>
          </cell>
          <cell r="B798" t="str">
            <v>플랜트 전공</v>
          </cell>
          <cell r="D798" t="str">
            <v>인</v>
          </cell>
          <cell r="E798">
            <v>53300</v>
          </cell>
          <cell r="G798">
            <v>53300</v>
          </cell>
          <cell r="I798">
            <v>58</v>
          </cell>
        </row>
        <row r="799">
          <cell r="A799" t="str">
            <v>내전</v>
          </cell>
          <cell r="B799" t="str">
            <v>내선전공</v>
          </cell>
          <cell r="D799" t="str">
            <v>인</v>
          </cell>
          <cell r="E799">
            <v>48079</v>
          </cell>
          <cell r="G799">
            <v>48079</v>
          </cell>
          <cell r="I799">
            <v>59</v>
          </cell>
        </row>
        <row r="800">
          <cell r="A800" t="str">
            <v>특케</v>
          </cell>
          <cell r="B800" t="str">
            <v>특고압 케이블전공</v>
          </cell>
          <cell r="D800" t="str">
            <v>인</v>
          </cell>
          <cell r="E800">
            <v>103937</v>
          </cell>
          <cell r="G800">
            <v>103937</v>
          </cell>
          <cell r="I800">
            <v>60</v>
          </cell>
        </row>
        <row r="801">
          <cell r="A801" t="str">
            <v>고케</v>
          </cell>
          <cell r="B801" t="str">
            <v>고압케이블전공</v>
          </cell>
          <cell r="D801" t="str">
            <v>인</v>
          </cell>
          <cell r="E801">
            <v>67955</v>
          </cell>
          <cell r="G801">
            <v>67955</v>
          </cell>
          <cell r="I801">
            <v>61</v>
          </cell>
        </row>
        <row r="802">
          <cell r="A802" t="str">
            <v>저케</v>
          </cell>
          <cell r="B802" t="str">
            <v>저압케이블전공</v>
          </cell>
          <cell r="D802" t="str">
            <v>인</v>
          </cell>
          <cell r="E802">
            <v>60999</v>
          </cell>
          <cell r="G802">
            <v>60999</v>
          </cell>
          <cell r="I802">
            <v>62</v>
          </cell>
        </row>
        <row r="803">
          <cell r="A803" t="str">
            <v>철신</v>
          </cell>
          <cell r="B803" t="str">
            <v>철도신호공</v>
          </cell>
          <cell r="D803" t="str">
            <v>인</v>
          </cell>
          <cell r="E803">
            <v>81310</v>
          </cell>
          <cell r="G803">
            <v>81310</v>
          </cell>
          <cell r="I803">
            <v>63</v>
          </cell>
        </row>
        <row r="804">
          <cell r="A804" t="str">
            <v>계장</v>
          </cell>
          <cell r="B804" t="str">
            <v>계장공</v>
          </cell>
          <cell r="D804" t="str">
            <v>인</v>
          </cell>
          <cell r="E804">
            <v>57774</v>
          </cell>
          <cell r="G804">
            <v>57774</v>
          </cell>
          <cell r="I804">
            <v>64</v>
          </cell>
        </row>
        <row r="805">
          <cell r="A805" t="str">
            <v>통외</v>
          </cell>
          <cell r="B805" t="str">
            <v>통신외선공</v>
          </cell>
          <cell r="D805" t="str">
            <v>인</v>
          </cell>
          <cell r="E805">
            <v>78603</v>
          </cell>
          <cell r="G805">
            <v>78603</v>
          </cell>
          <cell r="I805">
            <v>65</v>
          </cell>
        </row>
        <row r="806">
          <cell r="A806" t="str">
            <v>통설</v>
          </cell>
          <cell r="B806" t="str">
            <v>통신설비공</v>
          </cell>
          <cell r="D806" t="str">
            <v>인</v>
          </cell>
          <cell r="E806">
            <v>67740</v>
          </cell>
          <cell r="G806">
            <v>67740</v>
          </cell>
          <cell r="I806">
            <v>66</v>
          </cell>
        </row>
        <row r="807">
          <cell r="A807" t="str">
            <v>통내</v>
          </cell>
          <cell r="B807" t="str">
            <v>통신내선공</v>
          </cell>
          <cell r="D807" t="str">
            <v>인</v>
          </cell>
          <cell r="E807">
            <v>61107</v>
          </cell>
          <cell r="G807">
            <v>61107</v>
          </cell>
          <cell r="I807">
            <v>67</v>
          </cell>
        </row>
        <row r="808">
          <cell r="A808" t="str">
            <v>통케</v>
          </cell>
          <cell r="B808" t="str">
            <v>통신케이블공</v>
          </cell>
          <cell r="D808" t="str">
            <v>인</v>
          </cell>
          <cell r="E808">
            <v>81640</v>
          </cell>
          <cell r="G808">
            <v>81640</v>
          </cell>
          <cell r="I808">
            <v>68</v>
          </cell>
        </row>
        <row r="809">
          <cell r="A809" t="str">
            <v>무안</v>
          </cell>
          <cell r="B809" t="str">
            <v>무선안테나공</v>
          </cell>
          <cell r="D809" t="str">
            <v>인</v>
          </cell>
          <cell r="E809">
            <v>94904</v>
          </cell>
          <cell r="G809">
            <v>94904</v>
          </cell>
          <cell r="I809">
            <v>69</v>
          </cell>
        </row>
        <row r="810">
          <cell r="A810" t="str">
            <v>작반</v>
          </cell>
          <cell r="B810" t="str">
            <v>작업반장</v>
          </cell>
          <cell r="D810" t="str">
            <v>인</v>
          </cell>
          <cell r="E810">
            <v>55210</v>
          </cell>
          <cell r="G810">
            <v>55210</v>
          </cell>
          <cell r="I810">
            <v>70</v>
          </cell>
        </row>
        <row r="811">
          <cell r="A811" t="str">
            <v>수작반</v>
          </cell>
          <cell r="B811" t="str">
            <v>작업반장</v>
          </cell>
          <cell r="D811" t="str">
            <v>인</v>
          </cell>
          <cell r="E811">
            <v>55210</v>
          </cell>
          <cell r="G811">
            <v>55210</v>
          </cell>
          <cell r="I811">
            <v>70</v>
          </cell>
          <cell r="L811" t="str">
            <v>수작업반장+작업반장=작업반장</v>
          </cell>
        </row>
        <row r="812">
          <cell r="A812" t="str">
            <v>목도</v>
          </cell>
          <cell r="B812" t="str">
            <v>목도</v>
          </cell>
          <cell r="D812" t="str">
            <v>인</v>
          </cell>
          <cell r="E812">
            <v>61735</v>
          </cell>
          <cell r="G812">
            <v>61735</v>
          </cell>
          <cell r="I812">
            <v>71</v>
          </cell>
        </row>
        <row r="813">
          <cell r="A813" t="str">
            <v>조력</v>
          </cell>
          <cell r="B813" t="str">
            <v>조력공</v>
          </cell>
          <cell r="D813" t="str">
            <v>인</v>
          </cell>
          <cell r="E813">
            <v>39745</v>
          </cell>
          <cell r="G813">
            <v>39745</v>
          </cell>
          <cell r="I813">
            <v>72</v>
          </cell>
        </row>
        <row r="814">
          <cell r="A814" t="str">
            <v>특인</v>
          </cell>
          <cell r="B814" t="str">
            <v>특별인부</v>
          </cell>
          <cell r="D814" t="str">
            <v>인</v>
          </cell>
          <cell r="E814">
            <v>48996</v>
          </cell>
          <cell r="G814">
            <v>48996</v>
          </cell>
          <cell r="I814">
            <v>73</v>
          </cell>
        </row>
        <row r="815">
          <cell r="A815" t="str">
            <v>보인</v>
          </cell>
          <cell r="B815" t="str">
            <v>보통인부</v>
          </cell>
          <cell r="D815" t="str">
            <v>인</v>
          </cell>
          <cell r="E815">
            <v>33323</v>
          </cell>
          <cell r="G815">
            <v>33323</v>
          </cell>
          <cell r="I815">
            <v>74</v>
          </cell>
        </row>
        <row r="816">
          <cell r="A816" t="str">
            <v>검조</v>
          </cell>
          <cell r="B816" t="str">
            <v>보통인부</v>
          </cell>
          <cell r="D816" t="str">
            <v>인</v>
          </cell>
          <cell r="E816">
            <v>33323</v>
          </cell>
          <cell r="G816">
            <v>33323</v>
          </cell>
          <cell r="I816">
            <v>74</v>
          </cell>
          <cell r="L816" t="str">
            <v>검조부+양생공+보통인부=보통인부</v>
          </cell>
        </row>
        <row r="817">
          <cell r="A817" t="str">
            <v>양생</v>
          </cell>
          <cell r="B817" t="str">
            <v>보통인부</v>
          </cell>
          <cell r="D817" t="str">
            <v>인</v>
          </cell>
          <cell r="E817">
            <v>33323</v>
          </cell>
          <cell r="G817">
            <v>33323</v>
          </cell>
          <cell r="I817">
            <v>74</v>
          </cell>
          <cell r="L817" t="str">
            <v>검조부+양생공+보통인부=보통인부</v>
          </cell>
        </row>
        <row r="818">
          <cell r="A818" t="str">
            <v>건기운</v>
          </cell>
          <cell r="B818" t="str">
            <v>건설기계운전사(기사)</v>
          </cell>
          <cell r="D818" t="str">
            <v>인</v>
          </cell>
          <cell r="E818">
            <v>55024</v>
          </cell>
          <cell r="G818">
            <v>55024</v>
          </cell>
          <cell r="I818">
            <v>75</v>
          </cell>
        </row>
        <row r="819">
          <cell r="A819" t="str">
            <v>건기장</v>
          </cell>
          <cell r="B819" t="str">
            <v>건설기계조장</v>
          </cell>
          <cell r="D819" t="str">
            <v>인</v>
          </cell>
          <cell r="E819">
            <v>61773</v>
          </cell>
          <cell r="G819">
            <v>61773</v>
          </cell>
          <cell r="I819">
            <v>76</v>
          </cell>
        </row>
        <row r="820">
          <cell r="A820" t="str">
            <v>운운</v>
          </cell>
          <cell r="B820" t="str">
            <v>운전사( 운반차 )</v>
          </cell>
          <cell r="D820" t="str">
            <v>인</v>
          </cell>
          <cell r="E820">
            <v>51326</v>
          </cell>
          <cell r="G820">
            <v>51326</v>
          </cell>
          <cell r="I820">
            <v>77</v>
          </cell>
        </row>
        <row r="821">
          <cell r="A821" t="str">
            <v>운기</v>
          </cell>
          <cell r="B821" t="str">
            <v>운전사( 기계 )</v>
          </cell>
          <cell r="D821" t="str">
            <v>인</v>
          </cell>
          <cell r="E821">
            <v>47548</v>
          </cell>
          <cell r="G821">
            <v>47548</v>
          </cell>
          <cell r="I821">
            <v>78</v>
          </cell>
        </row>
        <row r="822">
          <cell r="A822" t="str">
            <v>건기조</v>
          </cell>
          <cell r="B822" t="str">
            <v>건설기계운전조수</v>
          </cell>
          <cell r="D822" t="str">
            <v>인</v>
          </cell>
          <cell r="E822">
            <v>40627</v>
          </cell>
          <cell r="G822">
            <v>40627</v>
          </cell>
          <cell r="I822">
            <v>79</v>
          </cell>
        </row>
        <row r="823">
          <cell r="A823" t="str">
            <v>고선</v>
          </cell>
          <cell r="B823" t="str">
            <v>고급선원</v>
          </cell>
          <cell r="D823" t="str">
            <v>인</v>
          </cell>
          <cell r="E823">
            <v>67061</v>
          </cell>
          <cell r="G823">
            <v>67061</v>
          </cell>
          <cell r="I823">
            <v>80</v>
          </cell>
        </row>
        <row r="824">
          <cell r="A824" t="str">
            <v>보선</v>
          </cell>
          <cell r="B824" t="str">
            <v>보통선원</v>
          </cell>
          <cell r="D824" t="str">
            <v>인</v>
          </cell>
          <cell r="E824">
            <v>52777</v>
          </cell>
          <cell r="G824">
            <v>52777</v>
          </cell>
          <cell r="I824">
            <v>81</v>
          </cell>
        </row>
        <row r="825">
          <cell r="A825" t="str">
            <v>선부</v>
          </cell>
          <cell r="B825" t="str">
            <v>선부</v>
          </cell>
          <cell r="D825" t="str">
            <v>인</v>
          </cell>
          <cell r="E825">
            <v>41914</v>
          </cell>
          <cell r="G825">
            <v>41914</v>
          </cell>
          <cell r="I825">
            <v>82</v>
          </cell>
        </row>
        <row r="826">
          <cell r="A826" t="str">
            <v>준선</v>
          </cell>
          <cell r="B826" t="str">
            <v>준설선 선장</v>
          </cell>
          <cell r="D826" t="str">
            <v>인</v>
          </cell>
          <cell r="E826">
            <v>83294</v>
          </cell>
          <cell r="G826">
            <v>83294</v>
          </cell>
          <cell r="I826">
            <v>83</v>
          </cell>
        </row>
        <row r="827">
          <cell r="A827" t="str">
            <v>준장</v>
          </cell>
          <cell r="B827" t="str">
            <v>준설선기관 장</v>
          </cell>
          <cell r="D827" t="str">
            <v>인</v>
          </cell>
          <cell r="E827">
            <v>72765</v>
          </cell>
          <cell r="G827">
            <v>72765</v>
          </cell>
          <cell r="I827">
            <v>84</v>
          </cell>
        </row>
        <row r="828">
          <cell r="A828" t="str">
            <v>준기</v>
          </cell>
          <cell r="B828" t="str">
            <v>준설선 기관사</v>
          </cell>
          <cell r="D828" t="str">
            <v>인</v>
          </cell>
          <cell r="E828">
            <v>62094</v>
          </cell>
          <cell r="G828">
            <v>62094</v>
          </cell>
          <cell r="I828">
            <v>85</v>
          </cell>
        </row>
        <row r="829">
          <cell r="A829" t="str">
            <v>준운</v>
          </cell>
          <cell r="B829" t="str">
            <v>준설선 운전사</v>
          </cell>
          <cell r="D829" t="str">
            <v>인</v>
          </cell>
          <cell r="E829">
            <v>63045</v>
          </cell>
          <cell r="G829">
            <v>63045</v>
          </cell>
          <cell r="I829">
            <v>86</v>
          </cell>
        </row>
        <row r="830">
          <cell r="A830" t="str">
            <v>준전</v>
          </cell>
          <cell r="B830" t="str">
            <v>준설선 전기사</v>
          </cell>
          <cell r="D830" t="str">
            <v>인</v>
          </cell>
          <cell r="E830">
            <v>62792</v>
          </cell>
          <cell r="G830">
            <v>62792</v>
          </cell>
          <cell r="I830">
            <v>87</v>
          </cell>
        </row>
        <row r="831">
          <cell r="A831" t="str">
            <v>기설</v>
          </cell>
          <cell r="B831" t="str">
            <v>기계설치공</v>
          </cell>
          <cell r="D831" t="str">
            <v>인</v>
          </cell>
          <cell r="E831">
            <v>52976</v>
          </cell>
          <cell r="G831">
            <v>52976</v>
          </cell>
          <cell r="I831">
            <v>88</v>
          </cell>
        </row>
        <row r="832">
          <cell r="A832" t="str">
            <v>기계</v>
          </cell>
          <cell r="B832" t="str">
            <v>기계공</v>
          </cell>
          <cell r="D832" t="str">
            <v>인</v>
          </cell>
          <cell r="E832">
            <v>51297</v>
          </cell>
          <cell r="G832">
            <v>51297</v>
          </cell>
          <cell r="I832">
            <v>89</v>
          </cell>
        </row>
        <row r="833">
          <cell r="A833" t="str">
            <v>현사</v>
          </cell>
          <cell r="B833" t="str">
            <v>현도사-</v>
          </cell>
          <cell r="D833" t="str">
            <v>인</v>
          </cell>
          <cell r="E833">
            <v>60150</v>
          </cell>
          <cell r="G833">
            <v>60150</v>
          </cell>
          <cell r="I833">
            <v>90</v>
          </cell>
        </row>
        <row r="834">
          <cell r="A834" t="str">
            <v>제도</v>
          </cell>
          <cell r="B834" t="str">
            <v>제도사</v>
          </cell>
          <cell r="D834" t="str">
            <v>인</v>
          </cell>
          <cell r="E834">
            <v>45300</v>
          </cell>
          <cell r="G834">
            <v>45300</v>
          </cell>
          <cell r="I834">
            <v>91</v>
          </cell>
        </row>
        <row r="835">
          <cell r="A835" t="str">
            <v>시1</v>
          </cell>
          <cell r="B835" t="str">
            <v>시험사 1급</v>
          </cell>
          <cell r="D835" t="str">
            <v>인</v>
          </cell>
          <cell r="E835">
            <v>50020</v>
          </cell>
          <cell r="G835">
            <v>50020</v>
          </cell>
          <cell r="I835">
            <v>92</v>
          </cell>
        </row>
        <row r="836">
          <cell r="A836" t="str">
            <v>시2</v>
          </cell>
          <cell r="B836" t="str">
            <v>시험사 2급</v>
          </cell>
          <cell r="D836" t="str">
            <v>인</v>
          </cell>
          <cell r="E836">
            <v>43974</v>
          </cell>
          <cell r="G836">
            <v>43974</v>
          </cell>
          <cell r="I836">
            <v>93</v>
          </cell>
        </row>
        <row r="837">
          <cell r="A837" t="str">
            <v>시보</v>
          </cell>
          <cell r="B837" t="str">
            <v>시험보조수</v>
          </cell>
          <cell r="D837" t="str">
            <v>인</v>
          </cell>
          <cell r="E837">
            <v>29340</v>
          </cell>
          <cell r="G837">
            <v>29340</v>
          </cell>
          <cell r="I837">
            <v>94</v>
          </cell>
        </row>
        <row r="838">
          <cell r="A838" t="str">
            <v>유리</v>
          </cell>
          <cell r="B838" t="str">
            <v>유리공</v>
          </cell>
          <cell r="D838" t="str">
            <v>인</v>
          </cell>
          <cell r="E838">
            <v>57521</v>
          </cell>
          <cell r="G838">
            <v>57521</v>
          </cell>
          <cell r="I838">
            <v>95</v>
          </cell>
        </row>
        <row r="839">
          <cell r="A839" t="str">
            <v>함석</v>
          </cell>
          <cell r="B839" t="str">
            <v>함석공</v>
          </cell>
          <cell r="D839" t="str">
            <v>인</v>
          </cell>
          <cell r="E839">
            <v>58194</v>
          </cell>
          <cell r="G839">
            <v>58194</v>
          </cell>
          <cell r="I839">
            <v>96</v>
          </cell>
        </row>
        <row r="840">
          <cell r="A840" t="str">
            <v>용일</v>
          </cell>
          <cell r="B840" t="str">
            <v>용접공( 일반 )</v>
          </cell>
          <cell r="D840" t="str">
            <v>인</v>
          </cell>
          <cell r="E840">
            <v>59532</v>
          </cell>
          <cell r="G840">
            <v>59532</v>
          </cell>
          <cell r="I840">
            <v>97</v>
          </cell>
        </row>
        <row r="841">
          <cell r="A841" t="str">
            <v>닥트</v>
          </cell>
          <cell r="B841" t="str">
            <v>닥트공</v>
          </cell>
          <cell r="D841" t="str">
            <v>인</v>
          </cell>
          <cell r="E841">
            <v>48376</v>
          </cell>
          <cell r="G841">
            <v>48376</v>
          </cell>
          <cell r="I841">
            <v>98</v>
          </cell>
        </row>
        <row r="842">
          <cell r="A842" t="str">
            <v>할석</v>
          </cell>
          <cell r="B842" t="str">
            <v>할석공</v>
          </cell>
          <cell r="D842" t="str">
            <v>인</v>
          </cell>
          <cell r="E842">
            <v>61149</v>
          </cell>
          <cell r="G842">
            <v>61149</v>
          </cell>
          <cell r="I842">
            <v>99</v>
          </cell>
        </row>
        <row r="843">
          <cell r="A843" t="str">
            <v>제축</v>
          </cell>
          <cell r="B843" t="str">
            <v>제철축로공</v>
          </cell>
          <cell r="D843" t="str">
            <v>인</v>
          </cell>
          <cell r="E843">
            <v>91162</v>
          </cell>
          <cell r="G843">
            <v>91162</v>
          </cell>
          <cell r="I843">
            <v>100</v>
          </cell>
        </row>
        <row r="844">
          <cell r="A844" t="str">
            <v>지기1</v>
          </cell>
          <cell r="B844" t="str">
            <v>지적기사1급</v>
          </cell>
          <cell r="D844" t="str">
            <v>인</v>
          </cell>
          <cell r="E844">
            <v>88602</v>
          </cell>
          <cell r="G844">
            <v>88602</v>
          </cell>
          <cell r="I844">
            <v>101</v>
          </cell>
        </row>
        <row r="845">
          <cell r="A845" t="str">
            <v>지기2</v>
          </cell>
          <cell r="B845" t="str">
            <v>지적기사2급</v>
          </cell>
          <cell r="D845" t="str">
            <v>인</v>
          </cell>
          <cell r="E845">
            <v>72461</v>
          </cell>
          <cell r="G845">
            <v>72461</v>
          </cell>
          <cell r="I845">
            <v>102</v>
          </cell>
        </row>
        <row r="846">
          <cell r="A846" t="str">
            <v>지기능1</v>
          </cell>
          <cell r="B846" t="str">
            <v>지적기능사1급</v>
          </cell>
          <cell r="D846" t="str">
            <v>인</v>
          </cell>
          <cell r="E846">
            <v>49865</v>
          </cell>
          <cell r="G846">
            <v>49865</v>
          </cell>
          <cell r="I846">
            <v>103</v>
          </cell>
        </row>
        <row r="847">
          <cell r="A847" t="str">
            <v>지기능2</v>
          </cell>
          <cell r="B847" t="str">
            <v>지적기능사2급</v>
          </cell>
          <cell r="D847" t="str">
            <v>인</v>
          </cell>
          <cell r="E847">
            <v>33860</v>
          </cell>
          <cell r="G847">
            <v>33860</v>
          </cell>
          <cell r="I847">
            <v>104</v>
          </cell>
        </row>
        <row r="848">
          <cell r="A848" t="str">
            <v>광전</v>
          </cell>
          <cell r="B848" t="str">
            <v>광·전자통신부문</v>
          </cell>
          <cell r="D848" t="str">
            <v>인</v>
          </cell>
          <cell r="E848">
            <v>0</v>
          </cell>
          <cell r="I848">
            <v>104</v>
          </cell>
        </row>
        <row r="849">
          <cell r="A849" t="str">
            <v>H설</v>
          </cell>
          <cell r="B849" t="str">
            <v>H/W 설치기사</v>
          </cell>
          <cell r="D849" t="str">
            <v>인</v>
          </cell>
          <cell r="E849">
            <v>83505</v>
          </cell>
          <cell r="G849">
            <v>83505</v>
          </cell>
          <cell r="I849">
            <v>105</v>
          </cell>
        </row>
        <row r="850">
          <cell r="A850" t="str">
            <v>H시</v>
          </cell>
          <cell r="B850" t="str">
            <v>H/W 시험기사</v>
          </cell>
          <cell r="D850" t="str">
            <v>인</v>
          </cell>
          <cell r="E850">
            <v>85559</v>
          </cell>
          <cell r="G850">
            <v>85559</v>
          </cell>
          <cell r="I850">
            <v>106</v>
          </cell>
        </row>
        <row r="851">
          <cell r="A851" t="str">
            <v>S시</v>
          </cell>
          <cell r="B851" t="str">
            <v>S/W 시험기사</v>
          </cell>
          <cell r="D851" t="str">
            <v>인</v>
          </cell>
          <cell r="E851">
            <v>86920</v>
          </cell>
          <cell r="G851">
            <v>86920</v>
          </cell>
          <cell r="I851">
            <v>107</v>
          </cell>
        </row>
        <row r="852">
          <cell r="A852" t="str">
            <v>CU</v>
          </cell>
          <cell r="B852" t="str">
            <v>CPU시험기사</v>
          </cell>
          <cell r="D852" t="str">
            <v>인</v>
          </cell>
          <cell r="E852">
            <v>81914</v>
          </cell>
          <cell r="G852">
            <v>81914</v>
          </cell>
          <cell r="I852">
            <v>108</v>
          </cell>
        </row>
        <row r="853">
          <cell r="A853" t="str">
            <v>광신</v>
          </cell>
          <cell r="B853" t="str">
            <v>광통신기사</v>
          </cell>
          <cell r="D853" t="str">
            <v>인</v>
          </cell>
          <cell r="E853">
            <v>109748</v>
          </cell>
          <cell r="G853">
            <v>109748</v>
          </cell>
          <cell r="I853">
            <v>109</v>
          </cell>
        </row>
        <row r="854">
          <cell r="A854" t="str">
            <v>광이</v>
          </cell>
          <cell r="B854" t="str">
            <v>광케이블기사</v>
          </cell>
          <cell r="D854" t="str">
            <v>인</v>
          </cell>
          <cell r="E854">
            <v>94054</v>
          </cell>
          <cell r="G854">
            <v>94054</v>
          </cell>
          <cell r="I854">
            <v>110</v>
          </cell>
        </row>
        <row r="855">
          <cell r="A855" t="str">
            <v>문재</v>
          </cell>
          <cell r="B855" t="str">
            <v>문화재직종</v>
          </cell>
          <cell r="D855" t="str">
            <v>인</v>
          </cell>
          <cell r="E855">
            <v>0</v>
          </cell>
          <cell r="I855">
            <v>110</v>
          </cell>
        </row>
        <row r="856">
          <cell r="A856" t="str">
            <v>도편</v>
          </cell>
          <cell r="B856" t="str">
            <v>도편수</v>
          </cell>
          <cell r="D856" t="str">
            <v>인</v>
          </cell>
          <cell r="E856">
            <v>128797</v>
          </cell>
          <cell r="G856">
            <v>128797</v>
          </cell>
          <cell r="I856">
            <v>111</v>
          </cell>
        </row>
        <row r="857">
          <cell r="A857" t="str">
            <v>목각</v>
          </cell>
          <cell r="B857" t="str">
            <v>목조각공</v>
          </cell>
          <cell r="D857" t="str">
            <v>인</v>
          </cell>
          <cell r="E857">
            <v>109000</v>
          </cell>
          <cell r="G857">
            <v>109000</v>
          </cell>
          <cell r="I857">
            <v>112</v>
          </cell>
        </row>
        <row r="858">
          <cell r="A858" t="str">
            <v>한목</v>
          </cell>
          <cell r="B858" t="str">
            <v>한식목공</v>
          </cell>
          <cell r="D858" t="str">
            <v>인</v>
          </cell>
          <cell r="E858">
            <v>91741</v>
          </cell>
          <cell r="G858">
            <v>91741</v>
          </cell>
          <cell r="I858">
            <v>113</v>
          </cell>
        </row>
        <row r="859">
          <cell r="A859" t="str">
            <v>한목조</v>
          </cell>
          <cell r="B859" t="str">
            <v>한식목공조공</v>
          </cell>
          <cell r="D859" t="str">
            <v>인</v>
          </cell>
          <cell r="E859">
            <v>66383</v>
          </cell>
          <cell r="G859">
            <v>66383</v>
          </cell>
          <cell r="I859">
            <v>114</v>
          </cell>
        </row>
        <row r="860">
          <cell r="A860" t="str">
            <v>드이</v>
          </cell>
          <cell r="B860" t="str">
            <v>드잡이공</v>
          </cell>
          <cell r="D860" t="str">
            <v>인</v>
          </cell>
          <cell r="E860">
            <v>100093</v>
          </cell>
          <cell r="G860">
            <v>100093</v>
          </cell>
          <cell r="I860">
            <v>115</v>
          </cell>
        </row>
        <row r="861">
          <cell r="A861" t="str">
            <v>한와</v>
          </cell>
          <cell r="B861" t="str">
            <v>한식와공</v>
          </cell>
          <cell r="D861" t="str">
            <v>인</v>
          </cell>
          <cell r="E861">
            <v>134380</v>
          </cell>
          <cell r="G861">
            <v>134380</v>
          </cell>
          <cell r="I861">
            <v>116</v>
          </cell>
        </row>
        <row r="862">
          <cell r="A862" t="str">
            <v>한와조</v>
          </cell>
          <cell r="B862" t="str">
            <v>한식와공조공</v>
          </cell>
          <cell r="D862" t="str">
            <v>인</v>
          </cell>
          <cell r="E862">
            <v>90152</v>
          </cell>
          <cell r="G862">
            <v>90152</v>
          </cell>
          <cell r="I862">
            <v>117</v>
          </cell>
        </row>
        <row r="863">
          <cell r="A863" t="str">
            <v>석각</v>
          </cell>
          <cell r="B863" t="str">
            <v>석조각공</v>
          </cell>
          <cell r="D863" t="str">
            <v>인</v>
          </cell>
          <cell r="E863">
            <v>102500</v>
          </cell>
          <cell r="G863">
            <v>102500</v>
          </cell>
          <cell r="I863">
            <v>118</v>
          </cell>
        </row>
        <row r="864">
          <cell r="A864" t="str">
            <v>특화</v>
          </cell>
          <cell r="B864" t="str">
            <v>특수화공</v>
          </cell>
          <cell r="D864" t="str">
            <v>인</v>
          </cell>
          <cell r="E864">
            <v>125780</v>
          </cell>
          <cell r="G864">
            <v>125780</v>
          </cell>
          <cell r="I864">
            <v>119</v>
          </cell>
        </row>
        <row r="865">
          <cell r="A865" t="str">
            <v>화공</v>
          </cell>
          <cell r="B865" t="str">
            <v>화공</v>
          </cell>
          <cell r="D865" t="str">
            <v>인</v>
          </cell>
          <cell r="E865">
            <v>91429</v>
          </cell>
          <cell r="G865">
            <v>91429</v>
          </cell>
          <cell r="I865">
            <v>120</v>
          </cell>
        </row>
        <row r="866">
          <cell r="A866" t="str">
            <v>한미</v>
          </cell>
          <cell r="B866" t="str">
            <v>한식미장공</v>
          </cell>
          <cell r="C866">
            <v>155</v>
          </cell>
          <cell r="D866" t="str">
            <v>인</v>
          </cell>
          <cell r="E866">
            <v>87343</v>
          </cell>
          <cell r="G866">
            <v>87343</v>
          </cell>
          <cell r="I866">
            <v>121</v>
          </cell>
        </row>
        <row r="867">
          <cell r="B867" t="str">
            <v>원자력부문</v>
          </cell>
          <cell r="I867">
            <v>121</v>
          </cell>
        </row>
        <row r="868">
          <cell r="A868" t="str">
            <v>원배</v>
          </cell>
          <cell r="B868" t="str">
            <v>원자력 배관공</v>
          </cell>
          <cell r="D868" t="str">
            <v>인</v>
          </cell>
          <cell r="E868">
            <v>93015</v>
          </cell>
          <cell r="G868">
            <v>93015</v>
          </cell>
          <cell r="I868">
            <v>122</v>
          </cell>
        </row>
        <row r="869">
          <cell r="A869" t="str">
            <v>원용</v>
          </cell>
          <cell r="B869" t="str">
            <v>원자력 용접공</v>
          </cell>
          <cell r="D869" t="str">
            <v>인</v>
          </cell>
          <cell r="E869">
            <v>94229</v>
          </cell>
          <cell r="G869">
            <v>94229</v>
          </cell>
          <cell r="I869">
            <v>123</v>
          </cell>
        </row>
        <row r="870">
          <cell r="A870" t="str">
            <v>원설</v>
          </cell>
          <cell r="B870" t="str">
            <v>원자력기계 설치공</v>
          </cell>
          <cell r="D870" t="str">
            <v>인</v>
          </cell>
          <cell r="E870">
            <v>83837</v>
          </cell>
          <cell r="G870">
            <v>83837</v>
          </cell>
          <cell r="I870">
            <v>124</v>
          </cell>
        </row>
        <row r="871">
          <cell r="A871" t="str">
            <v>원덕</v>
          </cell>
          <cell r="B871" t="str">
            <v>원자력 덕트공</v>
          </cell>
          <cell r="D871" t="str">
            <v>인</v>
          </cell>
          <cell r="E871">
            <v>84402</v>
          </cell>
          <cell r="G871">
            <v>84402</v>
          </cell>
          <cell r="I871">
            <v>125</v>
          </cell>
        </row>
        <row r="872">
          <cell r="A872" t="str">
            <v>원제</v>
          </cell>
          <cell r="B872" t="str">
            <v>원자력 제관공</v>
          </cell>
          <cell r="D872" t="str">
            <v>인</v>
          </cell>
          <cell r="E872">
            <v>80957</v>
          </cell>
          <cell r="G872">
            <v>80957</v>
          </cell>
          <cell r="I872">
            <v>126</v>
          </cell>
        </row>
        <row r="873">
          <cell r="A873" t="str">
            <v>원케</v>
          </cell>
          <cell r="B873" t="str">
            <v>원자력 케이블전공</v>
          </cell>
          <cell r="D873" t="str">
            <v>인</v>
          </cell>
          <cell r="E873">
            <v>68504</v>
          </cell>
          <cell r="G873">
            <v>68504</v>
          </cell>
          <cell r="I873">
            <v>127</v>
          </cell>
        </row>
        <row r="874">
          <cell r="A874" t="str">
            <v>원계</v>
          </cell>
          <cell r="B874" t="str">
            <v>원자력 계장공</v>
          </cell>
          <cell r="D874" t="str">
            <v>인</v>
          </cell>
          <cell r="E874">
            <v>68430</v>
          </cell>
          <cell r="G874">
            <v>68430</v>
          </cell>
          <cell r="I874">
            <v>128</v>
          </cell>
        </row>
        <row r="875">
          <cell r="A875" t="str">
            <v>원기</v>
          </cell>
          <cell r="B875" t="str">
            <v>원자력 기술자</v>
          </cell>
          <cell r="D875" t="str">
            <v>인</v>
          </cell>
          <cell r="E875">
            <v>69637</v>
          </cell>
          <cell r="G875">
            <v>69637</v>
          </cell>
          <cell r="I875">
            <v>129</v>
          </cell>
        </row>
        <row r="876">
          <cell r="A876" t="str">
            <v>중원</v>
          </cell>
          <cell r="B876" t="str">
            <v>중급원자력기술자</v>
          </cell>
          <cell r="D876" t="str">
            <v>인</v>
          </cell>
          <cell r="E876">
            <v>85859</v>
          </cell>
          <cell r="G876">
            <v>85859</v>
          </cell>
          <cell r="I876">
            <v>130</v>
          </cell>
        </row>
        <row r="877">
          <cell r="A877" t="str">
            <v>상원</v>
          </cell>
          <cell r="B877" t="str">
            <v>상급원자력기술자</v>
          </cell>
          <cell r="D877" t="str">
            <v>인</v>
          </cell>
          <cell r="E877">
            <v>98319</v>
          </cell>
          <cell r="G877">
            <v>98319</v>
          </cell>
          <cell r="I877">
            <v>131</v>
          </cell>
        </row>
        <row r="878">
          <cell r="A878" t="str">
            <v>원품</v>
          </cell>
          <cell r="B878" t="str">
            <v>원자력 품질관리사</v>
          </cell>
          <cell r="D878" t="str">
            <v>인</v>
          </cell>
          <cell r="E878">
            <v>92704</v>
          </cell>
          <cell r="G878">
            <v>92704</v>
          </cell>
          <cell r="I878">
            <v>132</v>
          </cell>
        </row>
        <row r="879">
          <cell r="A879" t="str">
            <v>원특</v>
          </cell>
          <cell r="B879" t="str">
            <v>원자력 특별인부</v>
          </cell>
          <cell r="D879" t="str">
            <v>인</v>
          </cell>
          <cell r="E879">
            <v>68648</v>
          </cell>
          <cell r="G879">
            <v>68648</v>
          </cell>
          <cell r="I879">
            <v>133</v>
          </cell>
        </row>
        <row r="880">
          <cell r="A880" t="str">
            <v>원보</v>
          </cell>
          <cell r="B880" t="str">
            <v>원자력 보온공</v>
          </cell>
          <cell r="E880">
            <v>86717</v>
          </cell>
          <cell r="G880">
            <v>86717</v>
          </cell>
          <cell r="I880">
            <v>134</v>
          </cell>
        </row>
        <row r="881">
          <cell r="A881" t="str">
            <v>원플</v>
          </cell>
          <cell r="B881" t="str">
            <v>원자력 플랜트공</v>
          </cell>
          <cell r="D881" t="str">
            <v>인</v>
          </cell>
          <cell r="E881">
            <v>79123</v>
          </cell>
          <cell r="G881">
            <v>79123</v>
          </cell>
          <cell r="I881">
            <v>135</v>
          </cell>
        </row>
        <row r="882">
          <cell r="A882" t="str">
            <v>고원</v>
          </cell>
          <cell r="B882" t="str">
            <v>고급원자력비파괴시험공</v>
          </cell>
          <cell r="D882" t="str">
            <v>인</v>
          </cell>
          <cell r="E882">
            <v>82281</v>
          </cell>
          <cell r="G882">
            <v>82281</v>
          </cell>
          <cell r="I882">
            <v>136</v>
          </cell>
        </row>
        <row r="883">
          <cell r="A883" t="str">
            <v>특원</v>
          </cell>
          <cell r="B883" t="str">
            <v>특급원자력비파괴시험공</v>
          </cell>
          <cell r="D883" t="str">
            <v>인</v>
          </cell>
          <cell r="E883">
            <v>97673</v>
          </cell>
          <cell r="G883">
            <v>97673</v>
          </cell>
          <cell r="I883">
            <v>137</v>
          </cell>
        </row>
        <row r="884">
          <cell r="B884" t="str">
            <v>기타부문</v>
          </cell>
          <cell r="I884">
            <v>137</v>
          </cell>
        </row>
        <row r="885">
          <cell r="A885" t="str">
            <v>통기1</v>
          </cell>
          <cell r="B885" t="str">
            <v>통신기사1급</v>
          </cell>
          <cell r="D885" t="str">
            <v>인</v>
          </cell>
          <cell r="E885">
            <v>84743</v>
          </cell>
          <cell r="G885">
            <v>84743</v>
          </cell>
          <cell r="I885">
            <v>138</v>
          </cell>
        </row>
        <row r="886">
          <cell r="A886" t="str">
            <v>통기2</v>
          </cell>
          <cell r="B886" t="str">
            <v>통신기사2급</v>
          </cell>
          <cell r="D886" t="str">
            <v>인</v>
          </cell>
          <cell r="E886">
            <v>81480</v>
          </cell>
          <cell r="G886">
            <v>81480</v>
          </cell>
          <cell r="I886">
            <v>139</v>
          </cell>
        </row>
        <row r="887">
          <cell r="A887" t="str">
            <v>통기능</v>
          </cell>
          <cell r="B887" t="str">
            <v>통신기능사</v>
          </cell>
          <cell r="D887" t="str">
            <v>인</v>
          </cell>
          <cell r="E887">
            <v>69609</v>
          </cell>
          <cell r="G887">
            <v>69609</v>
          </cell>
          <cell r="I887">
            <v>140</v>
          </cell>
        </row>
        <row r="888">
          <cell r="A888" t="str">
            <v>이침</v>
          </cell>
          <cell r="B888" t="str">
            <v>이본침공</v>
          </cell>
          <cell r="D888" t="str">
            <v>인</v>
          </cell>
          <cell r="E888">
            <v>23638</v>
          </cell>
          <cell r="G888">
            <v>23638</v>
          </cell>
        </row>
        <row r="889">
          <cell r="A889" t="str">
            <v>노즐</v>
          </cell>
          <cell r="B889" t="str">
            <v>노즐공</v>
          </cell>
          <cell r="D889" t="str">
            <v>인</v>
          </cell>
          <cell r="E889">
            <v>67930</v>
          </cell>
          <cell r="G889">
            <v>67930</v>
          </cell>
          <cell r="I889">
            <v>141</v>
          </cell>
        </row>
        <row r="890">
          <cell r="A890" t="str">
            <v>코킹</v>
          </cell>
          <cell r="B890" t="str">
            <v>코킹공</v>
          </cell>
          <cell r="E890">
            <v>57844</v>
          </cell>
          <cell r="G890">
            <v>57844</v>
          </cell>
          <cell r="I890">
            <v>142</v>
          </cell>
        </row>
        <row r="891">
          <cell r="A891" t="str">
            <v>전1</v>
          </cell>
          <cell r="B891" t="str">
            <v>전기공사기사 1급</v>
          </cell>
          <cell r="D891" t="str">
            <v>인</v>
          </cell>
          <cell r="E891">
            <v>63126</v>
          </cell>
          <cell r="G891">
            <v>63126</v>
          </cell>
          <cell r="I891">
            <v>142</v>
          </cell>
        </row>
        <row r="892">
          <cell r="A892" t="str">
            <v>전2</v>
          </cell>
          <cell r="B892" t="str">
            <v>전기공사기사 2급</v>
          </cell>
          <cell r="D892" t="str">
            <v>인</v>
          </cell>
          <cell r="E892">
            <v>57307</v>
          </cell>
          <cell r="G892">
            <v>57307</v>
          </cell>
          <cell r="I892">
            <v>142</v>
          </cell>
        </row>
        <row r="893">
          <cell r="A893" t="str">
            <v>변전</v>
          </cell>
          <cell r="B893" t="str">
            <v>변전 전공</v>
          </cell>
          <cell r="D893" t="str">
            <v>인</v>
          </cell>
          <cell r="E893">
            <v>82306</v>
          </cell>
          <cell r="G893">
            <v>82306</v>
          </cell>
          <cell r="I893">
            <v>142</v>
          </cell>
        </row>
        <row r="894">
          <cell r="B894" t="str">
            <v>엔지니어링 기술자</v>
          </cell>
        </row>
        <row r="895">
          <cell r="A895" t="str">
            <v>건술사</v>
          </cell>
          <cell r="B895" t="str">
            <v>기술사</v>
          </cell>
          <cell r="C895" t="str">
            <v>건설,기타엔지니어링</v>
          </cell>
          <cell r="D895" t="str">
            <v>인</v>
          </cell>
          <cell r="E895">
            <v>173852</v>
          </cell>
          <cell r="G895">
            <v>173852</v>
          </cell>
        </row>
        <row r="896">
          <cell r="A896" t="str">
            <v>건특술</v>
          </cell>
          <cell r="B896" t="str">
            <v>특급기술자</v>
          </cell>
          <cell r="C896" t="str">
            <v>건설,기타엔지니어링</v>
          </cell>
          <cell r="D896" t="str">
            <v>인</v>
          </cell>
          <cell r="E896">
            <v>132166</v>
          </cell>
          <cell r="G896">
            <v>132166</v>
          </cell>
        </row>
        <row r="897">
          <cell r="A897" t="str">
            <v>건고술</v>
          </cell>
          <cell r="B897" t="str">
            <v>고급기술자</v>
          </cell>
          <cell r="C897" t="str">
            <v>건설,기타엔지니어링</v>
          </cell>
          <cell r="D897" t="str">
            <v>인</v>
          </cell>
          <cell r="E897">
            <v>109695</v>
          </cell>
          <cell r="G897">
            <v>109695</v>
          </cell>
        </row>
        <row r="898">
          <cell r="A898" t="str">
            <v>건중술</v>
          </cell>
          <cell r="B898" t="str">
            <v>중급기술자</v>
          </cell>
          <cell r="C898" t="str">
            <v>건설,기타엔지니어링</v>
          </cell>
          <cell r="D898" t="str">
            <v>인</v>
          </cell>
          <cell r="E898">
            <v>91968</v>
          </cell>
          <cell r="G898">
            <v>91968</v>
          </cell>
        </row>
        <row r="899">
          <cell r="A899" t="str">
            <v>건초술</v>
          </cell>
          <cell r="B899" t="str">
            <v>초급기술자</v>
          </cell>
          <cell r="C899" t="str">
            <v>건설,기타엔지니어링</v>
          </cell>
          <cell r="D899" t="str">
            <v>인</v>
          </cell>
          <cell r="E899">
            <v>65947</v>
          </cell>
          <cell r="G899">
            <v>65947</v>
          </cell>
        </row>
        <row r="900">
          <cell r="A900" t="str">
            <v>건고능</v>
          </cell>
          <cell r="B900" t="str">
            <v>고급기능자</v>
          </cell>
          <cell r="C900" t="str">
            <v>건설,기타엔지니어링</v>
          </cell>
          <cell r="D900" t="str">
            <v>인</v>
          </cell>
          <cell r="E900">
            <v>67006</v>
          </cell>
          <cell r="G900">
            <v>67006</v>
          </cell>
        </row>
        <row r="901">
          <cell r="A901" t="str">
            <v>건중능</v>
          </cell>
          <cell r="B901" t="str">
            <v>중급기능자</v>
          </cell>
          <cell r="C901" t="str">
            <v>건설,기타엔지니어링</v>
          </cell>
          <cell r="D901" t="str">
            <v>인</v>
          </cell>
          <cell r="E901">
            <v>55830</v>
          </cell>
          <cell r="G901">
            <v>55830</v>
          </cell>
        </row>
        <row r="902">
          <cell r="A902" t="str">
            <v>건초능</v>
          </cell>
          <cell r="B902" t="str">
            <v>초급기능자</v>
          </cell>
          <cell r="C902" t="str">
            <v>건설,기타엔지니어링</v>
          </cell>
          <cell r="D902" t="str">
            <v>인</v>
          </cell>
          <cell r="E902">
            <v>46933</v>
          </cell>
          <cell r="G902">
            <v>46933</v>
          </cell>
        </row>
        <row r="903">
          <cell r="A903" t="str">
            <v>감특술</v>
          </cell>
          <cell r="B903" t="str">
            <v>특급기술자</v>
          </cell>
          <cell r="C903" t="str">
            <v>감리원</v>
          </cell>
          <cell r="D903" t="str">
            <v>인</v>
          </cell>
          <cell r="E903">
            <v>155637</v>
          </cell>
          <cell r="G903">
            <v>155637</v>
          </cell>
        </row>
        <row r="904">
          <cell r="A904" t="str">
            <v>감고술</v>
          </cell>
          <cell r="B904" t="str">
            <v>고급기술자</v>
          </cell>
          <cell r="C904" t="str">
            <v>감리원</v>
          </cell>
          <cell r="D904" t="str">
            <v>인</v>
          </cell>
          <cell r="E904">
            <v>124025</v>
          </cell>
          <cell r="G904">
            <v>124025</v>
          </cell>
        </row>
        <row r="905">
          <cell r="A905" t="str">
            <v>감중술</v>
          </cell>
          <cell r="B905" t="str">
            <v>중급기술자</v>
          </cell>
          <cell r="C905" t="str">
            <v>감리원</v>
          </cell>
          <cell r="D905" t="str">
            <v>인</v>
          </cell>
          <cell r="E905">
            <v>103036</v>
          </cell>
          <cell r="G905">
            <v>103036</v>
          </cell>
        </row>
        <row r="906">
          <cell r="A906" t="str">
            <v>감초술</v>
          </cell>
          <cell r="B906" t="str">
            <v>초급기술자</v>
          </cell>
          <cell r="C906" t="str">
            <v>감리원</v>
          </cell>
          <cell r="D906" t="str">
            <v>인</v>
          </cell>
          <cell r="E906">
            <v>83228</v>
          </cell>
          <cell r="G906">
            <v>83228</v>
          </cell>
        </row>
        <row r="907">
          <cell r="A907" t="str">
            <v>산술사</v>
          </cell>
          <cell r="B907" t="str">
            <v>기술사</v>
          </cell>
          <cell r="C907" t="str">
            <v>산업공장,종합엔지니어링</v>
          </cell>
          <cell r="D907" t="str">
            <v>인</v>
          </cell>
          <cell r="E907">
            <v>165538</v>
          </cell>
          <cell r="G907">
            <v>165538</v>
          </cell>
        </row>
        <row r="908">
          <cell r="A908" t="str">
            <v>산특술</v>
          </cell>
          <cell r="B908" t="str">
            <v>특급기술자</v>
          </cell>
          <cell r="C908" t="str">
            <v>산업공장,종합엔지니어링</v>
          </cell>
          <cell r="D908" t="str">
            <v>인</v>
          </cell>
          <cell r="E908">
            <v>139809</v>
          </cell>
          <cell r="G908">
            <v>139809</v>
          </cell>
        </row>
        <row r="909">
          <cell r="A909" t="str">
            <v>산고술</v>
          </cell>
          <cell r="B909" t="str">
            <v>고급기술자</v>
          </cell>
          <cell r="C909" t="str">
            <v>산업공장,종합엔지니어링</v>
          </cell>
          <cell r="D909" t="str">
            <v>인</v>
          </cell>
          <cell r="E909">
            <v>116744</v>
          </cell>
          <cell r="G909">
            <v>116744</v>
          </cell>
        </row>
        <row r="910">
          <cell r="A910" t="str">
            <v>산중술</v>
          </cell>
          <cell r="B910" t="str">
            <v>중급기술자</v>
          </cell>
          <cell r="C910" t="str">
            <v>산업공장,종합엔지니어링</v>
          </cell>
          <cell r="D910" t="str">
            <v>인</v>
          </cell>
          <cell r="E910">
            <v>97632</v>
          </cell>
          <cell r="G910">
            <v>97632</v>
          </cell>
        </row>
        <row r="911">
          <cell r="A911" t="str">
            <v>산초술</v>
          </cell>
          <cell r="B911" t="str">
            <v>초급기술자</v>
          </cell>
          <cell r="C911" t="str">
            <v>산업공장,종합엔지니어링</v>
          </cell>
          <cell r="D911" t="str">
            <v>인</v>
          </cell>
          <cell r="E911">
            <v>72384</v>
          </cell>
          <cell r="G911">
            <v>72384</v>
          </cell>
        </row>
        <row r="912">
          <cell r="A912" t="str">
            <v>산고능</v>
          </cell>
          <cell r="B912" t="str">
            <v>고급기능자</v>
          </cell>
          <cell r="C912" t="str">
            <v>산업공장,종합엔지니어링</v>
          </cell>
          <cell r="D912" t="str">
            <v>인</v>
          </cell>
          <cell r="E912">
            <v>63362</v>
          </cell>
          <cell r="G912">
            <v>63362</v>
          </cell>
        </row>
        <row r="913">
          <cell r="A913" t="str">
            <v>산중능</v>
          </cell>
          <cell r="B913" t="str">
            <v>중급기능자</v>
          </cell>
          <cell r="C913" t="str">
            <v>산업공장,종합엔지니어링</v>
          </cell>
          <cell r="D913" t="str">
            <v>인</v>
          </cell>
          <cell r="E913">
            <v>55627</v>
          </cell>
          <cell r="G913">
            <v>55627</v>
          </cell>
        </row>
        <row r="914">
          <cell r="A914" t="str">
            <v>산초능</v>
          </cell>
          <cell r="B914" t="str">
            <v>초급기능자</v>
          </cell>
          <cell r="C914" t="str">
            <v>산업공장,종합엔지니어링</v>
          </cell>
          <cell r="D914" t="str">
            <v>인</v>
          </cell>
          <cell r="E914">
            <v>48228</v>
          </cell>
          <cell r="G914">
            <v>48228</v>
          </cell>
        </row>
        <row r="916">
          <cell r="B916" t="str">
            <v>기  계  명</v>
          </cell>
          <cell r="C916" t="str">
            <v>규  격</v>
          </cell>
          <cell r="D916" t="str">
            <v>단위</v>
          </cell>
          <cell r="E916" t="str">
            <v>기계가</v>
          </cell>
          <cell r="F916" t="str">
            <v>잡품비율</v>
          </cell>
          <cell r="G916" t="str">
            <v>주연료 수량</v>
          </cell>
          <cell r="H916" t="str">
            <v>조종원</v>
          </cell>
          <cell r="I916" t="str">
            <v>중기조수</v>
          </cell>
          <cell r="J916" t="str">
            <v>중기조장</v>
          </cell>
          <cell r="K916" t="str">
            <v>시간당 계수(10-7)</v>
          </cell>
          <cell r="L916" t="str">
            <v>내용시간</v>
          </cell>
          <cell r="M916" t="str">
            <v>연간표준가동시간</v>
          </cell>
          <cell r="N916" t="str">
            <v>상각비율</v>
          </cell>
          <cell r="O916" t="str">
            <v>정비비율</v>
          </cell>
          <cell r="P916" t="str">
            <v>연간관리비율</v>
          </cell>
          <cell r="Q916" t="str">
            <v>기계분류번호</v>
          </cell>
        </row>
        <row r="919">
          <cell r="A919" t="str">
            <v>백유10</v>
          </cell>
          <cell r="B919" t="str">
            <v>백호우</v>
          </cell>
          <cell r="C919" t="str">
            <v>유압식 1.00㎥</v>
          </cell>
          <cell r="D919" t="str">
            <v>대</v>
          </cell>
          <cell r="E919">
            <v>95000000</v>
          </cell>
          <cell r="F919">
            <v>25</v>
          </cell>
          <cell r="G919">
            <v>17.7</v>
          </cell>
          <cell r="H919">
            <v>1</v>
          </cell>
          <cell r="I919">
            <v>0.5</v>
          </cell>
          <cell r="J919">
            <v>0.2</v>
          </cell>
          <cell r="K919">
            <v>2148</v>
          </cell>
          <cell r="L919">
            <v>10000</v>
          </cell>
          <cell r="M919">
            <v>2000</v>
          </cell>
          <cell r="N919">
            <v>0.9</v>
          </cell>
          <cell r="O919">
            <v>0.8</v>
          </cell>
          <cell r="P919">
            <v>0.14000000000000001</v>
          </cell>
        </row>
        <row r="920">
          <cell r="A920" t="str">
            <v>백유07</v>
          </cell>
          <cell r="B920" t="str">
            <v>백호우</v>
          </cell>
          <cell r="C920" t="str">
            <v>유압식 0.70㎥</v>
          </cell>
          <cell r="D920" t="str">
            <v>대</v>
          </cell>
          <cell r="E920">
            <v>77535000</v>
          </cell>
          <cell r="F920">
            <v>25</v>
          </cell>
          <cell r="G920">
            <v>10.5</v>
          </cell>
          <cell r="H920">
            <v>1</v>
          </cell>
          <cell r="I920">
            <v>0.5</v>
          </cell>
          <cell r="J920">
            <v>0.2</v>
          </cell>
          <cell r="K920">
            <v>2148</v>
          </cell>
          <cell r="L920">
            <v>10000</v>
          </cell>
          <cell r="M920">
            <v>2000</v>
          </cell>
          <cell r="N920">
            <v>0.9</v>
          </cell>
          <cell r="O920">
            <v>0.8</v>
          </cell>
          <cell r="P920">
            <v>0.14000000000000001</v>
          </cell>
        </row>
        <row r="921">
          <cell r="A921" t="str">
            <v>백유04</v>
          </cell>
          <cell r="B921" t="str">
            <v>백호우</v>
          </cell>
          <cell r="C921" t="str">
            <v>유압식 0.40㎥</v>
          </cell>
          <cell r="D921" t="str">
            <v>대</v>
          </cell>
          <cell r="E921">
            <v>50922000</v>
          </cell>
          <cell r="F921">
            <v>25</v>
          </cell>
          <cell r="G921">
            <v>9</v>
          </cell>
          <cell r="H921">
            <v>1</v>
          </cell>
          <cell r="I921">
            <v>0.5</v>
          </cell>
          <cell r="J921">
            <v>0.2</v>
          </cell>
          <cell r="K921">
            <v>2148</v>
          </cell>
          <cell r="L921">
            <v>10000</v>
          </cell>
          <cell r="M921">
            <v>2000</v>
          </cell>
          <cell r="N921">
            <v>0.9</v>
          </cell>
          <cell r="O921">
            <v>0.8</v>
          </cell>
          <cell r="P921">
            <v>0.14000000000000001</v>
          </cell>
        </row>
        <row r="922">
          <cell r="A922" t="str">
            <v>대브07</v>
          </cell>
          <cell r="B922" t="str">
            <v>대형브레이커</v>
          </cell>
          <cell r="C922" t="str">
            <v>0.70㎥용</v>
          </cell>
          <cell r="D922" t="str">
            <v>대</v>
          </cell>
          <cell r="E922">
            <v>12500000</v>
          </cell>
          <cell r="K922">
            <v>7313</v>
          </cell>
          <cell r="L922">
            <v>3000</v>
          </cell>
          <cell r="M922">
            <v>1000</v>
          </cell>
          <cell r="N922">
            <v>0.9</v>
          </cell>
          <cell r="O922">
            <v>1</v>
          </cell>
          <cell r="P922">
            <v>0.14000000000000001</v>
          </cell>
        </row>
        <row r="923">
          <cell r="A923" t="str">
            <v>콘커..</v>
          </cell>
          <cell r="B923" t="str">
            <v>콘크리트 커터</v>
          </cell>
          <cell r="C923" t="str">
            <v>320~400mm</v>
          </cell>
          <cell r="D923" t="str">
            <v>대</v>
          </cell>
          <cell r="E923">
            <v>1850000</v>
          </cell>
          <cell r="F923">
            <v>20</v>
          </cell>
          <cell r="G923">
            <v>5.6</v>
          </cell>
          <cell r="H923">
            <v>1</v>
          </cell>
          <cell r="I923">
            <v>0</v>
          </cell>
          <cell r="J923">
            <v>0</v>
          </cell>
          <cell r="K923">
            <v>6639</v>
          </cell>
          <cell r="L923">
            <v>2250</v>
          </cell>
          <cell r="M923">
            <v>750</v>
          </cell>
          <cell r="N923">
            <v>0.9</v>
          </cell>
          <cell r="O923">
            <v>0.3</v>
          </cell>
          <cell r="P923">
            <v>0.14000000000000001</v>
          </cell>
        </row>
        <row r="924">
          <cell r="A924" t="str">
            <v>국도32</v>
          </cell>
          <cell r="B924" t="str">
            <v>무한궤도 불도저</v>
          </cell>
          <cell r="C924" t="str">
            <v>32ton(국산)</v>
          </cell>
          <cell r="D924" t="str">
            <v>대</v>
          </cell>
          <cell r="E924">
            <v>144000000</v>
          </cell>
          <cell r="F924">
            <v>27</v>
          </cell>
          <cell r="G924">
            <v>39.6</v>
          </cell>
          <cell r="H924">
            <v>1</v>
          </cell>
          <cell r="I924">
            <v>0.5</v>
          </cell>
          <cell r="J924">
            <v>0.2</v>
          </cell>
          <cell r="K924">
            <v>2148</v>
          </cell>
          <cell r="L924">
            <v>10000</v>
          </cell>
          <cell r="M924">
            <v>2000</v>
          </cell>
          <cell r="N924">
            <v>0.9</v>
          </cell>
          <cell r="O924">
            <v>0.8</v>
          </cell>
          <cell r="P924">
            <v>0.14000000000000001</v>
          </cell>
        </row>
        <row r="925">
          <cell r="A925" t="str">
            <v>유리32</v>
          </cell>
          <cell r="B925" t="str">
            <v>유압식 리퍼</v>
          </cell>
          <cell r="C925" t="str">
            <v>32ton용</v>
          </cell>
          <cell r="D925" t="str">
            <v>대</v>
          </cell>
          <cell r="E925" t="str">
            <v>$16076</v>
          </cell>
          <cell r="K925">
            <v>883</v>
          </cell>
          <cell r="L925">
            <v>12000</v>
          </cell>
        </row>
        <row r="926">
          <cell r="A926" t="str">
            <v>모그일반</v>
          </cell>
          <cell r="B926" t="str">
            <v>모터 그레이더</v>
          </cell>
          <cell r="C926" t="str">
            <v>일반용,3.6m</v>
          </cell>
          <cell r="D926" t="str">
            <v>대</v>
          </cell>
          <cell r="E926">
            <v>112000000</v>
          </cell>
          <cell r="F926">
            <v>66</v>
          </cell>
          <cell r="G926">
            <v>15.4</v>
          </cell>
          <cell r="H926">
            <v>1</v>
          </cell>
          <cell r="I926">
            <v>0.5</v>
          </cell>
          <cell r="J926">
            <v>0.2</v>
          </cell>
          <cell r="K926">
            <v>1730</v>
          </cell>
          <cell r="L926">
            <v>12000</v>
          </cell>
          <cell r="M926">
            <v>2000</v>
          </cell>
          <cell r="N926">
            <v>0.9</v>
          </cell>
          <cell r="O926">
            <v>0.65</v>
          </cell>
          <cell r="P926">
            <v>0.14000000000000001</v>
          </cell>
        </row>
        <row r="927">
          <cell r="A927" t="str">
            <v>진롤10</v>
          </cell>
          <cell r="B927" t="str">
            <v>진동롤러(자주식)</v>
          </cell>
          <cell r="C927" t="str">
            <v>10ton</v>
          </cell>
          <cell r="D927" t="str">
            <v>대</v>
          </cell>
          <cell r="E927" t="str">
            <v>$53900</v>
          </cell>
          <cell r="F927">
            <v>45</v>
          </cell>
          <cell r="G927">
            <v>11.7</v>
          </cell>
          <cell r="H927">
            <v>1</v>
          </cell>
          <cell r="I927">
            <v>0</v>
          </cell>
          <cell r="J927">
            <v>0.2</v>
          </cell>
          <cell r="K927">
            <v>3708</v>
          </cell>
          <cell r="L927">
            <v>6000</v>
          </cell>
          <cell r="M927">
            <v>1000</v>
          </cell>
          <cell r="N927">
            <v>0.9</v>
          </cell>
          <cell r="O927">
            <v>0.8</v>
          </cell>
          <cell r="P927">
            <v>0.14000000000000001</v>
          </cell>
        </row>
        <row r="928">
          <cell r="A928" t="str">
            <v>타롤15</v>
          </cell>
          <cell r="B928" t="str">
            <v>타이어롤러(자주식)</v>
          </cell>
          <cell r="C928" t="str">
            <v>8~15ton</v>
          </cell>
          <cell r="D928" t="str">
            <v>대</v>
          </cell>
          <cell r="E928" t="str">
            <v>$49893</v>
          </cell>
          <cell r="F928">
            <v>20</v>
          </cell>
          <cell r="G928">
            <v>11.7</v>
          </cell>
          <cell r="H928">
            <v>1</v>
          </cell>
          <cell r="I928">
            <v>0</v>
          </cell>
          <cell r="J928">
            <v>0.2</v>
          </cell>
          <cell r="K928">
            <v>2111</v>
          </cell>
          <cell r="L928">
            <v>12000</v>
          </cell>
          <cell r="M928">
            <v>1200</v>
          </cell>
          <cell r="N928">
            <v>0.9</v>
          </cell>
          <cell r="O928">
            <v>0.8</v>
          </cell>
          <cell r="P928">
            <v>0.14000000000000001</v>
          </cell>
        </row>
        <row r="929">
          <cell r="A929" t="str">
            <v>공압03</v>
          </cell>
          <cell r="B929" t="str">
            <v>공기압축기(이동식)</v>
          </cell>
          <cell r="C929" t="str">
            <v>3.5㎥/min(125cfm)</v>
          </cell>
          <cell r="D929" t="str">
            <v>대</v>
          </cell>
          <cell r="E929">
            <v>10500000</v>
          </cell>
          <cell r="F929">
            <v>20</v>
          </cell>
          <cell r="G929">
            <v>6.1</v>
          </cell>
          <cell r="H929">
            <v>1</v>
          </cell>
          <cell r="K929">
            <v>2027</v>
          </cell>
          <cell r="L929">
            <v>12000</v>
          </cell>
          <cell r="M929">
            <v>1200</v>
          </cell>
          <cell r="N929">
            <v>0.9</v>
          </cell>
          <cell r="O929">
            <v>0.7</v>
          </cell>
          <cell r="P929">
            <v>0.14000000000000001</v>
          </cell>
        </row>
        <row r="930">
          <cell r="A930" t="str">
            <v>페브15</v>
          </cell>
          <cell r="B930" t="str">
            <v>페이브먼트 브레이커</v>
          </cell>
          <cell r="C930" t="str">
            <v>15.9kg(1.0㎥/min,35#)</v>
          </cell>
          <cell r="D930" t="str">
            <v>대</v>
          </cell>
          <cell r="E930" t="str">
            <v>$1145</v>
          </cell>
          <cell r="K930">
            <v>2778</v>
          </cell>
          <cell r="L930">
            <v>3600</v>
          </cell>
        </row>
        <row r="931">
          <cell r="A931" t="str">
            <v>로타09</v>
          </cell>
          <cell r="B931" t="str">
            <v>로더(타이어)</v>
          </cell>
          <cell r="C931" t="str">
            <v>0.95㎥</v>
          </cell>
          <cell r="D931" t="str">
            <v>대</v>
          </cell>
          <cell r="E931">
            <v>37243000</v>
          </cell>
          <cell r="F931">
            <v>73</v>
          </cell>
          <cell r="G931">
            <v>7.6</v>
          </cell>
          <cell r="H931">
            <v>1</v>
          </cell>
          <cell r="I931">
            <v>0.5</v>
          </cell>
          <cell r="J931">
            <v>0.2</v>
          </cell>
          <cell r="K931">
            <v>1898</v>
          </cell>
          <cell r="L931">
            <v>10000</v>
          </cell>
          <cell r="M931">
            <v>2000</v>
          </cell>
          <cell r="N931">
            <v>0.9</v>
          </cell>
          <cell r="O931">
            <v>0.55000000000000004</v>
          </cell>
          <cell r="P931">
            <v>0.14000000000000001</v>
          </cell>
        </row>
        <row r="932">
          <cell r="A932" t="str">
            <v>로타17</v>
          </cell>
          <cell r="B932" t="str">
            <v>로더(타이어)</v>
          </cell>
          <cell r="C932" t="str">
            <v>1.72㎥</v>
          </cell>
          <cell r="D932" t="str">
            <v>대</v>
          </cell>
          <cell r="E932">
            <v>81063000</v>
          </cell>
          <cell r="F932">
            <v>73</v>
          </cell>
          <cell r="G932">
            <v>12.1</v>
          </cell>
          <cell r="H932">
            <v>1</v>
          </cell>
          <cell r="I932">
            <v>0.5</v>
          </cell>
          <cell r="J932">
            <v>0.2</v>
          </cell>
          <cell r="K932">
            <v>1898</v>
          </cell>
          <cell r="L932">
            <v>10000</v>
          </cell>
          <cell r="M932">
            <v>2000</v>
          </cell>
          <cell r="N932">
            <v>0.9</v>
          </cell>
          <cell r="O932">
            <v>0.55000000000000004</v>
          </cell>
          <cell r="P932">
            <v>0.14000000000000001</v>
          </cell>
        </row>
        <row r="933">
          <cell r="A933" t="str">
            <v>로타22</v>
          </cell>
          <cell r="B933" t="str">
            <v>로더(타이어)</v>
          </cell>
          <cell r="C933" t="str">
            <v>2.29㎥</v>
          </cell>
          <cell r="D933" t="str">
            <v>대</v>
          </cell>
          <cell r="E933">
            <v>89150000</v>
          </cell>
          <cell r="F933">
            <v>73</v>
          </cell>
          <cell r="G933">
            <v>16.3</v>
          </cell>
          <cell r="H933">
            <v>1</v>
          </cell>
          <cell r="I933">
            <v>0.5</v>
          </cell>
          <cell r="J933">
            <v>0.2</v>
          </cell>
          <cell r="K933">
            <v>1898</v>
          </cell>
          <cell r="L933">
            <v>10000</v>
          </cell>
          <cell r="M933">
            <v>2000</v>
          </cell>
          <cell r="N933">
            <v>0.9</v>
          </cell>
          <cell r="O933">
            <v>0.55000000000000004</v>
          </cell>
          <cell r="P933">
            <v>0.14000000000000001</v>
          </cell>
        </row>
        <row r="934">
          <cell r="A934" t="str">
            <v>버스07</v>
          </cell>
          <cell r="B934" t="str">
            <v>버킷 스태빌라이저</v>
          </cell>
          <cell r="C934" t="str">
            <v>0.70㎥</v>
          </cell>
          <cell r="D934" t="str">
            <v>대</v>
          </cell>
          <cell r="E934">
            <v>12500000</v>
          </cell>
          <cell r="K934">
            <v>7313</v>
          </cell>
          <cell r="L934">
            <v>3000</v>
          </cell>
          <cell r="M934">
            <v>1000</v>
          </cell>
          <cell r="N934">
            <v>0.9</v>
          </cell>
          <cell r="O934">
            <v>1</v>
          </cell>
          <cell r="P934">
            <v>0.14000000000000001</v>
          </cell>
        </row>
        <row r="935">
          <cell r="A935" t="str">
            <v>덤트15</v>
          </cell>
          <cell r="B935" t="str">
            <v>덤프트럭</v>
          </cell>
          <cell r="C935" t="str">
            <v>15.0TON</v>
          </cell>
          <cell r="D935" t="str">
            <v>대</v>
          </cell>
          <cell r="E935">
            <v>51583000</v>
          </cell>
          <cell r="F935">
            <v>44</v>
          </cell>
          <cell r="G935">
            <v>21.1</v>
          </cell>
          <cell r="H935">
            <v>1</v>
          </cell>
          <cell r="I935">
            <v>0</v>
          </cell>
          <cell r="J935">
            <v>0</v>
          </cell>
          <cell r="K935">
            <v>2664</v>
          </cell>
          <cell r="L935">
            <v>8000</v>
          </cell>
          <cell r="M935">
            <v>2000</v>
          </cell>
          <cell r="N935">
            <v>0.9</v>
          </cell>
          <cell r="O935">
            <v>0.86</v>
          </cell>
          <cell r="P935">
            <v>0.14000000000000001</v>
          </cell>
        </row>
        <row r="936">
          <cell r="A936" t="str">
            <v>덤트10</v>
          </cell>
          <cell r="B936" t="str">
            <v>덤프트럭</v>
          </cell>
          <cell r="C936" t="str">
            <v>10.5TON</v>
          </cell>
          <cell r="D936" t="str">
            <v>대</v>
          </cell>
          <cell r="E936">
            <v>31531000</v>
          </cell>
          <cell r="F936">
            <v>44</v>
          </cell>
          <cell r="G936">
            <v>18.8</v>
          </cell>
          <cell r="H936">
            <v>1</v>
          </cell>
          <cell r="I936">
            <v>0</v>
          </cell>
          <cell r="J936">
            <v>0</v>
          </cell>
          <cell r="K936">
            <v>2664</v>
          </cell>
          <cell r="L936">
            <v>8000</v>
          </cell>
          <cell r="M936">
            <v>2000</v>
          </cell>
          <cell r="N936">
            <v>0.9</v>
          </cell>
          <cell r="O936">
            <v>0.86</v>
          </cell>
          <cell r="P936">
            <v>0.14000000000000001</v>
          </cell>
        </row>
        <row r="937">
          <cell r="A937" t="str">
            <v>습도13</v>
          </cell>
          <cell r="B937" t="str">
            <v>무한궤도 불도저</v>
          </cell>
          <cell r="C937" t="str">
            <v>13ton(습지)</v>
          </cell>
          <cell r="D937" t="str">
            <v>대</v>
          </cell>
          <cell r="E937" t="str">
            <v>$81000</v>
          </cell>
          <cell r="F937">
            <v>38</v>
          </cell>
          <cell r="G937">
            <v>13.9</v>
          </cell>
          <cell r="H937">
            <v>1</v>
          </cell>
          <cell r="I937">
            <v>0.5</v>
          </cell>
          <cell r="J937">
            <v>0.2</v>
          </cell>
          <cell r="K937">
            <v>2148</v>
          </cell>
          <cell r="L937">
            <v>10000</v>
          </cell>
          <cell r="M937">
            <v>2000</v>
          </cell>
          <cell r="N937">
            <v>0.9</v>
          </cell>
          <cell r="O937">
            <v>0.8</v>
          </cell>
          <cell r="P937">
            <v>0.14000000000000001</v>
          </cell>
        </row>
        <row r="938">
          <cell r="A938" t="str">
            <v>스크514</v>
          </cell>
          <cell r="B938" t="str">
            <v>스크린</v>
          </cell>
          <cell r="C938" t="str">
            <v>2단식,152.4 cm*426.72cm(5'*14') 25Hp</v>
          </cell>
          <cell r="D938" t="str">
            <v>대</v>
          </cell>
          <cell r="E938" t="str">
            <v>$23630</v>
          </cell>
          <cell r="K938">
            <v>2433</v>
          </cell>
          <cell r="L938">
            <v>10000</v>
          </cell>
          <cell r="M938">
            <v>1000</v>
          </cell>
          <cell r="N938">
            <v>0.9</v>
          </cell>
          <cell r="O938">
            <v>0.7</v>
          </cell>
          <cell r="P938">
            <v>0.14000000000000001</v>
          </cell>
        </row>
        <row r="939">
          <cell r="A939" t="str">
            <v>벨콘20</v>
          </cell>
          <cell r="B939" t="str">
            <v>벨트 콘베이어</v>
          </cell>
          <cell r="C939" t="str">
            <v>91.44cm*15.24m(36"*50')20Hp</v>
          </cell>
          <cell r="D939" t="str">
            <v>대</v>
          </cell>
          <cell r="E939" t="str">
            <v>$6509</v>
          </cell>
          <cell r="K939">
            <v>2875</v>
          </cell>
          <cell r="L939">
            <v>6000</v>
          </cell>
          <cell r="M939">
            <v>1000</v>
          </cell>
          <cell r="N939">
            <v>0.9</v>
          </cell>
          <cell r="O939">
            <v>0.3</v>
          </cell>
          <cell r="P939">
            <v>0.14000000000000001</v>
          </cell>
        </row>
        <row r="940">
          <cell r="A940" t="str">
            <v>발전10</v>
          </cell>
          <cell r="B940" t="str">
            <v>발전기</v>
          </cell>
          <cell r="C940" t="str">
            <v>100kw(170Hp)</v>
          </cell>
          <cell r="D940" t="str">
            <v>대</v>
          </cell>
          <cell r="E940">
            <v>19764000</v>
          </cell>
          <cell r="F940">
            <v>20</v>
          </cell>
          <cell r="G940">
            <v>26.4</v>
          </cell>
          <cell r="H940">
            <v>1</v>
          </cell>
          <cell r="I940">
            <v>0</v>
          </cell>
          <cell r="J940">
            <v>0</v>
          </cell>
          <cell r="K940">
            <v>2860</v>
          </cell>
          <cell r="L940">
            <v>7000</v>
          </cell>
          <cell r="M940">
            <v>1000</v>
          </cell>
          <cell r="N940">
            <v>0.9</v>
          </cell>
          <cell r="O940">
            <v>0.5</v>
          </cell>
          <cell r="P940">
            <v>0.14000000000000001</v>
          </cell>
        </row>
        <row r="941">
          <cell r="A941" t="str">
            <v>발전 5</v>
          </cell>
          <cell r="B941" t="str">
            <v>발전기</v>
          </cell>
          <cell r="C941" t="str">
            <v xml:space="preserve"> 50kw(85Hp)</v>
          </cell>
          <cell r="D941" t="str">
            <v>대</v>
          </cell>
          <cell r="E941">
            <v>16360000</v>
          </cell>
          <cell r="F941">
            <v>20</v>
          </cell>
          <cell r="G941">
            <v>13.2</v>
          </cell>
          <cell r="H941">
            <v>1</v>
          </cell>
          <cell r="I941">
            <v>0</v>
          </cell>
          <cell r="J941">
            <v>0</v>
          </cell>
          <cell r="K941">
            <v>2860</v>
          </cell>
          <cell r="L941">
            <v>7000</v>
          </cell>
          <cell r="M941">
            <v>1000</v>
          </cell>
          <cell r="N941">
            <v>0.9</v>
          </cell>
          <cell r="O941">
            <v>0.5</v>
          </cell>
          <cell r="P941">
            <v>0.14000000000000001</v>
          </cell>
        </row>
        <row r="942">
          <cell r="A942" t="str">
            <v>탠롤08</v>
          </cell>
          <cell r="B942" t="str">
            <v>탠덤롤러(자주식)</v>
          </cell>
          <cell r="C942" t="str">
            <v>5~8ton</v>
          </cell>
          <cell r="D942" t="str">
            <v>대</v>
          </cell>
          <cell r="E942" t="str">
            <v>$25973</v>
          </cell>
          <cell r="F942">
            <v>20</v>
          </cell>
          <cell r="G942">
            <v>5.5</v>
          </cell>
          <cell r="H942">
            <v>1</v>
          </cell>
          <cell r="I942">
            <v>0</v>
          </cell>
          <cell r="J942">
            <v>0.2</v>
          </cell>
          <cell r="K942">
            <v>2155</v>
          </cell>
          <cell r="L942">
            <v>12000</v>
          </cell>
          <cell r="M942">
            <v>1000</v>
          </cell>
          <cell r="N942">
            <v>0.9</v>
          </cell>
          <cell r="O942">
            <v>0.7</v>
          </cell>
          <cell r="P942">
            <v>0.14000000000000001</v>
          </cell>
        </row>
        <row r="943">
          <cell r="A943" t="str">
            <v>유진69</v>
          </cell>
          <cell r="B943" t="str">
            <v>유압식 진동콤팩터</v>
          </cell>
          <cell r="C943" t="str">
            <v>굴삭기부착용,6~9TON</v>
          </cell>
          <cell r="D943" t="str">
            <v>대</v>
          </cell>
          <cell r="E943">
            <v>11459000</v>
          </cell>
          <cell r="K943">
            <v>3542</v>
          </cell>
          <cell r="L943">
            <v>6000</v>
          </cell>
          <cell r="M943">
            <v>1000</v>
          </cell>
          <cell r="N943">
            <v>0.9</v>
          </cell>
          <cell r="O943">
            <v>0.7</v>
          </cell>
          <cell r="P943">
            <v>0.14000000000000001</v>
          </cell>
        </row>
        <row r="944">
          <cell r="A944" t="str">
            <v>물탱55</v>
          </cell>
          <cell r="B944" t="str">
            <v>물탱크</v>
          </cell>
          <cell r="C944" t="str">
            <v>5500ℓ</v>
          </cell>
          <cell r="D944" t="str">
            <v>대</v>
          </cell>
          <cell r="E944" t="str">
            <v>$13097</v>
          </cell>
          <cell r="F944">
            <v>33</v>
          </cell>
          <cell r="G944">
            <v>10.199999999999999</v>
          </cell>
          <cell r="H944">
            <v>1</v>
          </cell>
          <cell r="I944">
            <v>0</v>
          </cell>
          <cell r="J944">
            <v>0</v>
          </cell>
          <cell r="K944">
            <v>2533</v>
          </cell>
          <cell r="L944">
            <v>10000</v>
          </cell>
          <cell r="M944">
            <v>1000</v>
          </cell>
          <cell r="N944">
            <v>0.9</v>
          </cell>
          <cell r="O944">
            <v>0.8</v>
          </cell>
          <cell r="P944">
            <v>0.14000000000000001</v>
          </cell>
        </row>
        <row r="945">
          <cell r="A945" t="str">
            <v>용교20</v>
          </cell>
          <cell r="B945" t="str">
            <v>용접기(교류)</v>
          </cell>
          <cell r="C945" t="str">
            <v>Amp200</v>
          </cell>
          <cell r="D945" t="str">
            <v>대</v>
          </cell>
          <cell r="E945">
            <v>250000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2860</v>
          </cell>
          <cell r="L945">
            <v>7000</v>
          </cell>
          <cell r="M945">
            <v>1000</v>
          </cell>
          <cell r="N945">
            <v>0.9</v>
          </cell>
          <cell r="O945">
            <v>0.5</v>
          </cell>
          <cell r="P945">
            <v>0.14000000000000001</v>
          </cell>
        </row>
        <row r="946">
          <cell r="A946" t="str">
            <v>크트10</v>
          </cell>
          <cell r="B946" t="str">
            <v>크레인(트럭)</v>
          </cell>
          <cell r="C946" t="str">
            <v>10ton</v>
          </cell>
          <cell r="D946" t="str">
            <v>대</v>
          </cell>
          <cell r="E946">
            <v>84000000</v>
          </cell>
          <cell r="F946">
            <v>38</v>
          </cell>
          <cell r="G946">
            <v>4.8</v>
          </cell>
          <cell r="H946">
            <v>1</v>
          </cell>
          <cell r="I946">
            <v>1</v>
          </cell>
          <cell r="J946">
            <v>0.2</v>
          </cell>
          <cell r="K946">
            <v>2525</v>
          </cell>
          <cell r="L946">
            <v>8400</v>
          </cell>
          <cell r="M946">
            <v>1400</v>
          </cell>
          <cell r="N946">
            <v>0.9</v>
          </cell>
          <cell r="O946">
            <v>0.7</v>
          </cell>
          <cell r="P946">
            <v>0.14000000000000001</v>
          </cell>
        </row>
        <row r="947">
          <cell r="A947" t="str">
            <v>크트15</v>
          </cell>
          <cell r="B947" t="str">
            <v>크레인(트럭)</v>
          </cell>
          <cell r="C947" t="str">
            <v>15ton</v>
          </cell>
          <cell r="D947" t="str">
            <v>대</v>
          </cell>
          <cell r="E947">
            <v>124000000</v>
          </cell>
          <cell r="F947">
            <v>38</v>
          </cell>
          <cell r="G947">
            <v>5.9</v>
          </cell>
          <cell r="H947">
            <v>1</v>
          </cell>
          <cell r="I947">
            <v>1</v>
          </cell>
          <cell r="J947">
            <v>0.2</v>
          </cell>
          <cell r="K947">
            <v>2525</v>
          </cell>
          <cell r="L947">
            <v>8400</v>
          </cell>
          <cell r="M947">
            <v>1400</v>
          </cell>
          <cell r="N947">
            <v>0.9</v>
          </cell>
          <cell r="O947">
            <v>0.7</v>
          </cell>
          <cell r="P947">
            <v>0.14000000000000001</v>
          </cell>
        </row>
        <row r="948">
          <cell r="A948" t="str">
            <v>크트20</v>
          </cell>
          <cell r="B948" t="str">
            <v>크레인(트럭)</v>
          </cell>
          <cell r="C948" t="str">
            <v>20ton</v>
          </cell>
          <cell r="D948" t="str">
            <v>대</v>
          </cell>
          <cell r="E948">
            <v>159000000</v>
          </cell>
          <cell r="F948">
            <v>38</v>
          </cell>
          <cell r="G948">
            <v>6.8</v>
          </cell>
          <cell r="H948">
            <v>1</v>
          </cell>
          <cell r="I948">
            <v>1</v>
          </cell>
          <cell r="J948">
            <v>0.2</v>
          </cell>
          <cell r="K948">
            <v>2525</v>
          </cell>
          <cell r="L948">
            <v>8400</v>
          </cell>
          <cell r="M948">
            <v>1400</v>
          </cell>
          <cell r="N948">
            <v>0.9</v>
          </cell>
          <cell r="O948">
            <v>0.7</v>
          </cell>
          <cell r="P948">
            <v>0.14000000000000001</v>
          </cell>
        </row>
        <row r="949">
          <cell r="A949" t="str">
            <v>크트25</v>
          </cell>
          <cell r="B949" t="str">
            <v>크레인(트럭)</v>
          </cell>
          <cell r="C949" t="str">
            <v>25ton</v>
          </cell>
          <cell r="D949" t="str">
            <v>대</v>
          </cell>
          <cell r="E949">
            <v>180000000</v>
          </cell>
          <cell r="F949">
            <v>38</v>
          </cell>
          <cell r="G949">
            <v>7.7</v>
          </cell>
          <cell r="H949">
            <v>1</v>
          </cell>
          <cell r="I949">
            <v>1</v>
          </cell>
          <cell r="J949">
            <v>0.2</v>
          </cell>
          <cell r="K949">
            <v>2246</v>
          </cell>
          <cell r="L949">
            <v>9800</v>
          </cell>
          <cell r="M949">
            <v>1400</v>
          </cell>
          <cell r="N949">
            <v>0.9</v>
          </cell>
          <cell r="O949">
            <v>0.7</v>
          </cell>
          <cell r="P949">
            <v>0.14000000000000001</v>
          </cell>
        </row>
        <row r="950">
          <cell r="A950" t="str">
            <v>크트50</v>
          </cell>
          <cell r="B950" t="str">
            <v>크레인(트럭)</v>
          </cell>
          <cell r="C950" t="str">
            <v>50ton</v>
          </cell>
          <cell r="D950" t="str">
            <v>대</v>
          </cell>
          <cell r="E950">
            <v>320000000</v>
          </cell>
          <cell r="F950">
            <v>55</v>
          </cell>
          <cell r="G950">
            <v>12.6</v>
          </cell>
          <cell r="H950">
            <v>1</v>
          </cell>
          <cell r="I950">
            <v>1</v>
          </cell>
          <cell r="J950">
            <v>0.2</v>
          </cell>
          <cell r="K950">
            <v>1870</v>
          </cell>
          <cell r="L950">
            <v>12600</v>
          </cell>
          <cell r="M950">
            <v>1400</v>
          </cell>
          <cell r="N950">
            <v>0.9</v>
          </cell>
          <cell r="O950">
            <v>0.7</v>
          </cell>
          <cell r="P950">
            <v>0.14000000000000001</v>
          </cell>
        </row>
        <row r="951">
          <cell r="A951" t="str">
            <v>크트70</v>
          </cell>
          <cell r="B951" t="str">
            <v>크레인(트럭)</v>
          </cell>
          <cell r="C951" t="str">
            <v>70ton</v>
          </cell>
          <cell r="D951" t="str">
            <v>대</v>
          </cell>
          <cell r="E951">
            <v>450000000</v>
          </cell>
          <cell r="F951">
            <v>55</v>
          </cell>
          <cell r="G951">
            <v>15.5</v>
          </cell>
          <cell r="H951">
            <v>1</v>
          </cell>
          <cell r="I951">
            <v>1</v>
          </cell>
          <cell r="J951">
            <v>0.2</v>
          </cell>
          <cell r="K951">
            <v>1738</v>
          </cell>
          <cell r="L951">
            <v>14000</v>
          </cell>
          <cell r="M951">
            <v>1400</v>
          </cell>
          <cell r="N951">
            <v>0.9</v>
          </cell>
          <cell r="O951">
            <v>0.7</v>
          </cell>
          <cell r="P951">
            <v>0.14000000000000001</v>
          </cell>
        </row>
        <row r="952">
          <cell r="A952" t="str">
            <v>크트80</v>
          </cell>
          <cell r="B952" t="str">
            <v>크레인(트럭)</v>
          </cell>
          <cell r="C952" t="str">
            <v>80ton</v>
          </cell>
          <cell r="D952" t="str">
            <v>대</v>
          </cell>
          <cell r="E952">
            <v>560000000</v>
          </cell>
          <cell r="F952">
            <v>55</v>
          </cell>
          <cell r="G952">
            <v>15.5</v>
          </cell>
          <cell r="H952">
            <v>1</v>
          </cell>
          <cell r="I952">
            <v>1</v>
          </cell>
          <cell r="J952">
            <v>0.2</v>
          </cell>
          <cell r="K952">
            <v>1738</v>
          </cell>
          <cell r="L952">
            <v>14000</v>
          </cell>
          <cell r="M952">
            <v>1400</v>
          </cell>
          <cell r="N952">
            <v>0.9</v>
          </cell>
          <cell r="O952">
            <v>0.7</v>
          </cell>
          <cell r="P952">
            <v>0.14000000000000001</v>
          </cell>
        </row>
        <row r="953">
          <cell r="A953" t="str">
            <v>융교 7</v>
          </cell>
          <cell r="B953" t="str">
            <v>융착기</v>
          </cell>
          <cell r="C953" t="str">
            <v xml:space="preserve"> 75㎜</v>
          </cell>
          <cell r="D953" t="str">
            <v>대</v>
          </cell>
          <cell r="E953">
            <v>2300000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2860</v>
          </cell>
          <cell r="L953">
            <v>7000</v>
          </cell>
          <cell r="M953">
            <v>1000</v>
          </cell>
          <cell r="N953">
            <v>0.9</v>
          </cell>
          <cell r="O953">
            <v>0.5</v>
          </cell>
          <cell r="P953">
            <v>0.14000000000000001</v>
          </cell>
        </row>
        <row r="954">
          <cell r="A954" t="str">
            <v>발전 2</v>
          </cell>
          <cell r="B954" t="str">
            <v>발전기</v>
          </cell>
          <cell r="C954" t="str">
            <v xml:space="preserve"> 25kw(42Hp)</v>
          </cell>
          <cell r="D954" t="str">
            <v>대</v>
          </cell>
          <cell r="E954">
            <v>11800000</v>
          </cell>
          <cell r="F954">
            <v>20</v>
          </cell>
          <cell r="G954">
            <v>6.5</v>
          </cell>
          <cell r="H954">
            <v>1</v>
          </cell>
          <cell r="I954">
            <v>0</v>
          </cell>
          <cell r="J954">
            <v>0</v>
          </cell>
          <cell r="K954">
            <v>2860</v>
          </cell>
          <cell r="L954">
            <v>7000</v>
          </cell>
          <cell r="M954">
            <v>1000</v>
          </cell>
          <cell r="N954">
            <v>0.9</v>
          </cell>
          <cell r="O954">
            <v>0.5</v>
          </cell>
          <cell r="P954">
            <v>0.14000000000000001</v>
          </cell>
        </row>
        <row r="955">
          <cell r="A955" t="str">
            <v>무불19</v>
          </cell>
          <cell r="B955" t="str">
            <v>무한궤도 불도저</v>
          </cell>
          <cell r="C955" t="str">
            <v>19TON</v>
          </cell>
          <cell r="D955" t="str">
            <v>대</v>
          </cell>
          <cell r="E955">
            <v>108424000</v>
          </cell>
          <cell r="F955">
            <v>27</v>
          </cell>
          <cell r="G955">
            <v>23.8</v>
          </cell>
          <cell r="H955">
            <v>1</v>
          </cell>
          <cell r="I955">
            <v>0.5</v>
          </cell>
          <cell r="J955">
            <v>0.2</v>
          </cell>
          <cell r="K955">
            <v>2148</v>
          </cell>
          <cell r="L955">
            <v>10000</v>
          </cell>
          <cell r="M955">
            <v>2000</v>
          </cell>
          <cell r="N955">
            <v>0.9</v>
          </cell>
          <cell r="O955">
            <v>0.8</v>
          </cell>
          <cell r="P955">
            <v>0.14000000000000001</v>
          </cell>
        </row>
        <row r="956">
          <cell r="A956" t="str">
            <v>무불07</v>
          </cell>
          <cell r="B956" t="str">
            <v>무한궤도 불도저</v>
          </cell>
          <cell r="C956" t="str">
            <v xml:space="preserve"> 7TON</v>
          </cell>
          <cell r="D956" t="str">
            <v>대</v>
          </cell>
          <cell r="E956" t="str">
            <v>$43855</v>
          </cell>
          <cell r="F956">
            <v>27</v>
          </cell>
          <cell r="G956">
            <v>8.6</v>
          </cell>
          <cell r="H956">
            <v>1</v>
          </cell>
          <cell r="I956">
            <v>0.5</v>
          </cell>
          <cell r="J956">
            <v>0.2</v>
          </cell>
          <cell r="K956">
            <v>2148</v>
          </cell>
          <cell r="L956">
            <v>10000</v>
          </cell>
          <cell r="M956">
            <v>2000</v>
          </cell>
          <cell r="N956">
            <v>0.9</v>
          </cell>
          <cell r="O956">
            <v>0.8</v>
          </cell>
          <cell r="P956">
            <v>0.14000000000000001</v>
          </cell>
        </row>
        <row r="957">
          <cell r="A957" t="str">
            <v>에호19</v>
          </cell>
          <cell r="B957" t="str">
            <v>에어호스</v>
          </cell>
          <cell r="C957" t="str">
            <v>19mm(¾")*3B*50m</v>
          </cell>
          <cell r="D957" t="str">
            <v>대</v>
          </cell>
          <cell r="E957">
            <v>77000</v>
          </cell>
          <cell r="K957">
            <v>6250</v>
          </cell>
          <cell r="L957">
            <v>1600</v>
          </cell>
          <cell r="M957">
            <v>160</v>
          </cell>
          <cell r="N957">
            <v>1</v>
          </cell>
          <cell r="O957">
            <v>0</v>
          </cell>
          <cell r="P957">
            <v>0</v>
          </cell>
        </row>
        <row r="958">
          <cell r="A958" t="str">
            <v>크드17</v>
          </cell>
          <cell r="B958" t="str">
            <v>크롤러드릴</v>
          </cell>
          <cell r="C958" t="str">
            <v>공기소모량17㎥/분,피스톤Φ120mm</v>
          </cell>
          <cell r="D958" t="str">
            <v>대</v>
          </cell>
          <cell r="E958">
            <v>33560000</v>
          </cell>
          <cell r="H958">
            <v>1</v>
          </cell>
          <cell r="I958">
            <v>0.5</v>
          </cell>
          <cell r="J958">
            <v>0.2</v>
          </cell>
          <cell r="K958">
            <v>2914</v>
          </cell>
          <cell r="L958">
            <v>6000</v>
          </cell>
          <cell r="M958">
            <v>1200</v>
          </cell>
          <cell r="N958">
            <v>0.9</v>
          </cell>
          <cell r="O958">
            <v>0.4</v>
          </cell>
          <cell r="P958">
            <v>0.14000000000000001</v>
          </cell>
        </row>
        <row r="959">
          <cell r="A959" t="str">
            <v>래머80</v>
          </cell>
          <cell r="B959" t="str">
            <v>래머</v>
          </cell>
          <cell r="C959" t="str">
            <v>80kg</v>
          </cell>
          <cell r="D959" t="str">
            <v>대</v>
          </cell>
          <cell r="E959">
            <v>900000</v>
          </cell>
          <cell r="F959">
            <v>10</v>
          </cell>
          <cell r="G959">
            <v>0.7</v>
          </cell>
          <cell r="H959">
            <v>1</v>
          </cell>
          <cell r="K959">
            <v>4296</v>
          </cell>
          <cell r="L959">
            <v>5000</v>
          </cell>
          <cell r="M959">
            <v>1000</v>
          </cell>
          <cell r="N959">
            <v>0.9</v>
          </cell>
          <cell r="O959">
            <v>0.8</v>
          </cell>
          <cell r="P959">
            <v>0.14000000000000001</v>
          </cell>
        </row>
        <row r="960">
          <cell r="A960" t="str">
            <v>플콤..</v>
          </cell>
          <cell r="B960" t="str">
            <v>플레이트 콤팩터</v>
          </cell>
          <cell r="C960" t="str">
            <v>1.5ton</v>
          </cell>
          <cell r="D960" t="str">
            <v>대</v>
          </cell>
          <cell r="E960" t="str">
            <v>$1046</v>
          </cell>
          <cell r="F960">
            <v>20</v>
          </cell>
          <cell r="G960">
            <v>1</v>
          </cell>
          <cell r="H960">
            <v>1</v>
          </cell>
          <cell r="K960">
            <v>4296</v>
          </cell>
          <cell r="L960">
            <v>5000</v>
          </cell>
          <cell r="M960">
            <v>1000</v>
          </cell>
          <cell r="N960">
            <v>0.9</v>
          </cell>
          <cell r="O960">
            <v>0.8</v>
          </cell>
          <cell r="P960">
            <v>0.14000000000000001</v>
          </cell>
        </row>
        <row r="961">
          <cell r="A961" t="str">
            <v>콘진45</v>
          </cell>
          <cell r="B961" t="str">
            <v>콘크리트 진동기</v>
          </cell>
          <cell r="C961" t="str">
            <v>Φ4.5,0.75kw</v>
          </cell>
          <cell r="D961" t="str">
            <v>대</v>
          </cell>
          <cell r="E961">
            <v>130000</v>
          </cell>
          <cell r="F961">
            <v>10</v>
          </cell>
          <cell r="G961">
            <v>1</v>
          </cell>
          <cell r="H961">
            <v>0</v>
          </cell>
          <cell r="I961">
            <v>0</v>
          </cell>
          <cell r="J961">
            <v>0</v>
          </cell>
          <cell r="K961">
            <v>5146</v>
          </cell>
          <cell r="L961">
            <v>3000</v>
          </cell>
          <cell r="M961">
            <v>1000</v>
          </cell>
          <cell r="N961">
            <v>0.9</v>
          </cell>
          <cell r="O961">
            <v>0.35</v>
          </cell>
          <cell r="P961">
            <v>0.14000000000000001</v>
          </cell>
        </row>
        <row r="962">
          <cell r="A962" t="str">
            <v>봉후진동</v>
          </cell>
          <cell r="B962" t="str">
            <v>바이브레이터</v>
          </cell>
          <cell r="C962" t="str">
            <v>봉상플랙시블</v>
          </cell>
          <cell r="D962" t="str">
            <v>대</v>
          </cell>
          <cell r="E962">
            <v>70000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5000</v>
          </cell>
          <cell r="L962">
            <v>2000</v>
          </cell>
          <cell r="M962">
            <v>1000</v>
          </cell>
          <cell r="N962">
            <v>0.9</v>
          </cell>
          <cell r="O962">
            <v>0.1</v>
          </cell>
          <cell r="P962">
            <v>0</v>
          </cell>
        </row>
        <row r="963">
          <cell r="A963" t="str">
            <v>아페3.</v>
          </cell>
          <cell r="B963" t="str">
            <v>아스팔트페이버</v>
          </cell>
          <cell r="C963" t="str">
            <v>3m</v>
          </cell>
          <cell r="D963" t="str">
            <v>대</v>
          </cell>
          <cell r="E963" t="str">
            <v>$63102</v>
          </cell>
          <cell r="F963">
            <v>20</v>
          </cell>
          <cell r="G963">
            <v>8</v>
          </cell>
          <cell r="H963">
            <v>1</v>
          </cell>
          <cell r="I963">
            <v>0.5</v>
          </cell>
          <cell r="J963">
            <v>0.2</v>
          </cell>
          <cell r="K963">
            <v>3146</v>
          </cell>
          <cell r="L963">
            <v>7000</v>
          </cell>
          <cell r="M963">
            <v>1000</v>
          </cell>
          <cell r="N963">
            <v>0.9</v>
          </cell>
          <cell r="O963">
            <v>0.7</v>
          </cell>
          <cell r="P963">
            <v>0.14000000000000001</v>
          </cell>
        </row>
        <row r="964">
          <cell r="A964" t="str">
            <v>아디38</v>
          </cell>
          <cell r="B964" t="str">
            <v>아스팔트디스트리뷰터</v>
          </cell>
          <cell r="C964" t="str">
            <v>3800ℓ</v>
          </cell>
          <cell r="D964" t="str">
            <v>대</v>
          </cell>
          <cell r="E964" t="str">
            <v>$29025</v>
          </cell>
          <cell r="F964">
            <v>28</v>
          </cell>
          <cell r="G964">
            <v>12</v>
          </cell>
          <cell r="H964">
            <v>1</v>
          </cell>
          <cell r="I964">
            <v>0</v>
          </cell>
          <cell r="J964">
            <v>0</v>
          </cell>
          <cell r="K964">
            <v>2860</v>
          </cell>
          <cell r="L964">
            <v>7000</v>
          </cell>
          <cell r="M964">
            <v>1000</v>
          </cell>
          <cell r="N964">
            <v>0.9</v>
          </cell>
          <cell r="O964">
            <v>0.5</v>
          </cell>
          <cell r="P964">
            <v>0.14000000000000001</v>
          </cell>
        </row>
        <row r="965">
          <cell r="A965" t="str">
            <v>아스30</v>
          </cell>
          <cell r="B965" t="str">
            <v>아스팔트스프레이어</v>
          </cell>
          <cell r="C965" t="str">
            <v>300ℓ</v>
          </cell>
          <cell r="D965" t="str">
            <v>대</v>
          </cell>
          <cell r="E965" t="str">
            <v>$1400</v>
          </cell>
          <cell r="F965">
            <v>6</v>
          </cell>
          <cell r="G965">
            <v>0.8</v>
          </cell>
          <cell r="H965">
            <v>1</v>
          </cell>
          <cell r="I965">
            <v>0</v>
          </cell>
          <cell r="J965">
            <v>0</v>
          </cell>
          <cell r="K965">
            <v>3289</v>
          </cell>
          <cell r="L965">
            <v>7000</v>
          </cell>
          <cell r="M965">
            <v>1000</v>
          </cell>
          <cell r="N965">
            <v>0.9</v>
          </cell>
          <cell r="O965">
            <v>0.8</v>
          </cell>
          <cell r="P965">
            <v>0.14000000000000001</v>
          </cell>
        </row>
        <row r="966">
          <cell r="A966" t="str">
            <v>라마10</v>
          </cell>
          <cell r="B966" t="str">
            <v>라인마커</v>
          </cell>
          <cell r="C966" t="str">
            <v>10km/hr</v>
          </cell>
          <cell r="D966" t="str">
            <v>대</v>
          </cell>
          <cell r="E966" t="str">
            <v>$14362</v>
          </cell>
          <cell r="F966">
            <v>5</v>
          </cell>
          <cell r="G966">
            <v>22.8</v>
          </cell>
          <cell r="H966">
            <v>1</v>
          </cell>
          <cell r="I966">
            <v>0</v>
          </cell>
          <cell r="J966">
            <v>0</v>
          </cell>
          <cell r="K966">
            <v>2860</v>
          </cell>
          <cell r="L966">
            <v>7000</v>
          </cell>
          <cell r="M966">
            <v>1000</v>
          </cell>
          <cell r="N966">
            <v>0.9</v>
          </cell>
          <cell r="O966">
            <v>0.5</v>
          </cell>
          <cell r="P966">
            <v>0.14000000000000001</v>
          </cell>
        </row>
        <row r="967">
          <cell r="A967" t="str">
            <v>카트25</v>
          </cell>
          <cell r="B967" t="str">
            <v>카고트럭</v>
          </cell>
          <cell r="C967" t="str">
            <v>2.5TON</v>
          </cell>
          <cell r="D967" t="str">
            <v>대</v>
          </cell>
          <cell r="E967">
            <v>9530000</v>
          </cell>
          <cell r="F967">
            <v>35</v>
          </cell>
          <cell r="G967">
            <v>5</v>
          </cell>
          <cell r="H967">
            <v>1</v>
          </cell>
          <cell r="I967">
            <v>0</v>
          </cell>
          <cell r="J967">
            <v>0</v>
          </cell>
          <cell r="K967">
            <v>2361</v>
          </cell>
          <cell r="L967">
            <v>9000</v>
          </cell>
          <cell r="M967">
            <v>1500</v>
          </cell>
          <cell r="N967">
            <v>0.9</v>
          </cell>
          <cell r="O967">
            <v>0.7</v>
          </cell>
          <cell r="P967">
            <v>0.14000000000000001</v>
          </cell>
        </row>
        <row r="968">
          <cell r="A968" t="str">
            <v>콘믹03</v>
          </cell>
          <cell r="B968" t="str">
            <v>콘크리트 믹서</v>
          </cell>
          <cell r="C968" t="str">
            <v>0.3㎥,11cft</v>
          </cell>
          <cell r="D968" t="str">
            <v>대</v>
          </cell>
          <cell r="E968" t="str">
            <v>$9187</v>
          </cell>
          <cell r="F968">
            <v>2</v>
          </cell>
          <cell r="G968">
            <v>2</v>
          </cell>
          <cell r="H968">
            <v>1</v>
          </cell>
          <cell r="K968">
            <v>3708</v>
          </cell>
          <cell r="L968">
            <v>6000</v>
          </cell>
          <cell r="M968">
            <v>1000</v>
          </cell>
          <cell r="N968">
            <v>0.9</v>
          </cell>
          <cell r="O968">
            <v>0.8</v>
          </cell>
          <cell r="P968">
            <v>0.14000000000000001</v>
          </cell>
        </row>
        <row r="969">
          <cell r="A969" t="str">
            <v>트일20</v>
          </cell>
          <cell r="B969" t="str">
            <v>트레일러</v>
          </cell>
          <cell r="C969" t="str">
            <v>20ton</v>
          </cell>
          <cell r="D969" t="str">
            <v>대</v>
          </cell>
          <cell r="E969" t="str">
            <v>$39675</v>
          </cell>
          <cell r="F969">
            <v>38</v>
          </cell>
          <cell r="G969">
            <v>20.8</v>
          </cell>
          <cell r="H969">
            <v>1</v>
          </cell>
          <cell r="K969">
            <v>3212</v>
          </cell>
          <cell r="L969">
            <v>7000</v>
          </cell>
          <cell r="M969">
            <v>1400</v>
          </cell>
          <cell r="N969">
            <v>0.9</v>
          </cell>
          <cell r="O969">
            <v>0.9</v>
          </cell>
          <cell r="P969">
            <v>0.14000000000000001</v>
          </cell>
        </row>
        <row r="970">
          <cell r="A970" t="str">
            <v>트일30</v>
          </cell>
          <cell r="B970" t="str">
            <v>트레일러</v>
          </cell>
          <cell r="C970" t="str">
            <v>30ton</v>
          </cell>
          <cell r="D970" t="str">
            <v>대</v>
          </cell>
          <cell r="E970" t="str">
            <v>$53461</v>
          </cell>
          <cell r="F970">
            <v>38</v>
          </cell>
          <cell r="G970">
            <v>21.7</v>
          </cell>
          <cell r="H970">
            <v>1</v>
          </cell>
          <cell r="K970">
            <v>3212</v>
          </cell>
          <cell r="L970">
            <v>7000</v>
          </cell>
          <cell r="M970">
            <v>1400</v>
          </cell>
          <cell r="N970">
            <v>0.9</v>
          </cell>
          <cell r="O970">
            <v>0.9</v>
          </cell>
          <cell r="P970">
            <v>0.14000000000000001</v>
          </cell>
        </row>
        <row r="971">
          <cell r="A971" t="str">
            <v>트일40</v>
          </cell>
          <cell r="B971" t="str">
            <v>트레일러</v>
          </cell>
          <cell r="C971" t="str">
            <v>40ton</v>
          </cell>
          <cell r="D971" t="str">
            <v>대</v>
          </cell>
          <cell r="E971" t="str">
            <v>$70531</v>
          </cell>
          <cell r="F971">
            <v>38</v>
          </cell>
          <cell r="G971">
            <v>25.8</v>
          </cell>
          <cell r="H971">
            <v>1</v>
          </cell>
          <cell r="K971">
            <v>3212</v>
          </cell>
          <cell r="L971">
            <v>7000</v>
          </cell>
          <cell r="M971">
            <v>1400</v>
          </cell>
          <cell r="N971">
            <v>0.9</v>
          </cell>
          <cell r="O971">
            <v>0.9</v>
          </cell>
          <cell r="P971">
            <v>0.14000000000000001</v>
          </cell>
        </row>
        <row r="972">
          <cell r="A972" t="str">
            <v>트일60</v>
          </cell>
          <cell r="B972" t="str">
            <v>트레일러</v>
          </cell>
          <cell r="C972" t="str">
            <v>60ton</v>
          </cell>
          <cell r="D972" t="str">
            <v>대</v>
          </cell>
          <cell r="E972" t="str">
            <v>$98742</v>
          </cell>
          <cell r="F972">
            <v>38</v>
          </cell>
          <cell r="G972">
            <v>33.200000000000003</v>
          </cell>
          <cell r="H972">
            <v>1</v>
          </cell>
          <cell r="K972">
            <v>3212</v>
          </cell>
          <cell r="L972">
            <v>7000</v>
          </cell>
          <cell r="M972">
            <v>1400</v>
          </cell>
          <cell r="N972">
            <v>0.9</v>
          </cell>
          <cell r="O972">
            <v>0.9</v>
          </cell>
          <cell r="P972">
            <v>0.14000000000000001</v>
          </cell>
        </row>
        <row r="973">
          <cell r="A973" t="str">
            <v>리트25</v>
          </cell>
          <cell r="B973" t="str">
            <v>리프트트럭</v>
          </cell>
          <cell r="C973" t="str">
            <v>2.5TON</v>
          </cell>
          <cell r="D973" t="str">
            <v>대</v>
          </cell>
          <cell r="E973">
            <v>10800000</v>
          </cell>
          <cell r="F973">
            <v>35</v>
          </cell>
          <cell r="G973">
            <v>5</v>
          </cell>
          <cell r="H973">
            <v>1</v>
          </cell>
          <cell r="I973">
            <v>0</v>
          </cell>
          <cell r="J973">
            <v>0</v>
          </cell>
          <cell r="K973">
            <v>2361</v>
          </cell>
          <cell r="L973">
            <v>9000</v>
          </cell>
          <cell r="M973">
            <v>1500</v>
          </cell>
          <cell r="N973">
            <v>0.9</v>
          </cell>
          <cell r="O973">
            <v>0.7</v>
          </cell>
          <cell r="P973">
            <v>0.14000000000000001</v>
          </cell>
        </row>
        <row r="974">
          <cell r="A974" t="str">
            <v>고분07</v>
          </cell>
          <cell r="B974" t="str">
            <v>고압분무기</v>
          </cell>
          <cell r="C974" t="str">
            <v>7Hp/70A,고압호스 및 릴,고공약대노즐,약액통 포함</v>
          </cell>
          <cell r="D974" t="str">
            <v>대</v>
          </cell>
          <cell r="E974">
            <v>1380000</v>
          </cell>
          <cell r="F974">
            <v>20</v>
          </cell>
          <cell r="G974">
            <v>1.4</v>
          </cell>
          <cell r="H974">
            <v>2</v>
          </cell>
          <cell r="I974">
            <v>0</v>
          </cell>
          <cell r="J974">
            <v>0</v>
          </cell>
          <cell r="K974">
            <v>3432</v>
          </cell>
          <cell r="L974">
            <v>7000</v>
          </cell>
          <cell r="M974">
            <v>1000</v>
          </cell>
          <cell r="N974">
            <v>0.9</v>
          </cell>
          <cell r="O974">
            <v>0.9</v>
          </cell>
          <cell r="P974">
            <v>0.14000000000000001</v>
          </cell>
        </row>
        <row r="975">
          <cell r="A975" t="str">
            <v>머롤10</v>
          </cell>
          <cell r="B975" t="str">
            <v>머캐덤롤러(자주식)</v>
          </cell>
          <cell r="C975" t="str">
            <v>8~10ton</v>
          </cell>
          <cell r="D975" t="str">
            <v>대</v>
          </cell>
          <cell r="E975" t="str">
            <v>$31223</v>
          </cell>
          <cell r="F975">
            <v>20</v>
          </cell>
          <cell r="G975">
            <v>8.4</v>
          </cell>
          <cell r="H975">
            <v>1</v>
          </cell>
          <cell r="I975">
            <v>0</v>
          </cell>
          <cell r="J975">
            <v>0.2</v>
          </cell>
          <cell r="K975">
            <v>2111</v>
          </cell>
          <cell r="L975">
            <v>12000</v>
          </cell>
          <cell r="M975">
            <v>1200</v>
          </cell>
          <cell r="N975">
            <v>0.9</v>
          </cell>
          <cell r="O975">
            <v>0.8</v>
          </cell>
          <cell r="P975">
            <v>0.14000000000000001</v>
          </cell>
        </row>
        <row r="976">
          <cell r="A976" t="str">
            <v>탠롤14</v>
          </cell>
          <cell r="B976" t="str">
            <v>탠덤롤러(자주식)</v>
          </cell>
          <cell r="C976" t="str">
            <v>10~14ton</v>
          </cell>
          <cell r="D976" t="str">
            <v>대</v>
          </cell>
          <cell r="E976" t="str">
            <v>$36137</v>
          </cell>
          <cell r="F976">
            <v>20</v>
          </cell>
          <cell r="G976">
            <v>9.1999999999999993</v>
          </cell>
          <cell r="H976">
            <v>1</v>
          </cell>
          <cell r="I976">
            <v>0</v>
          </cell>
          <cell r="J976">
            <v>0.2</v>
          </cell>
          <cell r="K976">
            <v>2155</v>
          </cell>
          <cell r="L976">
            <v>12000</v>
          </cell>
          <cell r="M976">
            <v>1000</v>
          </cell>
          <cell r="N976">
            <v>0.9</v>
          </cell>
          <cell r="O976">
            <v>0.7</v>
          </cell>
          <cell r="P976">
            <v>0.14000000000000001</v>
          </cell>
        </row>
        <row r="977">
          <cell r="A977" t="str">
            <v>외도32</v>
          </cell>
          <cell r="B977" t="str">
            <v>매립전용DOZER</v>
          </cell>
          <cell r="C977" t="str">
            <v>32ton(외산)</v>
          </cell>
          <cell r="D977" t="str">
            <v>대</v>
          </cell>
          <cell r="E977" t="str">
            <v>$369268</v>
          </cell>
          <cell r="F977">
            <v>27</v>
          </cell>
          <cell r="G977">
            <v>36</v>
          </cell>
          <cell r="H977">
            <v>1</v>
          </cell>
          <cell r="I977">
            <v>0.5</v>
          </cell>
          <cell r="J977">
            <v>0.2</v>
          </cell>
          <cell r="K977">
            <v>2148</v>
          </cell>
          <cell r="L977">
            <v>10000</v>
          </cell>
          <cell r="M977">
            <v>2000</v>
          </cell>
          <cell r="N977">
            <v>0.9</v>
          </cell>
          <cell r="O977">
            <v>0.8</v>
          </cell>
          <cell r="P977">
            <v>0.14000000000000001</v>
          </cell>
        </row>
        <row r="978">
          <cell r="A978" t="str">
            <v>외콤32</v>
          </cell>
          <cell r="B978" t="str">
            <v>LANDFILL COMPACTOR</v>
          </cell>
          <cell r="C978" t="str">
            <v>32ton(외산)</v>
          </cell>
          <cell r="D978" t="str">
            <v>대</v>
          </cell>
          <cell r="E978" t="str">
            <v>$330381</v>
          </cell>
          <cell r="F978">
            <v>20</v>
          </cell>
          <cell r="G978">
            <v>37.9</v>
          </cell>
          <cell r="H978">
            <v>1</v>
          </cell>
          <cell r="J978">
            <v>0.2</v>
          </cell>
          <cell r="K978">
            <v>1898</v>
          </cell>
          <cell r="L978">
            <v>10000</v>
          </cell>
          <cell r="M978">
            <v>2000</v>
          </cell>
          <cell r="N978">
            <v>0.9</v>
          </cell>
          <cell r="O978">
            <v>0.55000000000000004</v>
          </cell>
          <cell r="P978">
            <v>0.14000000000000001</v>
          </cell>
        </row>
        <row r="979">
          <cell r="A979" t="str">
            <v>습불20</v>
          </cell>
          <cell r="B979" t="str">
            <v>습지불도져</v>
          </cell>
          <cell r="C979" t="str">
            <v>20TON(SD15PL)</v>
          </cell>
          <cell r="D979" t="str">
            <v>대</v>
          </cell>
          <cell r="E979">
            <v>132400000</v>
          </cell>
          <cell r="F979">
            <v>38</v>
          </cell>
          <cell r="G979">
            <v>23.8</v>
          </cell>
          <cell r="H979">
            <v>1</v>
          </cell>
          <cell r="I979">
            <v>0.5</v>
          </cell>
          <cell r="J979">
            <v>0.2</v>
          </cell>
          <cell r="K979">
            <v>2148</v>
          </cell>
          <cell r="L979">
            <v>10000</v>
          </cell>
          <cell r="M979">
            <v>2000</v>
          </cell>
          <cell r="N979">
            <v>0.9</v>
          </cell>
          <cell r="O979">
            <v>0.8</v>
          </cell>
          <cell r="P979">
            <v>0.14000000000000001</v>
          </cell>
        </row>
        <row r="980">
          <cell r="A980" t="str">
            <v>무불10</v>
          </cell>
          <cell r="B980" t="str">
            <v>무한궤도 불도저</v>
          </cell>
          <cell r="C980" t="str">
            <v>10TON</v>
          </cell>
          <cell r="D980" t="str">
            <v>대</v>
          </cell>
          <cell r="E980" t="str">
            <v>$63062</v>
          </cell>
          <cell r="F980">
            <v>27</v>
          </cell>
          <cell r="G980">
            <v>11.9</v>
          </cell>
          <cell r="H980">
            <v>1</v>
          </cell>
          <cell r="I980">
            <v>0.5</v>
          </cell>
          <cell r="J980">
            <v>0.2</v>
          </cell>
          <cell r="K980">
            <v>2148</v>
          </cell>
          <cell r="L980">
            <v>10000</v>
          </cell>
          <cell r="M980">
            <v>2000</v>
          </cell>
          <cell r="N980">
            <v>0.9</v>
          </cell>
          <cell r="O980">
            <v>0.8</v>
          </cell>
          <cell r="P980">
            <v>0.14000000000000001</v>
          </cell>
        </row>
        <row r="981">
          <cell r="A981" t="str">
            <v>로무13</v>
          </cell>
          <cell r="B981" t="str">
            <v>로더(무한궤도)</v>
          </cell>
          <cell r="C981" t="str">
            <v>1.34㎥</v>
          </cell>
          <cell r="D981" t="str">
            <v>대</v>
          </cell>
          <cell r="E981" t="str">
            <v>$67217</v>
          </cell>
          <cell r="F981">
            <v>35</v>
          </cell>
          <cell r="G981">
            <v>13.9</v>
          </cell>
          <cell r="H981">
            <v>1</v>
          </cell>
          <cell r="I981">
            <v>0.5</v>
          </cell>
          <cell r="J981">
            <v>0.2</v>
          </cell>
          <cell r="K981">
            <v>2148</v>
          </cell>
          <cell r="L981">
            <v>10000</v>
          </cell>
          <cell r="M981">
            <v>2000</v>
          </cell>
          <cell r="N981">
            <v>0.9</v>
          </cell>
          <cell r="O981">
            <v>0.8</v>
          </cell>
          <cell r="P981">
            <v>0.14000000000000001</v>
          </cell>
        </row>
        <row r="982">
          <cell r="A982" t="str">
            <v>진롤06</v>
          </cell>
          <cell r="B982" t="str">
            <v>진동롤러(자주식)</v>
          </cell>
          <cell r="C982" t="str">
            <v xml:space="preserve"> 6ton</v>
          </cell>
          <cell r="D982" t="str">
            <v>대</v>
          </cell>
          <cell r="E982" t="str">
            <v>$42000</v>
          </cell>
          <cell r="F982">
            <v>45</v>
          </cell>
          <cell r="G982">
            <v>9.4</v>
          </cell>
          <cell r="H982">
            <v>1</v>
          </cell>
          <cell r="I982">
            <v>0</v>
          </cell>
          <cell r="J982">
            <v>0.2</v>
          </cell>
          <cell r="K982">
            <v>3708</v>
          </cell>
          <cell r="L982">
            <v>6000</v>
          </cell>
          <cell r="M982">
            <v>1000</v>
          </cell>
          <cell r="N982">
            <v>0.9</v>
          </cell>
          <cell r="O982">
            <v>0.8</v>
          </cell>
          <cell r="P982">
            <v>0.14000000000000001</v>
          </cell>
        </row>
        <row r="983">
          <cell r="A983" t="str">
            <v>진롤02</v>
          </cell>
          <cell r="B983" t="str">
            <v>진동롤러(자주식)</v>
          </cell>
          <cell r="C983" t="str">
            <v>2.5ton</v>
          </cell>
          <cell r="D983" t="str">
            <v>대</v>
          </cell>
          <cell r="E983">
            <v>12096000</v>
          </cell>
          <cell r="F983">
            <v>20</v>
          </cell>
          <cell r="G983">
            <v>1.9</v>
          </cell>
          <cell r="H983">
            <v>1</v>
          </cell>
          <cell r="I983">
            <v>0</v>
          </cell>
          <cell r="J983">
            <v>0</v>
          </cell>
          <cell r="K983">
            <v>3708</v>
          </cell>
          <cell r="L983">
            <v>6000</v>
          </cell>
          <cell r="M983">
            <v>1000</v>
          </cell>
          <cell r="N983">
            <v>0.9</v>
          </cell>
          <cell r="O983">
            <v>0.8</v>
          </cell>
          <cell r="P983">
            <v>0.14000000000000001</v>
          </cell>
        </row>
        <row r="984">
          <cell r="A984" t="str">
            <v>용교50</v>
          </cell>
          <cell r="B984" t="str">
            <v>용접기(교류)</v>
          </cell>
          <cell r="C984" t="str">
            <v>Amp500</v>
          </cell>
          <cell r="D984" t="str">
            <v>대</v>
          </cell>
          <cell r="E984">
            <v>432000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2860</v>
          </cell>
          <cell r="L984">
            <v>7000</v>
          </cell>
          <cell r="M984">
            <v>1000</v>
          </cell>
          <cell r="N984">
            <v>0.9</v>
          </cell>
          <cell r="O984">
            <v>0.5</v>
          </cell>
          <cell r="P984">
            <v>0.14000000000000001</v>
          </cell>
        </row>
        <row r="985">
          <cell r="A985" t="str">
            <v>백유02</v>
          </cell>
          <cell r="B985" t="str">
            <v>백호우</v>
          </cell>
          <cell r="C985" t="str">
            <v>유압식 0.20㎥</v>
          </cell>
          <cell r="D985" t="str">
            <v>대</v>
          </cell>
          <cell r="E985">
            <v>34222000</v>
          </cell>
          <cell r="F985">
            <v>25</v>
          </cell>
          <cell r="G985">
            <v>3.8</v>
          </cell>
          <cell r="H985">
            <v>1</v>
          </cell>
          <cell r="I985">
            <v>0.5</v>
          </cell>
          <cell r="J985">
            <v>0.2</v>
          </cell>
          <cell r="K985">
            <v>2148</v>
          </cell>
          <cell r="L985">
            <v>10000</v>
          </cell>
          <cell r="M985">
            <v>2000</v>
          </cell>
          <cell r="N985">
            <v>0.9</v>
          </cell>
          <cell r="O985">
            <v>0.8</v>
          </cell>
          <cell r="P985">
            <v>0.14000000000000001</v>
          </cell>
        </row>
        <row r="986">
          <cell r="A986" t="str">
            <v>백습유07</v>
          </cell>
          <cell r="B986" t="str">
            <v>백호우(습지)</v>
          </cell>
          <cell r="C986" t="str">
            <v>유압식 0.70㎥</v>
          </cell>
          <cell r="D986" t="str">
            <v>대</v>
          </cell>
          <cell r="E986">
            <v>80481000</v>
          </cell>
          <cell r="F986">
            <v>35</v>
          </cell>
          <cell r="G986">
            <v>10.5</v>
          </cell>
          <cell r="H986">
            <v>1</v>
          </cell>
          <cell r="I986">
            <v>0.5</v>
          </cell>
          <cell r="J986">
            <v>0.2</v>
          </cell>
          <cell r="K986">
            <v>2148</v>
          </cell>
          <cell r="L986">
            <v>10000</v>
          </cell>
          <cell r="M986">
            <v>2000</v>
          </cell>
          <cell r="N986">
            <v>0.9</v>
          </cell>
          <cell r="O986">
            <v>0.8</v>
          </cell>
          <cell r="P986">
            <v>0.14000000000000001</v>
          </cell>
        </row>
        <row r="987">
          <cell r="A987" t="str">
            <v>고착52</v>
          </cell>
          <cell r="B987" t="str">
            <v>고성능 착정기</v>
          </cell>
          <cell r="C987" t="str">
            <v>525,450Hp</v>
          </cell>
          <cell r="D987" t="str">
            <v>대</v>
          </cell>
          <cell r="E987">
            <v>451628000</v>
          </cell>
          <cell r="H987">
            <v>1</v>
          </cell>
          <cell r="K987">
            <v>3935</v>
          </cell>
          <cell r="L987">
            <v>5400</v>
          </cell>
          <cell r="M987">
            <v>900</v>
          </cell>
          <cell r="N987">
            <v>0.9</v>
          </cell>
          <cell r="O987">
            <v>0.7</v>
          </cell>
          <cell r="P987">
            <v>0.14000000000000001</v>
          </cell>
        </row>
        <row r="988">
          <cell r="A988" t="str">
            <v>디파22</v>
          </cell>
          <cell r="B988" t="str">
            <v>디젤파일해머</v>
          </cell>
          <cell r="C988" t="str">
            <v>2.2ton</v>
          </cell>
          <cell r="D988" t="str">
            <v>대</v>
          </cell>
          <cell r="E988" t="str">
            <v>$27611</v>
          </cell>
          <cell r="F988">
            <v>40</v>
          </cell>
          <cell r="G988">
            <v>13</v>
          </cell>
          <cell r="H988">
            <v>1</v>
          </cell>
          <cell r="I988">
            <v>0</v>
          </cell>
          <cell r="J988">
            <v>0</v>
          </cell>
          <cell r="K988">
            <v>3146</v>
          </cell>
          <cell r="L988">
            <v>7000</v>
          </cell>
          <cell r="M988">
            <v>1000</v>
          </cell>
          <cell r="N988">
            <v>0.9</v>
          </cell>
          <cell r="O988">
            <v>0.7</v>
          </cell>
          <cell r="P988">
            <v>0.14000000000000001</v>
          </cell>
        </row>
        <row r="989">
          <cell r="A989" t="str">
            <v>크무25</v>
          </cell>
          <cell r="B989" t="str">
            <v>크레인(무한궤도)</v>
          </cell>
          <cell r="C989" t="str">
            <v>25ton</v>
          </cell>
          <cell r="D989" t="str">
            <v>대</v>
          </cell>
          <cell r="E989" t="str">
            <v>$121156</v>
          </cell>
          <cell r="F989">
            <v>20</v>
          </cell>
          <cell r="G989">
            <v>11.8</v>
          </cell>
          <cell r="H989">
            <v>1</v>
          </cell>
          <cell r="I989">
            <v>1</v>
          </cell>
          <cell r="J989">
            <v>0.2</v>
          </cell>
          <cell r="K989">
            <v>1858</v>
          </cell>
          <cell r="L989">
            <v>12800</v>
          </cell>
          <cell r="M989">
            <v>1600</v>
          </cell>
          <cell r="N989">
            <v>0.9</v>
          </cell>
          <cell r="O989">
            <v>0.8</v>
          </cell>
          <cell r="P989">
            <v>0.14000000000000001</v>
          </cell>
        </row>
        <row r="990">
          <cell r="A990" t="str">
            <v>보링20</v>
          </cell>
          <cell r="B990" t="str">
            <v>보링기계</v>
          </cell>
          <cell r="C990" t="str">
            <v>20Hp,66.7*500</v>
          </cell>
          <cell r="D990" t="str">
            <v>대</v>
          </cell>
          <cell r="E990" t="str">
            <v>$9846</v>
          </cell>
          <cell r="K990">
            <v>3935</v>
          </cell>
          <cell r="L990">
            <v>5400</v>
          </cell>
          <cell r="M990">
            <v>900</v>
          </cell>
          <cell r="N990">
            <v>0.9</v>
          </cell>
          <cell r="O990">
            <v>0.7</v>
          </cell>
          <cell r="P990">
            <v>0.14000000000000001</v>
          </cell>
        </row>
        <row r="991">
          <cell r="A991" t="str">
            <v>보링10</v>
          </cell>
          <cell r="B991" t="str">
            <v>보링기계</v>
          </cell>
          <cell r="C991" t="str">
            <v>10Hp,40.5*150</v>
          </cell>
          <cell r="D991" t="str">
            <v>대</v>
          </cell>
          <cell r="E991" t="str">
            <v>$4018</v>
          </cell>
          <cell r="K991">
            <v>3935</v>
          </cell>
          <cell r="L991">
            <v>5400</v>
          </cell>
          <cell r="M991">
            <v>900</v>
          </cell>
          <cell r="N991">
            <v>0.9</v>
          </cell>
          <cell r="O991">
            <v>0.7</v>
          </cell>
          <cell r="P991">
            <v>0.14000000000000001</v>
          </cell>
        </row>
        <row r="992">
          <cell r="A992" t="str">
            <v>디엔20</v>
          </cell>
          <cell r="B992" t="str">
            <v>디젤엔진</v>
          </cell>
          <cell r="C992" t="str">
            <v>20Hp</v>
          </cell>
          <cell r="D992" t="str">
            <v>대</v>
          </cell>
          <cell r="E992">
            <v>2573000</v>
          </cell>
          <cell r="F992">
            <v>20</v>
          </cell>
          <cell r="G992">
            <v>2.2000000000000002</v>
          </cell>
          <cell r="K992">
            <v>3432</v>
          </cell>
          <cell r="L992">
            <v>7000</v>
          </cell>
          <cell r="M992">
            <v>1000</v>
          </cell>
          <cell r="N992">
            <v>0.9</v>
          </cell>
          <cell r="O992">
            <v>0.9</v>
          </cell>
          <cell r="P992">
            <v>0.14000000000000001</v>
          </cell>
        </row>
        <row r="993">
          <cell r="A993" t="str">
            <v>디엔09</v>
          </cell>
          <cell r="B993" t="str">
            <v>디젤엔진</v>
          </cell>
          <cell r="C993" t="str">
            <v>9Hp</v>
          </cell>
          <cell r="D993" t="str">
            <v>대</v>
          </cell>
          <cell r="E993" t="str">
            <v>$362</v>
          </cell>
          <cell r="F993">
            <v>20</v>
          </cell>
          <cell r="G993">
            <v>1</v>
          </cell>
          <cell r="K993">
            <v>3432</v>
          </cell>
          <cell r="L993">
            <v>7000</v>
          </cell>
          <cell r="M993">
            <v>1000</v>
          </cell>
          <cell r="N993">
            <v>0.9</v>
          </cell>
          <cell r="O993">
            <v>0.9</v>
          </cell>
          <cell r="P993">
            <v>0.14000000000000001</v>
          </cell>
        </row>
        <row r="994">
          <cell r="A994" t="str">
            <v>그믹19</v>
          </cell>
          <cell r="B994" t="str">
            <v>그라우팅 믹서</v>
          </cell>
          <cell r="C994" t="str">
            <v>190x2,2kw</v>
          </cell>
          <cell r="D994" t="str">
            <v>대</v>
          </cell>
          <cell r="E994" t="str">
            <v>$1189</v>
          </cell>
          <cell r="K994">
            <v>4677</v>
          </cell>
          <cell r="L994">
            <v>4000</v>
          </cell>
          <cell r="M994">
            <v>1000</v>
          </cell>
          <cell r="N994">
            <v>0.9</v>
          </cell>
          <cell r="O994">
            <v>0.6</v>
          </cell>
          <cell r="P994">
            <v>0.14000000000000001</v>
          </cell>
        </row>
        <row r="995">
          <cell r="A995" t="str">
            <v>그펌30</v>
          </cell>
          <cell r="B995" t="str">
            <v>그라우팅 펌프</v>
          </cell>
          <cell r="C995" t="str">
            <v>30~60ℓ/min,3.7kw</v>
          </cell>
          <cell r="D995" t="str">
            <v>대</v>
          </cell>
          <cell r="E995" t="str">
            <v>$2687</v>
          </cell>
          <cell r="K995">
            <v>4677</v>
          </cell>
          <cell r="L995">
            <v>4000</v>
          </cell>
          <cell r="M995">
            <v>1000</v>
          </cell>
          <cell r="N995">
            <v>0.9</v>
          </cell>
          <cell r="O995">
            <v>0.6</v>
          </cell>
          <cell r="P995">
            <v>0.14000000000000001</v>
          </cell>
        </row>
        <row r="996">
          <cell r="A996" t="str">
            <v>건펌05</v>
          </cell>
          <cell r="B996" t="str">
            <v>건설용 펌프(자흡식)</v>
          </cell>
          <cell r="C996" t="str">
            <v>50mm(2Hp x 10m양정)</v>
          </cell>
          <cell r="D996" t="str">
            <v>대</v>
          </cell>
          <cell r="E996">
            <v>160000</v>
          </cell>
          <cell r="K996">
            <v>3375</v>
          </cell>
          <cell r="L996">
            <v>6000</v>
          </cell>
          <cell r="M996">
            <v>1000</v>
          </cell>
          <cell r="N996">
            <v>0.9</v>
          </cell>
          <cell r="O996">
            <v>0.6</v>
          </cell>
          <cell r="P996">
            <v>0.14000000000000001</v>
          </cell>
        </row>
        <row r="997">
          <cell r="A997" t="str">
            <v>수펌15</v>
          </cell>
          <cell r="B997" t="str">
            <v>수중 모터펌프</v>
          </cell>
          <cell r="C997" t="str">
            <v>150mm</v>
          </cell>
          <cell r="D997" t="str">
            <v>대</v>
          </cell>
          <cell r="E997">
            <v>1130000</v>
          </cell>
          <cell r="K997">
            <v>4080</v>
          </cell>
          <cell r="L997">
            <v>6000</v>
          </cell>
          <cell r="M997">
            <v>1200</v>
          </cell>
          <cell r="N997">
            <v>0.9</v>
          </cell>
          <cell r="O997">
            <v>1.1000000000000001</v>
          </cell>
          <cell r="P997">
            <v>0.14000000000000001</v>
          </cell>
        </row>
        <row r="998">
          <cell r="A998" t="str">
            <v>모그사리</v>
          </cell>
          <cell r="B998" t="str">
            <v>모터 그레이더</v>
          </cell>
          <cell r="C998" t="str">
            <v>사리용,3.6m</v>
          </cell>
          <cell r="D998" t="str">
            <v>대</v>
          </cell>
          <cell r="E998">
            <v>112000000</v>
          </cell>
          <cell r="F998">
            <v>189</v>
          </cell>
          <cell r="G998">
            <v>15.4</v>
          </cell>
          <cell r="H998">
            <v>1</v>
          </cell>
          <cell r="I998">
            <v>0.5</v>
          </cell>
          <cell r="J998">
            <v>0.2</v>
          </cell>
          <cell r="K998">
            <v>1730</v>
          </cell>
          <cell r="L998">
            <v>12000</v>
          </cell>
          <cell r="M998">
            <v>2000</v>
          </cell>
          <cell r="N998">
            <v>0.9</v>
          </cell>
          <cell r="O998">
            <v>0.65</v>
          </cell>
          <cell r="P998">
            <v>0.14000000000000001</v>
          </cell>
        </row>
        <row r="999">
          <cell r="A999" t="str">
            <v>콘펌80</v>
          </cell>
          <cell r="B999" t="str">
            <v>콘크리트펌프차</v>
          </cell>
          <cell r="C999" t="str">
            <v>80㎥/hr</v>
          </cell>
          <cell r="D999" t="str">
            <v>대</v>
          </cell>
          <cell r="E999">
            <v>247500000</v>
          </cell>
          <cell r="F999">
            <v>39</v>
          </cell>
          <cell r="G999">
            <v>18</v>
          </cell>
          <cell r="H999">
            <v>1</v>
          </cell>
          <cell r="K999">
            <v>3914</v>
          </cell>
          <cell r="L999">
            <v>6000</v>
          </cell>
          <cell r="M999">
            <v>1200</v>
          </cell>
          <cell r="N999">
            <v>0.9</v>
          </cell>
          <cell r="O999">
            <v>1</v>
          </cell>
          <cell r="P999">
            <v>0.14000000000000001</v>
          </cell>
        </row>
        <row r="1000">
          <cell r="A1000" t="str">
            <v>공압17</v>
          </cell>
          <cell r="B1000" t="str">
            <v>공기압축기(이동식)</v>
          </cell>
          <cell r="C1000" t="str">
            <v>17.0㎥/min(600cfm)</v>
          </cell>
          <cell r="D1000" t="str">
            <v>대</v>
          </cell>
          <cell r="E1000">
            <v>28000000</v>
          </cell>
          <cell r="F1000">
            <v>20</v>
          </cell>
          <cell r="G1000">
            <v>23</v>
          </cell>
          <cell r="H1000">
            <v>1</v>
          </cell>
          <cell r="K1000">
            <v>2027</v>
          </cell>
          <cell r="L1000">
            <v>12000</v>
          </cell>
          <cell r="M1000">
            <v>1200</v>
          </cell>
          <cell r="N1000">
            <v>0.9</v>
          </cell>
          <cell r="O1000">
            <v>0.7</v>
          </cell>
          <cell r="P1000">
            <v>0.14000000000000001</v>
          </cell>
        </row>
        <row r="1001">
          <cell r="A1001" t="str">
            <v>에호50</v>
          </cell>
          <cell r="B1001" t="str">
            <v>에어호스</v>
          </cell>
          <cell r="C1001" t="str">
            <v>50mm</v>
          </cell>
          <cell r="D1001" t="str">
            <v>대</v>
          </cell>
          <cell r="E1001">
            <v>86700</v>
          </cell>
          <cell r="K1001">
            <v>6250</v>
          </cell>
          <cell r="L1001">
            <v>1600</v>
          </cell>
          <cell r="M1001">
            <v>160</v>
          </cell>
          <cell r="N1001">
            <v>1</v>
          </cell>
          <cell r="O1001">
            <v>0</v>
          </cell>
          <cell r="P1001">
            <v>0</v>
          </cell>
        </row>
        <row r="1002">
          <cell r="A1002" t="str">
            <v>에호25</v>
          </cell>
          <cell r="B1002" t="str">
            <v>에어호스</v>
          </cell>
          <cell r="C1002" t="str">
            <v>25mm</v>
          </cell>
          <cell r="D1002" t="str">
            <v>대</v>
          </cell>
          <cell r="E1002">
            <v>62300</v>
          </cell>
          <cell r="K1002">
            <v>6250</v>
          </cell>
          <cell r="L1002">
            <v>1600</v>
          </cell>
          <cell r="M1002">
            <v>160</v>
          </cell>
          <cell r="N1002">
            <v>1</v>
          </cell>
          <cell r="O1002">
            <v>0</v>
          </cell>
          <cell r="P1002">
            <v>0</v>
          </cell>
        </row>
        <row r="1003">
          <cell r="A1003" t="str">
            <v>노파..</v>
          </cell>
          <cell r="B1003" t="str">
            <v>노면파쇄기</v>
          </cell>
          <cell r="C1003" t="str">
            <v>1.0㎥</v>
          </cell>
          <cell r="D1003" t="str">
            <v>대</v>
          </cell>
          <cell r="E1003" t="str">
            <v>$209771</v>
          </cell>
          <cell r="F1003">
            <v>20</v>
          </cell>
          <cell r="G1003">
            <v>13.9</v>
          </cell>
          <cell r="H1003">
            <v>1</v>
          </cell>
          <cell r="I1003">
            <v>0</v>
          </cell>
          <cell r="J1003">
            <v>0</v>
          </cell>
          <cell r="K1003">
            <v>4278</v>
          </cell>
          <cell r="L1003">
            <v>4500</v>
          </cell>
          <cell r="M1003">
            <v>750</v>
          </cell>
          <cell r="N1003">
            <v>0.9</v>
          </cell>
          <cell r="O1003">
            <v>0.5</v>
          </cell>
          <cell r="P1003">
            <v>0.14000000000000001</v>
          </cell>
        </row>
        <row r="1004">
          <cell r="A1004" t="str">
            <v>양수02</v>
          </cell>
          <cell r="B1004" t="str">
            <v>양수기</v>
          </cell>
          <cell r="C1004" t="str">
            <v>2Hp</v>
          </cell>
          <cell r="D1004" t="str">
            <v>대</v>
          </cell>
          <cell r="E1004">
            <v>24000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3375</v>
          </cell>
          <cell r="L1004">
            <v>6000</v>
          </cell>
          <cell r="M1004">
            <v>1000</v>
          </cell>
          <cell r="N1004">
            <v>0.9</v>
          </cell>
          <cell r="O1004">
            <v>0.6</v>
          </cell>
          <cell r="P1004">
            <v>0.14000000000000001</v>
          </cell>
        </row>
        <row r="1005">
          <cell r="A1005" t="str">
            <v>엔양045</v>
          </cell>
          <cell r="B1005" t="str">
            <v>엔진양수기</v>
          </cell>
          <cell r="C1005" t="str">
            <v>4.5Hp,3"</v>
          </cell>
          <cell r="D1005" t="str">
            <v>대</v>
          </cell>
          <cell r="E1005">
            <v>182000</v>
          </cell>
          <cell r="F1005">
            <v>20</v>
          </cell>
          <cell r="G1005">
            <v>0.9</v>
          </cell>
          <cell r="H1005">
            <v>0</v>
          </cell>
          <cell r="I1005">
            <v>0</v>
          </cell>
          <cell r="J1005">
            <v>0</v>
          </cell>
          <cell r="K1005">
            <v>3432</v>
          </cell>
          <cell r="L1005">
            <v>7000</v>
          </cell>
          <cell r="M1005">
            <v>1000</v>
          </cell>
          <cell r="N1005">
            <v>0.9</v>
          </cell>
          <cell r="O1005">
            <v>0.9</v>
          </cell>
          <cell r="P1005">
            <v>0.14000000000000001</v>
          </cell>
        </row>
        <row r="1006">
          <cell r="A1006" t="str">
            <v>트럭01</v>
          </cell>
          <cell r="B1006" t="str">
            <v>리프트트럭</v>
          </cell>
          <cell r="C1006" t="str">
            <v>2.0TON</v>
          </cell>
          <cell r="D1006" t="str">
            <v>대</v>
          </cell>
          <cell r="E1006">
            <v>9990000</v>
          </cell>
          <cell r="F1006">
            <v>35</v>
          </cell>
          <cell r="G1006">
            <v>5</v>
          </cell>
          <cell r="H1006">
            <v>1</v>
          </cell>
          <cell r="I1006">
            <v>0</v>
          </cell>
          <cell r="J1006">
            <v>0</v>
          </cell>
          <cell r="K1006">
            <v>2361</v>
          </cell>
          <cell r="L1006">
            <v>9000</v>
          </cell>
          <cell r="M1006">
            <v>1500</v>
          </cell>
          <cell r="N1006">
            <v>0.9</v>
          </cell>
          <cell r="O1006">
            <v>0.7</v>
          </cell>
          <cell r="P1006">
            <v>0.14000000000000001</v>
          </cell>
        </row>
        <row r="1007">
          <cell r="A1007" t="str">
            <v>연막..</v>
          </cell>
          <cell r="B1007" t="str">
            <v>연막소독기</v>
          </cell>
          <cell r="C1007" t="str">
            <v>트력적재형,분무기겸용</v>
          </cell>
          <cell r="D1007" t="str">
            <v>대</v>
          </cell>
          <cell r="E1007">
            <v>1800000</v>
          </cell>
          <cell r="F1007">
            <v>20</v>
          </cell>
          <cell r="G1007">
            <v>3.3</v>
          </cell>
          <cell r="H1007">
            <v>0</v>
          </cell>
          <cell r="I1007">
            <v>0</v>
          </cell>
          <cell r="J1007">
            <v>0</v>
          </cell>
          <cell r="K1007">
            <v>3432</v>
          </cell>
          <cell r="L1007">
            <v>7000</v>
          </cell>
          <cell r="M1007">
            <v>1000</v>
          </cell>
          <cell r="N1007">
            <v>0.9</v>
          </cell>
          <cell r="O1007">
            <v>0.9</v>
          </cell>
          <cell r="P1007">
            <v>0.14000000000000001</v>
          </cell>
        </row>
        <row r="1008">
          <cell r="A1008" t="str">
            <v>도청..</v>
          </cell>
          <cell r="B1008" t="str">
            <v>도로청소차</v>
          </cell>
          <cell r="C1008" t="str">
            <v>6㎥,양흡입,옵션포함</v>
          </cell>
          <cell r="D1008" t="str">
            <v>대</v>
          </cell>
          <cell r="E1008">
            <v>131000000</v>
          </cell>
          <cell r="F1008">
            <v>35</v>
          </cell>
          <cell r="G1008">
            <v>12.1</v>
          </cell>
          <cell r="H1008">
            <v>1</v>
          </cell>
          <cell r="I1008">
            <v>0</v>
          </cell>
          <cell r="J1008">
            <v>0</v>
          </cell>
          <cell r="K1008">
            <v>2361</v>
          </cell>
          <cell r="L1008">
            <v>9000</v>
          </cell>
          <cell r="M1008">
            <v>1500</v>
          </cell>
          <cell r="N1008">
            <v>0.9</v>
          </cell>
          <cell r="O1008">
            <v>0.7</v>
          </cell>
          <cell r="P1008">
            <v>0.14000000000000001</v>
          </cell>
        </row>
        <row r="1009">
          <cell r="A1009" t="str">
            <v>트탑크5</v>
          </cell>
          <cell r="B1009" t="str">
            <v>트럭탑재형크레인</v>
          </cell>
          <cell r="C1009" t="str">
            <v>5ton</v>
          </cell>
          <cell r="D1009" t="str">
            <v>대</v>
          </cell>
          <cell r="E1009">
            <v>12000000</v>
          </cell>
          <cell r="F1009">
            <v>20</v>
          </cell>
          <cell r="G1009">
            <v>6.4</v>
          </cell>
          <cell r="H1009">
            <v>1</v>
          </cell>
          <cell r="I1009">
            <v>0</v>
          </cell>
          <cell r="J1009">
            <v>0</v>
          </cell>
          <cell r="K1009">
            <v>2787</v>
          </cell>
          <cell r="L1009">
            <v>7000</v>
          </cell>
          <cell r="M1009">
            <v>1000</v>
          </cell>
          <cell r="N1009">
            <v>0.9</v>
          </cell>
          <cell r="O1009">
            <v>0.45</v>
          </cell>
          <cell r="P1009">
            <v>0.14000000000000001</v>
          </cell>
        </row>
        <row r="1010">
          <cell r="A1010" t="str">
            <v>트탑크2</v>
          </cell>
          <cell r="B1010" t="str">
            <v>트럭탑재형크레인</v>
          </cell>
          <cell r="C1010" t="str">
            <v>2ton</v>
          </cell>
          <cell r="D1010" t="str">
            <v>대</v>
          </cell>
          <cell r="E1010">
            <v>6500000</v>
          </cell>
          <cell r="F1010">
            <v>20</v>
          </cell>
          <cell r="G1010">
            <v>3.6</v>
          </cell>
          <cell r="H1010">
            <v>1</v>
          </cell>
          <cell r="I1010">
            <v>0</v>
          </cell>
          <cell r="J1010">
            <v>0</v>
          </cell>
          <cell r="K1010">
            <v>2787</v>
          </cell>
          <cell r="L1010">
            <v>7000</v>
          </cell>
          <cell r="M1010">
            <v>1000</v>
          </cell>
          <cell r="N1010">
            <v>0.9</v>
          </cell>
          <cell r="O1010">
            <v>0.45</v>
          </cell>
          <cell r="P1010">
            <v>0.14000000000000001</v>
          </cell>
        </row>
        <row r="1011">
          <cell r="A1011" t="str">
            <v>J차..</v>
          </cell>
          <cell r="B1011" t="str">
            <v>Jeep차</v>
          </cell>
          <cell r="C1011" t="str">
            <v>코란도601(디젤)</v>
          </cell>
          <cell r="D1011" t="str">
            <v>대</v>
          </cell>
          <cell r="E1011">
            <v>14540000</v>
          </cell>
          <cell r="F1011">
            <v>35</v>
          </cell>
          <cell r="G1011">
            <v>2</v>
          </cell>
          <cell r="H1011">
            <v>1</v>
          </cell>
          <cell r="I1011">
            <v>0</v>
          </cell>
          <cell r="J1011">
            <v>0</v>
          </cell>
          <cell r="K1011">
            <v>2361</v>
          </cell>
          <cell r="L1011">
            <v>9000</v>
          </cell>
          <cell r="M1011">
            <v>1500</v>
          </cell>
          <cell r="N1011">
            <v>0.9</v>
          </cell>
          <cell r="O1011">
            <v>0.7</v>
          </cell>
          <cell r="P1011">
            <v>0.14000000000000001</v>
          </cell>
        </row>
        <row r="1012">
          <cell r="A1012" t="str">
            <v>모터25</v>
          </cell>
          <cell r="B1012" t="str">
            <v>모터</v>
          </cell>
          <cell r="C1012" t="str">
            <v>25Hp</v>
          </cell>
          <cell r="D1012" t="str">
            <v>대</v>
          </cell>
          <cell r="E1012" t="str">
            <v>$719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1848</v>
          </cell>
          <cell r="L1012">
            <v>11000</v>
          </cell>
          <cell r="M1012">
            <v>1100</v>
          </cell>
          <cell r="N1012">
            <v>0.9</v>
          </cell>
          <cell r="O1012">
            <v>0.3</v>
          </cell>
          <cell r="P1012">
            <v>0.14000000000000001</v>
          </cell>
        </row>
        <row r="1013">
          <cell r="A1013" t="str">
            <v>수시300</v>
          </cell>
          <cell r="B1013" t="str">
            <v>수밀시험기</v>
          </cell>
          <cell r="C1013" t="str">
            <v>Φ300mm</v>
          </cell>
          <cell r="D1013" t="str">
            <v>대</v>
          </cell>
          <cell r="E1013">
            <v>174000</v>
          </cell>
          <cell r="K1013">
            <v>6250</v>
          </cell>
          <cell r="L1013">
            <v>1600</v>
          </cell>
          <cell r="M1013">
            <v>160</v>
          </cell>
          <cell r="N1013">
            <v>1</v>
          </cell>
          <cell r="O1013">
            <v>0</v>
          </cell>
          <cell r="P1013">
            <v>0</v>
          </cell>
        </row>
        <row r="1014">
          <cell r="A1014" t="str">
            <v>수시450</v>
          </cell>
          <cell r="B1014" t="str">
            <v>수밀시험기</v>
          </cell>
          <cell r="C1014" t="str">
            <v>Φ450mm</v>
          </cell>
          <cell r="D1014" t="str">
            <v>대</v>
          </cell>
          <cell r="E1014">
            <v>462000</v>
          </cell>
          <cell r="K1014">
            <v>6250</v>
          </cell>
          <cell r="L1014">
            <v>1600</v>
          </cell>
          <cell r="M1014">
            <v>160</v>
          </cell>
          <cell r="N1014">
            <v>1</v>
          </cell>
          <cell r="O1014">
            <v>0</v>
          </cell>
          <cell r="P1014">
            <v>0</v>
          </cell>
        </row>
        <row r="1015">
          <cell r="A1015" t="str">
            <v>수시600</v>
          </cell>
          <cell r="B1015" t="str">
            <v>수밀시험기</v>
          </cell>
          <cell r="C1015" t="str">
            <v>Φ600mm</v>
          </cell>
          <cell r="D1015" t="str">
            <v>대</v>
          </cell>
          <cell r="E1015">
            <v>720000</v>
          </cell>
          <cell r="K1015">
            <v>6250</v>
          </cell>
          <cell r="L1015">
            <v>1600</v>
          </cell>
          <cell r="M1015">
            <v>160</v>
          </cell>
          <cell r="N1015">
            <v>1</v>
          </cell>
          <cell r="O1015">
            <v>0</v>
          </cell>
          <cell r="P1015">
            <v>0</v>
          </cell>
        </row>
        <row r="1016">
          <cell r="A1016" t="str">
            <v>수시900</v>
          </cell>
          <cell r="B1016" t="str">
            <v>수밀시험기</v>
          </cell>
          <cell r="C1016" t="str">
            <v>Φ900mm</v>
          </cell>
          <cell r="D1016" t="str">
            <v>대</v>
          </cell>
          <cell r="E1016">
            <v>1100000</v>
          </cell>
          <cell r="K1016">
            <v>6250</v>
          </cell>
          <cell r="L1016">
            <v>1600</v>
          </cell>
          <cell r="M1016">
            <v>160</v>
          </cell>
          <cell r="N1016">
            <v>1</v>
          </cell>
          <cell r="O1016">
            <v>0</v>
          </cell>
          <cell r="P1016">
            <v>0</v>
          </cell>
        </row>
        <row r="1017">
          <cell r="A1017" t="str">
            <v>급호38</v>
          </cell>
          <cell r="B1017" t="str">
            <v>급수호스</v>
          </cell>
          <cell r="C1017" t="str">
            <v>38mm</v>
          </cell>
          <cell r="D1017" t="str">
            <v>m</v>
          </cell>
          <cell r="E1017">
            <v>3712</v>
          </cell>
          <cell r="K1017">
            <v>6250</v>
          </cell>
          <cell r="L1017">
            <v>1600</v>
          </cell>
          <cell r="M1017">
            <v>160</v>
          </cell>
          <cell r="N1017">
            <v>1</v>
          </cell>
          <cell r="O1017">
            <v>0</v>
          </cell>
          <cell r="P1017">
            <v>0</v>
          </cell>
        </row>
        <row r="1018">
          <cell r="A1018" t="str">
            <v>연호12</v>
          </cell>
          <cell r="B1018" t="str">
            <v>연결호스</v>
          </cell>
          <cell r="C1018" t="str">
            <v>12mm</v>
          </cell>
          <cell r="D1018" t="str">
            <v>m</v>
          </cell>
          <cell r="E1018">
            <v>2655</v>
          </cell>
          <cell r="K1018">
            <v>6250</v>
          </cell>
          <cell r="L1018">
            <v>1600</v>
          </cell>
          <cell r="M1018">
            <v>160</v>
          </cell>
          <cell r="N1018">
            <v>1</v>
          </cell>
          <cell r="O1018">
            <v>0</v>
          </cell>
          <cell r="P1018">
            <v>0</v>
          </cell>
        </row>
        <row r="1019">
          <cell r="A1019" t="str">
            <v>CCTV</v>
          </cell>
          <cell r="B1019" t="str">
            <v>CCTV카메라</v>
          </cell>
          <cell r="C1019" t="str">
            <v>측시용(P&amp;T)</v>
          </cell>
          <cell r="D1019" t="str">
            <v>대</v>
          </cell>
          <cell r="E1019" t="str">
            <v>$49483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5960</v>
          </cell>
          <cell r="L1019">
            <v>3100</v>
          </cell>
          <cell r="M1019">
            <v>620</v>
          </cell>
          <cell r="N1019">
            <v>0.9</v>
          </cell>
          <cell r="O1019">
            <v>0.5</v>
          </cell>
          <cell r="P1019">
            <v>0.14000000000000001</v>
          </cell>
        </row>
        <row r="1020">
          <cell r="A1020" t="str">
            <v>CCTV차</v>
          </cell>
          <cell r="B1020" t="str">
            <v>CCTV적재차</v>
          </cell>
          <cell r="C1020" t="str">
            <v>9인승 승합차</v>
          </cell>
          <cell r="D1020" t="str">
            <v>대</v>
          </cell>
          <cell r="E1020">
            <v>8254545</v>
          </cell>
          <cell r="F1020">
            <v>35</v>
          </cell>
          <cell r="G1020">
            <v>2</v>
          </cell>
          <cell r="H1020">
            <v>1</v>
          </cell>
          <cell r="I1020">
            <v>0</v>
          </cell>
          <cell r="J1020">
            <v>0</v>
          </cell>
          <cell r="K1020">
            <v>2360</v>
          </cell>
          <cell r="L1020">
            <v>9000</v>
          </cell>
          <cell r="M1020">
            <v>1500</v>
          </cell>
          <cell r="N1020">
            <v>0.9</v>
          </cell>
          <cell r="O1020">
            <v>0.7</v>
          </cell>
          <cell r="P1020">
            <v>0.14000000000000001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요율"/>
      <sheetName val="산출"/>
      <sheetName val="소방"/>
      <sheetName val="집계"/>
      <sheetName val="내역"/>
      <sheetName val="하도내역"/>
      <sheetName val="하도원가"/>
      <sheetName val="하도급사항"/>
      <sheetName val="Mc1"/>
      <sheetName val="Macro1"/>
      <sheetName val="산출내역서집계표"/>
      <sheetName val="터파기및재료"/>
      <sheetName val="설계산출기초"/>
      <sheetName val="설계산출표지"/>
      <sheetName val="을부담운반비"/>
      <sheetName val="운반비산출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임"/>
      <sheetName val="단가조사"/>
      <sheetName val="적현로"/>
    </sheetNames>
    <sheetDataSet>
      <sheetData sheetId="0">
        <row r="4">
          <cell r="B4">
            <v>67900</v>
          </cell>
        </row>
      </sheetData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목차"/>
      <sheetName val="기계경비"/>
      <sheetName val="포장절단"/>
      <sheetName val="중기터파기,되메우기"/>
      <sheetName val="포장깨기"/>
      <sheetName val="암반깨기(0.4)"/>
      <sheetName val="소형브레이카"/>
      <sheetName val="램머"/>
      <sheetName val="잔토운반거리"/>
      <sheetName val="내용"/>
      <sheetName val="변수값(1)"/>
      <sheetName val="변수값(2)"/>
      <sheetName val="잔토처리"/>
      <sheetName val="중기터파기(잔토처리)"/>
      <sheetName val="폐기물처리비"/>
      <sheetName val="AS복구"/>
      <sheetName val="G.R300합계"/>
      <sheetName val="G.R300경비"/>
      <sheetName val="재료집계표"/>
      <sheetName val="하천하월"/>
      <sheetName val="압입공사수량산출"/>
      <sheetName val="관.지.벽 공정집계표"/>
      <sheetName val="보강콘크리트산출"/>
      <sheetName val="PE내관피스표"/>
      <sheetName val="인수공(총괄)"/>
      <sheetName val="FC관자재산출"/>
      <sheetName val="양수작업"/>
      <sheetName val="공제대산출"/>
      <sheetName val="현장자재소운반"/>
      <sheetName val="라,교,공사안내판"/>
      <sheetName val="전력비"/>
      <sheetName val="가설규모및부지임차료"/>
      <sheetName val="가설울타리및보안등설치"/>
      <sheetName val="지수판설치수량산출서"/>
      <sheetName val="잔디복구수량산출"/>
      <sheetName val="단가산출"/>
      <sheetName val="Baby일위대가"/>
      <sheetName val="집계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S"/>
      <sheetName val="노임"/>
    </sheetNames>
    <definedNames>
      <definedName name="Macro13"/>
    </defined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서"/>
      <sheetName val="제경비"/>
      <sheetName val="적현로"/>
      <sheetName val="관급자재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물량"/>
      <sheetName val="노임"/>
      <sheetName val="Total"/>
      <sheetName val="조도계산서 (도서)"/>
      <sheetName val="견적의뢰"/>
      <sheetName val="설계명세서"/>
      <sheetName val="일위목록"/>
      <sheetName val="단가조사"/>
      <sheetName val="Customer Databas"/>
      <sheetName val="1호인버트수량"/>
      <sheetName val="CTEMCOST"/>
      <sheetName val="기계경비(시간당)"/>
      <sheetName val="램머"/>
      <sheetName val="단가"/>
      <sheetName val="토사(PE)"/>
      <sheetName val="자재단가"/>
      <sheetName val="관로토공"/>
      <sheetName val="내역"/>
      <sheetName val="공량산출서"/>
      <sheetName val="관급_File"/>
      <sheetName val="내역서01"/>
      <sheetName val="DATE"/>
      <sheetName val="2000년1차"/>
      <sheetName val="2000전체분"/>
      <sheetName val="관로부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O"/>
      <sheetName val="WON"/>
      <sheetName val="CHONG"/>
      <sheetName val="NAI"/>
      <sheetName val="IL"/>
      <sheetName val="IL-gi"/>
      <sheetName val="DAN"/>
      <sheetName val="SU_배관"/>
      <sheetName val="SU_배관공량"/>
      <sheetName val="SU_배관공량 (2)"/>
      <sheetName val="SU_토목"/>
      <sheetName val="조견표"/>
      <sheetName val="SU_지지대"/>
      <sheetName val="su_전기자재"/>
      <sheetName val="SU_전기공량"/>
      <sheetName val="SU_전기제작"/>
      <sheetName val="GI"/>
      <sheetName val="BU-gi"/>
      <sheetName val="요율표"/>
      <sheetName val="단가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관단"/>
      <sheetName val="관대"/>
      <sheetName val="갑"/>
      <sheetName val="자단"/>
      <sheetName val="일"/>
      <sheetName val="일목"/>
      <sheetName val="단산목"/>
      <sheetName val="을"/>
      <sheetName val="을 (1년차)"/>
      <sheetName val="수량"/>
      <sheetName val="토공계산"/>
      <sheetName val="단가산"/>
      <sheetName val="중기목"/>
      <sheetName val="중기사용"/>
      <sheetName val="환,노임"/>
      <sheetName val="중기운"/>
      <sheetName val="Mc1"/>
      <sheetName val="Mc2"/>
      <sheetName val="Module1"/>
      <sheetName val="Mc3"/>
      <sheetName val="문막중(교육청작성)"/>
      <sheetName val="Sheet6"/>
    </sheetNames>
    <definedNames>
      <definedName name="Macro1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#REF"/>
      <sheetName val="단위수량"/>
      <sheetName val="연장,면적"/>
      <sheetName val="공구별집계"/>
      <sheetName val="수량집계표"/>
      <sheetName val="관급사급자재"/>
      <sheetName val="토적"/>
      <sheetName val="토적1"/>
      <sheetName val="횡배수관수량산출"/>
      <sheetName val="갑지"/>
      <sheetName val="공정표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산출서 (2)"/>
      <sheetName val="Sheet1"/>
      <sheetName val="Sheet2"/>
      <sheetName val="Sheet3"/>
      <sheetName val="설계표"/>
      <sheetName val="원가계산"/>
      <sheetName val="총괄내역서"/>
      <sheetName val="내역서"/>
      <sheetName val="마운딩산출"/>
      <sheetName val="소형고압면적"/>
      <sheetName val="지주목산출"/>
      <sheetName val="수량산출서"/>
      <sheetName val="식재일위"/>
      <sheetName val="수목운반,상하차비"/>
      <sheetName val="이식자재산출"/>
      <sheetName val=" 단가"/>
      <sheetName val="시설물일위"/>
      <sheetName val="노임단가2000년"/>
      <sheetName val="기계경비목록"/>
      <sheetName val="기계경비"/>
      <sheetName val="시멘트철근"/>
      <sheetName val="골재집계표"/>
      <sheetName val="산출근거"/>
      <sheetName val="기초일위집게표(7)"/>
      <sheetName val="기초일위대가(8)"/>
      <sheetName val=" 단가대비표"/>
      <sheetName val="인력"/>
      <sheetName val="운반비"/>
      <sheetName val="H빔"/>
      <sheetName val="파일항타"/>
      <sheetName val="암파쇄"/>
      <sheetName val="자재집계표"/>
      <sheetName val="옹벽토공량"/>
      <sheetName val="철근집계표"/>
      <sheetName val="기계시간당경비"/>
      <sheetName val="끝-이하출력(x)"/>
      <sheetName val="옹벽수량표."/>
      <sheetName val="전체3회변경"/>
      <sheetName val="갑지(가로)"/>
      <sheetName val="나"/>
      <sheetName val="CB건축(신) (2)"/>
      <sheetName val="CB건축(신)"/>
      <sheetName val="총괄표"/>
      <sheetName val="SHEARKEY검토 (2)"/>
      <sheetName val="#REF"/>
      <sheetName val="공종자재집계 (2)"/>
      <sheetName val="재료집계표  (2)"/>
      <sheetName val="식재단가 (2)"/>
      <sheetName val="계약내역 (1)"/>
      <sheetName val="견적갑"/>
      <sheetName val="bm내역서(B공구)"/>
      <sheetName val="변경내역"/>
      <sheetName val="신규단가(A)제작"/>
      <sheetName val="신규단가(B)물가정보"/>
      <sheetName val="견적갑&quot;A&quot;공구"/>
      <sheetName val="견적조건보고서&quot;A&quot;공구"/>
      <sheetName val="A비엠"/>
      <sheetName val="공율산출"/>
      <sheetName val="장안(01.05.30)(2)"/>
      <sheetName val="내쇼날 (01.05.30)"/>
      <sheetName val="장안(01.05.30)"/>
      <sheetName val="진성(01.05.30)"/>
      <sheetName val="3Week(4-3)(보안)"/>
      <sheetName val="전기공정표"/>
      <sheetName val="CABLE(MAIN)"/>
      <sheetName val="전선관수량산출표 (4)"/>
      <sheetName val="명림건설"/>
      <sheetName val="FAX"/>
      <sheetName val="위임장(배상현) (2)"/>
      <sheetName val="산출내역서집계표"/>
      <sheetName val="토목내역서(설계변경)"/>
      <sheetName val="간지"/>
      <sheetName val="1.설조"/>
      <sheetName val="2.단면가정"/>
      <sheetName val="3.MO "/>
      <sheetName val="4.하중"/>
      <sheetName val="5.내진"/>
      <sheetName val="6.부재력"/>
      <sheetName val="INPUT(상시)"/>
      <sheetName val="USD"/>
      <sheetName val="WSD"/>
      <sheetName val="반력"/>
      <sheetName val="TIRED"/>
      <sheetName val="INPUT(지진시)"/>
      <sheetName val="내진"/>
      <sheetName val="내진반력"/>
      <sheetName val="7.단면력"/>
      <sheetName val="10.1.1 footing 계산"/>
      <sheetName val="10.1.2 footing 계산"/>
      <sheetName val="10.2.1 단면력 산정"/>
      <sheetName val="10.2.1 단면력 산정 (2)"/>
      <sheetName val="단면력 (2)"/>
      <sheetName val="5. Pile검토"/>
      <sheetName val="지급자재명세서 (3)"/>
      <sheetName val="접"/>
      <sheetName val="단가산출서(SS)"/>
      <sheetName val="출입로"/>
      <sheetName val="증감내역"/>
      <sheetName val="현황 (3)"/>
      <sheetName val="현황"/>
      <sheetName val="수량산출"/>
      <sheetName val="공제량"/>
      <sheetName val="검토안"/>
      <sheetName val="공사비증감현황(A3)"/>
      <sheetName val="단가내부"/>
      <sheetName val="단가외부 "/>
      <sheetName val="보고"/>
      <sheetName val="예산서"/>
      <sheetName val="집계표 "/>
      <sheetName val="지급자재명세서 (2)"/>
      <sheetName val="통신설계서"/>
      <sheetName val="최종내역"/>
      <sheetName val="집계표"/>
      <sheetName val="변경수량집계"/>
      <sheetName val="철.콘 수량산출 (적용)"/>
      <sheetName val="가도공 수량 집계표"/>
      <sheetName val="가도차도부 수량산출"/>
      <sheetName val="가도길어깨현황1"/>
      <sheetName val="제잡비전체건축(2001)"/>
      <sheetName val="제잡비현황 (건축)"/>
      <sheetName val="5"/>
      <sheetName val="6공구(당초)"/>
      <sheetName val="비목군분류내역"/>
      <sheetName val="수산출"/>
      <sheetName val="Book2"/>
      <sheetName val="철거집계표(전체)"/>
      <sheetName val="철거집계표(토공)"/>
      <sheetName val="공사비증감"/>
      <sheetName val="도로복구"/>
      <sheetName val="줄눈설치단가"/>
      <sheetName val="변경이유서"/>
      <sheetName val="산출내역"/>
      <sheetName val="집계표 (2)"/>
      <sheetName val="수량명세서-구"/>
      <sheetName val="적용"/>
      <sheetName val="예정공정표-SK (2)"/>
      <sheetName val="Sheet4"/>
      <sheetName val="평면도"/>
      <sheetName val="딱지"/>
      <sheetName val="비탈면 돌붙임(형식2)단가산출근거"/>
      <sheetName val="신규단가산출(2002m)"/>
      <sheetName val="변경사유서"/>
      <sheetName val="보조기층현황"/>
      <sheetName val="세부내역서 "/>
      <sheetName val="제잡비산출근거 (전체)"/>
      <sheetName val="발주제잡비산근(2)"/>
      <sheetName val="보강원심력철근콘크리트관"/>
      <sheetName val="원심력철근콘크리트관하차비"/>
      <sheetName val="표지"/>
      <sheetName val="목차"/>
      <sheetName val="여건사유"/>
      <sheetName val="2001설계예정9.17 (3)"/>
      <sheetName val="사진대지 (5)"/>
      <sheetName val="(방음벽반사형)"/>
      <sheetName val="제잡비현황"/>
      <sheetName val="물가변동액(전체분)"/>
      <sheetName val="제출내역 (2)"/>
      <sheetName val="70%"/>
      <sheetName val="공사비집계"/>
      <sheetName val="부대내역"/>
      <sheetName val="준검 내역서"/>
      <sheetName val="지급자재"/>
      <sheetName val="계"/>
      <sheetName val="이월"/>
      <sheetName val="배수자집계"/>
      <sheetName val="전체수량집계"/>
      <sheetName val="투찰"/>
      <sheetName val="식재인부"/>
      <sheetName val="데이타"/>
      <sheetName val="1공구산출내역서"/>
      <sheetName val="1,2공구원가계산서"/>
      <sheetName val="2공구산출내역"/>
      <sheetName val="Macro1"/>
      <sheetName val="Macro2"/>
      <sheetName val="세골재  T2 변경 현황"/>
      <sheetName val="106C0300"/>
      <sheetName val="수량집계"/>
      <sheetName val="토공"/>
      <sheetName val="배수공"/>
      <sheetName val="구조물공"/>
      <sheetName val="포장공"/>
      <sheetName val="부대공"/>
      <sheetName val="3차설계"/>
      <sheetName val="방음벽집계"/>
      <sheetName val="공사내역"/>
      <sheetName val="깨기집계"/>
      <sheetName val="줄파기집"/>
      <sheetName val="전체설계서"/>
      <sheetName val="철근"/>
      <sheetName val="results"/>
      <sheetName val="중기노임"/>
      <sheetName val="8.시공현황"/>
      <sheetName val="공사량현황"/>
      <sheetName val="지급자재명세서"/>
      <sheetName val="2002년설계서"/>
      <sheetName val="갑지"/>
      <sheetName val="암거집계"/>
      <sheetName val="전체 (2)"/>
      <sheetName val="몰탈"/>
      <sheetName val="부곡교"/>
      <sheetName val="교대철근"/>
      <sheetName val="단가비교표"/>
      <sheetName val="제잡비('02)"/>
      <sheetName val="기타집계"/>
      <sheetName val="2.08"/>
      <sheetName val="단계처리참고"/>
      <sheetName val="C관집"/>
      <sheetName val="타이기"/>
      <sheetName val="변경집계장"/>
      <sheetName val="변경설계서"/>
      <sheetName val="3개분류내역"/>
      <sheetName val="2.10"/>
      <sheetName val="앞집계"/>
      <sheetName val="수량명세서"/>
      <sheetName val="수량집계표"/>
      <sheetName val="단계차선 16-8"/>
      <sheetName val="적용외집계장"/>
      <sheetName val="비목분류 "/>
      <sheetName val="비목별물가지수변동현황"/>
      <sheetName val="k치 "/>
      <sheetName val="BOOK7"/>
      <sheetName val="T2"/>
      <sheetName val="상부공"/>
      <sheetName val="주요자재"/>
      <sheetName val="교각수량"/>
      <sheetName val="측구수량집계"/>
      <sheetName val="배수이월"/>
      <sheetName val="유용유동"/>
      <sheetName val="타공정앞장"/>
      <sheetName val="공구리"/>
      <sheetName val="구미전체집계"/>
      <sheetName val="영업소집계"/>
      <sheetName val="가도집계"/>
      <sheetName val="건축비목분류"/>
      <sheetName val="비목별물가지수"/>
      <sheetName val="교량접속수"/>
      <sheetName val="전체(광21)"/>
      <sheetName val="신광상부"/>
      <sheetName val="타공정"/>
      <sheetName val="5.08차광망"/>
      <sheetName val="방음출입문"/>
      <sheetName val="5.14경계표주"/>
      <sheetName val="5.09가드휀스"/>
      <sheetName val="5.12비탈보호"/>
      <sheetName val="마감면집"/>
      <sheetName val="시추조사"/>
      <sheetName val="5.11방음벽수량집"/>
      <sheetName val="길어깨부"/>
      <sheetName val="5.13보도(구미천)"/>
      <sheetName val="가도공집계"/>
      <sheetName val="강가시설전체"/>
      <sheetName val="sheetpile"/>
      <sheetName val="5.23안전시설목"/>
      <sheetName val="5.26낙하물방지"/>
      <sheetName val="5.29철근"/>
      <sheetName val="5.30시멘트"/>
      <sheetName val="도색산출"/>
      <sheetName val="월드컵안전"/>
      <sheetName val="폐기물"/>
      <sheetName val="사업소보고"/>
      <sheetName val="사진대지"/>
      <sheetName val="사진대지 (2)"/>
      <sheetName val="설계변경 제출(10.5극동)"/>
      <sheetName val="쏠레땅쉬-1월"/>
      <sheetName val="설계변경 제출(4차이후미적용)"/>
      <sheetName val="감사지적"/>
      <sheetName val="방침사항5"/>
      <sheetName val="설계변경 제출(근거서류)-참고"/>
      <sheetName val="타공종이기수량집계"/>
      <sheetName val="Sheet5"/>
      <sheetName val="Sheet6"/>
      <sheetName val="Sheet7"/>
      <sheetName val="Sheet8"/>
      <sheetName val="Sheet9"/>
      <sheetName val="Sheet10"/>
      <sheetName val="내역비교 (2)"/>
      <sheetName val="내역비교 (3)"/>
      <sheetName val="단가산출(적용20)단가적정성"/>
      <sheetName val="단가산출(적용25)단가적정성"/>
      <sheetName val="범양"/>
      <sheetName val="간접비분개"/>
      <sheetName val="전체실행예산(본사양식) (2)"/>
      <sheetName val="감독실현황"/>
      <sheetName val="2001.12"/>
      <sheetName val="장고개내역서"/>
      <sheetName val="SK+극동"/>
      <sheetName val="702"/>
      <sheetName val="직영시행공사비"/>
      <sheetName val="VXXXXX"/>
      <sheetName val="JUP2000"/>
      <sheetName val="laroux"/>
      <sheetName val="2000장비이동현황"/>
      <sheetName val="3-5.인원 수급 계획"/>
      <sheetName val="JUP2001"/>
      <sheetName val="그림"/>
      <sheetName val="2001매출현황"/>
      <sheetName val="2001기성현황"/>
      <sheetName val="2001JUP vs 기성"/>
      <sheetName val="2001년도TO비교"/>
      <sheetName val="쏠레땅쉬원가(02)"/>
      <sheetName val="내역서-sk"/>
      <sheetName val="증감내역서"/>
      <sheetName val="집계표(당초,변경) (2)"/>
      <sheetName val="7차공사4회기성(직공비)"/>
      <sheetName val="7차공사3회기성(직공비)"/>
      <sheetName val="원가계산서(설계변경-세로)"/>
      <sheetName val="수량증감현황 (2)"/>
      <sheetName val="사유서 "/>
      <sheetName val="예정공정표"/>
      <sheetName val="변경사유 (변경)"/>
      <sheetName val="730x500"/>
      <sheetName val="운반2 (2)"/>
      <sheetName val="본사청구1"/>
      <sheetName val="0103"/>
      <sheetName val="강교작업일보용"/>
      <sheetName val="PC2.9 4.142"/>
      <sheetName val="앵카 (33.5)"/>
      <sheetName val="내민식"/>
      <sheetName val="수평배수공(L=3M)"/>
      <sheetName val="수평배수공(L=10M)"/>
      <sheetName val="모래구입(7000)"/>
      <sheetName val="모래구입(6700)"/>
      <sheetName val="포대시멘트"/>
      <sheetName val="차로이탈인식시설"/>
      <sheetName val="복통 (10)"/>
      <sheetName val="부"/>
      <sheetName val="수원공(총)"/>
      <sheetName val="옥산"/>
      <sheetName val="업체별(옥)"/>
      <sheetName val="단가대비표"/>
      <sheetName val="뽑기"/>
      <sheetName val="ㅂㅂ"/>
      <sheetName val="ㅂㅂ (2)"/>
      <sheetName val="ㅂㅂ (3)"/>
      <sheetName val="ㅂㅂ (4)"/>
      <sheetName val="자재기성산출서"/>
      <sheetName val="일위대가"/>
      <sheetName val="수량산출서 (3)"/>
      <sheetName val="단가표"/>
      <sheetName val="계약내내역"/>
      <sheetName val="6차분13회기성요약표"/>
      <sheetName val="토공견적"/>
      <sheetName val="철콘 견적"/>
      <sheetName val="증감대비"/>
      <sheetName val="총괄"/>
      <sheetName val="금차분"/>
      <sheetName val="전체분"/>
      <sheetName val="일위집계"/>
      <sheetName val="일위대가 (3)"/>
      <sheetName val="자재가격"/>
      <sheetName val="준설내역"/>
      <sheetName val="준설재료"/>
      <sheetName val="공사비요약 "/>
      <sheetName val="작은검사원"/>
      <sheetName val="작은기성(갑)"/>
      <sheetName val="작은기성(을)"/>
      <sheetName val="두원검사원"/>
      <sheetName val="두원기성(갑)"/>
      <sheetName val="두원기성(을)"/>
      <sheetName val="총괄 (집) (2)"/>
      <sheetName val="4"/>
      <sheetName val="산출근거서 (9800)"/>
      <sheetName val="감액산출근거"/>
      <sheetName val="세부내역서 (2)"/>
      <sheetName val="세부내역서"/>
      <sheetName val="총총괄"/>
      <sheetName val="집계-교대"/>
      <sheetName val="집계-교대1"/>
      <sheetName val="교대1"/>
      <sheetName val="L형 옹벽공제 추가앞성토"/>
      <sheetName val="집계-교대2"/>
      <sheetName val="교대2"/>
      <sheetName val="추가앞성토"/>
      <sheetName val="B(함) 속초 제2"/>
      <sheetName val="안촌 제5"/>
      <sheetName val="U-TYPE-D"/>
      <sheetName val="공통경비(11월)"/>
      <sheetName val="1+100"/>
      <sheetName val="수량이동(사)"/>
      <sheetName val="보완현황(농림부)"/>
      <sheetName val="콘크리트 작업일보2"/>
      <sheetName val="주요계획보완2003년1차"/>
      <sheetName val="지급자재단가"/>
      <sheetName val="공정표(출력)"/>
      <sheetName val="회계원가현황(본사)"/>
      <sheetName val="회계원가현황 (현장)"/>
      <sheetName val="master"/>
      <sheetName val="4.건별공사비증감내역"/>
      <sheetName val="집계표지(전체분)"/>
      <sheetName val="내역(전체분)"/>
      <sheetName val="집계표지(금회분)"/>
      <sheetName val="내역(금회분)"/>
      <sheetName val="골조도"/>
      <sheetName val="도급 "/>
      <sheetName val="내역2안(1구간)"/>
      <sheetName val="내역2안(2구간)"/>
      <sheetName val="세부예정공정표(시례3,4교)"/>
      <sheetName val="원본 (2)"/>
      <sheetName val="수량증감"/>
      <sheetName val="단수(변)"/>
      <sheetName val="유동표(당초)"/>
      <sheetName val="유동표(변경)"/>
      <sheetName val="타공종 수량 집계표"/>
      <sheetName val="철.콘"/>
      <sheetName val="토공사"/>
      <sheetName val="설계자"/>
      <sheetName val="확의견"/>
      <sheetName val="개요"/>
      <sheetName val="공감요율산출"/>
      <sheetName val="관리비3의3총괄"/>
      <sheetName val="공사비명세서"/>
      <sheetName val="중분대용1"/>
      <sheetName val="중분대용2"/>
      <sheetName val="본선"/>
      <sheetName val="본선2"/>
      <sheetName val="본선3"/>
      <sheetName val="R-A(우)"/>
      <sheetName val=" R-A(우2)"/>
      <sheetName val="R-A(좌)"/>
      <sheetName val="R-A(좌2)"/>
      <sheetName val="소분리대 반사판"/>
      <sheetName val="실행내역서 (2)"/>
      <sheetName val="관리비"/>
      <sheetName val="보조기층단가분개"/>
      <sheetName val="02.05.14"/>
      <sheetName val="02.5.23"/>
      <sheetName val="관리비 (2)"/>
      <sheetName val="계좌입금의뢰서"/>
      <sheetName val="각 서"/>
      <sheetName val="직불합의각서(토공)"/>
      <sheetName val="직불합의각서(수목)"/>
      <sheetName val="직불합의각서(계측)"/>
      <sheetName val="174호 (A각)"/>
      <sheetName val="174호(D각)"/>
      <sheetName val="사정단가  (2)"/>
      <sheetName val="계약조건"/>
      <sheetName val="총괄집계표"/>
      <sheetName val="공통가설"/>
      <sheetName val="건축공사집계표"/>
      <sheetName val="건축공사(클럽하우스)"/>
      <sheetName val="건축공사(관리동)"/>
      <sheetName val="건축공사(후생동)"/>
      <sheetName val="건축공사(농기구창고)"/>
      <sheetName val="건축공사(정비고)"/>
      <sheetName val="건축공사(스타트하우스)"/>
      <sheetName val="건축공사(그늘집)"/>
      <sheetName val="건축공사(수위실)"/>
      <sheetName val="전기공사집계표"/>
      <sheetName val="전기공사(클럽하우스)"/>
      <sheetName val="전기공사(관리동)"/>
      <sheetName val="전기공사(후생동)"/>
      <sheetName val="전기공사(농기구창고)"/>
      <sheetName val="전기공사(정비고)"/>
      <sheetName val="전기공사(스타트하우스)"/>
      <sheetName val="전기공사(그늘집)"/>
      <sheetName val="전기공사(옥외)"/>
      <sheetName val="설비공사(집계표)"/>
      <sheetName val="설비공사(클럽하우스)"/>
      <sheetName val="설비공사(관리동)"/>
      <sheetName val="설비공사(후생동)"/>
      <sheetName val="설비공사(농기구창고)"/>
      <sheetName val="설비공사(스타트하우스)"/>
      <sheetName val="설비공사(그늘집)"/>
      <sheetName val="인부산출"/>
      <sheetName val="강서구기별"/>
      <sheetName val="단가조사표"/>
      <sheetName val="견적비교표"/>
      <sheetName val="재료1.11 (2)"/>
      <sheetName val="운반산출근거 (2)"/>
      <sheetName val="설명서"/>
      <sheetName val="현황 (2)"/>
      <sheetName val="갑갑갑"/>
      <sheetName val="김주연가시설 "/>
      <sheetName val="김주연가시설2 (2)"/>
      <sheetName val="김주연가로지 (2)"/>
      <sheetName val="김주연가로지2 (2)"/>
      <sheetName val="기성청구서 (2)"/>
      <sheetName val="제초작업실행내역서"/>
      <sheetName val="10월 시공정산 (3)"/>
      <sheetName val="사유서 (2)"/>
      <sheetName val="현황5"/>
      <sheetName val="기성부분검사원양식"/>
      <sheetName val="기성부분(총괄)"/>
      <sheetName val="내역"/>
      <sheetName val="검측계획서"/>
      <sheetName val="검측요청서(토지)"/>
      <sheetName val="배관체크"/>
      <sheetName val="5.25"/>
      <sheetName val="총괄원가 (최종실행) "/>
      <sheetName val="집계 최종(실행)"/>
      <sheetName val="최종내역(실행)"/>
      <sheetName val="C&amp;CIW"/>
      <sheetName val="심사승인공문"/>
      <sheetName val="덕트,트레이(함평)"/>
      <sheetName val="공사원가계산서"/>
      <sheetName val="총괄내역 A+B"/>
      <sheetName val="내역A"/>
      <sheetName val="내역B"/>
      <sheetName val="증감대비표"/>
      <sheetName val="토공유동표(4)"/>
      <sheetName val="별도 (2)"/>
      <sheetName val="공사에규격"/>
      <sheetName val="사전검측"/>
      <sheetName val="표지 (세)"/>
      <sheetName val="8fc"/>
      <sheetName val="수공2"/>
      <sheetName val="직1호"/>
      <sheetName val="8만전체물량"/>
      <sheetName val="9.7만전체물량"/>
      <sheetName val="예산서 (2)"/>
      <sheetName val="SPA SP"/>
      <sheetName val="CRD SP"/>
      <sheetName val="정산"/>
      <sheetName val="품의"/>
      <sheetName val="토지면적+건물면적 (2)"/>
      <sheetName val="12월 판관비실적(배부후)"/>
      <sheetName val="print용(더블) (2)"/>
      <sheetName val="면담일지"/>
      <sheetName val="계획처리"/>
      <sheetName val="COVER (2)"/>
      <sheetName val="▣현대수출"/>
      <sheetName val="도급내역서(전체)발파제외"/>
      <sheetName val="실행내역서 "/>
      <sheetName val="원본(갑지)"/>
      <sheetName val="창호(12월) (2)"/>
      <sheetName val="3-2-1-다"/>
      <sheetName val="3-2-1-가"/>
      <sheetName val="3-2-2-가"/>
      <sheetName val="3-2-3-가"/>
      <sheetName val="기성청구원"/>
      <sheetName val="투입내역서"/>
      <sheetName val="2차분하도급원가"/>
      <sheetName val="2차분하도급내역"/>
      <sheetName val="변경(2차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 refreshError="1"/>
      <sheetData sheetId="114" refreshError="1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 refreshError="1"/>
      <sheetData sheetId="130"/>
      <sheetData sheetId="131"/>
      <sheetData sheetId="132"/>
      <sheetData sheetId="133"/>
      <sheetData sheetId="134" refreshError="1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 refreshError="1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 refreshError="1"/>
      <sheetData sheetId="336" refreshError="1"/>
      <sheetData sheetId="337" refreshError="1"/>
      <sheetData sheetId="338"/>
      <sheetData sheetId="339" refreshError="1"/>
      <sheetData sheetId="340" refreshError="1"/>
      <sheetData sheetId="341"/>
      <sheetData sheetId="342"/>
      <sheetData sheetId="343" refreshError="1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/>
      <sheetData sheetId="35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/>
      <sheetData sheetId="361" refreshError="1"/>
      <sheetData sheetId="362"/>
      <sheetData sheetId="363" refreshError="1"/>
      <sheetData sheetId="364" refreshError="1"/>
      <sheetData sheetId="365" refreshError="1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/>
      <sheetData sheetId="380" refreshError="1"/>
      <sheetData sheetId="381"/>
      <sheetData sheetId="382"/>
      <sheetData sheetId="383" refreshError="1"/>
      <sheetData sheetId="384"/>
      <sheetData sheetId="385"/>
      <sheetData sheetId="386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/>
      <sheetData sheetId="416"/>
      <sheetData sheetId="417"/>
      <sheetData sheetId="418"/>
      <sheetData sheetId="419" refreshError="1"/>
      <sheetData sheetId="420" refreshError="1"/>
      <sheetData sheetId="421"/>
      <sheetData sheetId="422"/>
      <sheetData sheetId="423" refreshError="1"/>
      <sheetData sheetId="424" refreshError="1"/>
      <sheetData sheetId="425" refreshError="1"/>
      <sheetData sheetId="426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/>
      <sheetData sheetId="434" refreshError="1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 refreshError="1"/>
      <sheetData sheetId="464" refreshError="1"/>
      <sheetData sheetId="465" refreshError="1"/>
      <sheetData sheetId="466" refreshError="1"/>
      <sheetData sheetId="467"/>
      <sheetData sheetId="468"/>
      <sheetData sheetId="469"/>
      <sheetData sheetId="470" refreshError="1"/>
      <sheetData sheetId="471" refreshError="1"/>
      <sheetData sheetId="472"/>
      <sheetData sheetId="473"/>
      <sheetData sheetId="474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 refreshError="1"/>
      <sheetData sheetId="494" refreshError="1"/>
      <sheetData sheetId="495" refreshError="1"/>
      <sheetData sheetId="496" refreshError="1"/>
      <sheetData sheetId="497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/>
      <sheetData sheetId="517" refreshError="1"/>
      <sheetData sheetId="518"/>
      <sheetData sheetId="519"/>
      <sheetData sheetId="520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산출"/>
      <sheetName val="원가"/>
      <sheetName val="집계표"/>
      <sheetName val="건축"/>
      <sheetName val="조경,토목"/>
      <sheetName val="집계"/>
      <sheetName val="원가계산"/>
    </sheetNames>
    <sheetDataSet>
      <sheetData sheetId="0">
        <row r="2">
          <cell r="A2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UBI"/>
      <sheetName val="일위대가표 O"/>
      <sheetName val="WORK"/>
      <sheetName val="Module1"/>
      <sheetName val="Module3"/>
      <sheetName val="Module5"/>
      <sheetName val="단가"/>
      <sheetName val="관급"/>
      <sheetName val="총공사원가계산"/>
      <sheetName val="도급원가계산"/>
      <sheetName val="내역서"/>
      <sheetName val="목록"/>
      <sheetName val="일대-1"/>
      <sheetName val="일대-2"/>
      <sheetName val="일대-3"/>
      <sheetName val="일대-4"/>
      <sheetName val="중기단가"/>
      <sheetName val="자재단가"/>
      <sheetName val="기타경비산출"/>
      <sheetName val="Module4"/>
      <sheetName val="실행철강하도"/>
    </sheetNames>
    <sheetDataSet>
      <sheetData sheetId="0" refreshError="1"/>
      <sheetData sheetId="1" refreshError="1"/>
      <sheetData sheetId="2">
        <row r="22">
          <cell r="A22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산출"/>
      <sheetName val="일위대가"/>
      <sheetName val="기초단가"/>
      <sheetName val="표지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설(토.철)"/>
      <sheetName val="토공견적서"/>
      <sheetName val="철콘견적서"/>
      <sheetName val="실행철강하도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기내역서"/>
      <sheetName val="일위전기"/>
      <sheetName val="직영비"/>
      <sheetName val="전기단가조사서"/>
      <sheetName val="인건비"/>
      <sheetName val="기계경비"/>
      <sheetName val="산근"/>
      <sheetName val="시설공사"/>
      <sheetName val="내역서단가산출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렬"/>
      <sheetName val="퍼스트"/>
      <sheetName val="영주우회도로"/>
      <sheetName val="하도급"/>
      <sheetName val="토공"/>
      <sheetName val="철콘"/>
      <sheetName val="포장"/>
      <sheetName val="상하수도"/>
      <sheetName val="하도샘플"/>
      <sheetName val="산출내역서집계표"/>
      <sheetName val="토공사"/>
    </sheetNames>
    <sheetDataSet>
      <sheetData sheetId="0">
        <row r="2">
          <cell r="B2" t="str">
            <v>품목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2000년1차"/>
      <sheetName val="집계표"/>
      <sheetName val="기초일위"/>
      <sheetName val="시설일위"/>
      <sheetName val="조명일위"/>
      <sheetName val="단가"/>
    </sheetNames>
    <sheetDataSet>
      <sheetData sheetId="0">
        <row r="22">
          <cell r="A22">
            <v>1</v>
          </cell>
          <cell r="B22" t="str">
            <v>전선</v>
          </cell>
          <cell r="C22" t="str">
            <v>GV 2㎟</v>
          </cell>
          <cell r="D22">
            <v>1.05</v>
          </cell>
          <cell r="E22" t="str">
            <v>m</v>
          </cell>
          <cell r="F22">
            <v>50</v>
          </cell>
          <cell r="G22">
            <v>642</v>
          </cell>
          <cell r="I22">
            <v>480</v>
          </cell>
          <cell r="J22">
            <v>141</v>
          </cell>
          <cell r="K22">
            <v>148</v>
          </cell>
          <cell r="M22">
            <v>14</v>
          </cell>
          <cell r="AM22">
            <v>1</v>
          </cell>
          <cell r="AN22">
            <v>0.01</v>
          </cell>
          <cell r="AO22">
            <v>1</v>
          </cell>
          <cell r="AP22" t="str">
            <v>내선전공</v>
          </cell>
          <cell r="AQ22">
            <v>0.01</v>
          </cell>
          <cell r="BB22" t="str">
            <v>전 7-8</v>
          </cell>
        </row>
        <row r="23">
          <cell r="A23">
            <v>2</v>
          </cell>
          <cell r="B23" t="str">
            <v>전선</v>
          </cell>
          <cell r="C23" t="str">
            <v>GV 3.5㎟</v>
          </cell>
          <cell r="D23">
            <v>1.05</v>
          </cell>
          <cell r="E23" t="str">
            <v>m</v>
          </cell>
          <cell r="F23">
            <v>50</v>
          </cell>
          <cell r="G23">
            <v>694</v>
          </cell>
          <cell r="I23">
            <v>480</v>
          </cell>
          <cell r="J23">
            <v>191</v>
          </cell>
          <cell r="K23">
            <v>200</v>
          </cell>
          <cell r="M23">
            <v>14</v>
          </cell>
          <cell r="AM23">
            <v>1</v>
          </cell>
          <cell r="AN23">
            <v>0.01</v>
          </cell>
          <cell r="AO23">
            <v>1</v>
          </cell>
          <cell r="AP23" t="str">
            <v>내선전공</v>
          </cell>
          <cell r="AQ23">
            <v>0.01</v>
          </cell>
          <cell r="BB23" t="str">
            <v>전 7-8</v>
          </cell>
        </row>
        <row r="24">
          <cell r="A24">
            <v>3</v>
          </cell>
          <cell r="B24" t="str">
            <v>전선</v>
          </cell>
          <cell r="C24" t="str">
            <v>GV 5.5㎟</v>
          </cell>
          <cell r="D24">
            <v>1.05</v>
          </cell>
          <cell r="E24" t="str">
            <v>m</v>
          </cell>
          <cell r="F24">
            <v>50</v>
          </cell>
          <cell r="G24">
            <v>765</v>
          </cell>
          <cell r="I24">
            <v>480</v>
          </cell>
          <cell r="J24">
            <v>259</v>
          </cell>
          <cell r="K24">
            <v>271</v>
          </cell>
          <cell r="M24">
            <v>14</v>
          </cell>
          <cell r="AM24">
            <v>1</v>
          </cell>
          <cell r="AN24">
            <v>0.01</v>
          </cell>
          <cell r="AO24">
            <v>1</v>
          </cell>
          <cell r="AP24" t="str">
            <v>내선전공</v>
          </cell>
          <cell r="AQ24">
            <v>0.01</v>
          </cell>
          <cell r="BB24" t="str">
            <v>전 7-8</v>
          </cell>
        </row>
        <row r="25">
          <cell r="A25">
            <v>4</v>
          </cell>
          <cell r="B25" t="str">
            <v>전선</v>
          </cell>
          <cell r="C25" t="str">
            <v>GV 8㎟</v>
          </cell>
          <cell r="D25">
            <v>1.05</v>
          </cell>
          <cell r="E25" t="str">
            <v>m</v>
          </cell>
          <cell r="F25">
            <v>50</v>
          </cell>
          <cell r="G25">
            <v>1403</v>
          </cell>
          <cell r="I25">
            <v>960</v>
          </cell>
          <cell r="J25">
            <v>396</v>
          </cell>
          <cell r="K25">
            <v>415</v>
          </cell>
          <cell r="M25">
            <v>28</v>
          </cell>
          <cell r="AM25">
            <v>1</v>
          </cell>
          <cell r="AN25">
            <v>0.02</v>
          </cell>
          <cell r="AO25">
            <v>1</v>
          </cell>
          <cell r="AP25" t="str">
            <v>내선전공</v>
          </cell>
          <cell r="AQ25">
            <v>0.02</v>
          </cell>
          <cell r="BB25" t="str">
            <v>전 7-8</v>
          </cell>
        </row>
        <row r="26">
          <cell r="A26">
            <v>5</v>
          </cell>
          <cell r="B26" t="str">
            <v>전선</v>
          </cell>
          <cell r="C26" t="str">
            <v>GV 14㎟</v>
          </cell>
          <cell r="D26">
            <v>1.05</v>
          </cell>
          <cell r="E26" t="str">
            <v>m</v>
          </cell>
          <cell r="F26">
            <v>50</v>
          </cell>
          <cell r="G26">
            <v>1689</v>
          </cell>
          <cell r="I26">
            <v>960</v>
          </cell>
          <cell r="J26">
            <v>668</v>
          </cell>
          <cell r="K26">
            <v>701</v>
          </cell>
          <cell r="M26">
            <v>28</v>
          </cell>
          <cell r="AM26">
            <v>1</v>
          </cell>
          <cell r="AN26">
            <v>0.02</v>
          </cell>
          <cell r="AO26">
            <v>1</v>
          </cell>
          <cell r="AP26" t="str">
            <v>내선전공</v>
          </cell>
          <cell r="AQ26">
            <v>0.02</v>
          </cell>
          <cell r="BB26" t="str">
            <v>전 7-8</v>
          </cell>
        </row>
        <row r="27">
          <cell r="A27">
            <v>6</v>
          </cell>
          <cell r="B27" t="str">
            <v>전선</v>
          </cell>
          <cell r="C27" t="str">
            <v>GV 22㎟</v>
          </cell>
          <cell r="D27">
            <v>1.05</v>
          </cell>
          <cell r="E27" t="str">
            <v>m</v>
          </cell>
          <cell r="F27">
            <v>50</v>
          </cell>
          <cell r="G27">
            <v>2505</v>
          </cell>
          <cell r="I27">
            <v>1488</v>
          </cell>
          <cell r="J27">
            <v>927</v>
          </cell>
          <cell r="K27">
            <v>973</v>
          </cell>
          <cell r="M27">
            <v>44</v>
          </cell>
          <cell r="AM27">
            <v>1</v>
          </cell>
          <cell r="AN27">
            <v>3.1E-2</v>
          </cell>
          <cell r="AO27">
            <v>1</v>
          </cell>
          <cell r="AP27" t="str">
            <v>내선전공</v>
          </cell>
          <cell r="AQ27">
            <v>3.1E-2</v>
          </cell>
          <cell r="BB27" t="str">
            <v>전 7-8</v>
          </cell>
        </row>
        <row r="28">
          <cell r="A28">
            <v>7</v>
          </cell>
          <cell r="B28" t="str">
            <v>전선</v>
          </cell>
          <cell r="C28" t="str">
            <v>GV 38㎟</v>
          </cell>
          <cell r="D28">
            <v>1.05</v>
          </cell>
          <cell r="E28" t="str">
            <v>m</v>
          </cell>
          <cell r="F28">
            <v>50</v>
          </cell>
          <cell r="G28">
            <v>2997</v>
          </cell>
          <cell r="I28">
            <v>1488</v>
          </cell>
          <cell r="J28">
            <v>1396</v>
          </cell>
          <cell r="K28">
            <v>1465</v>
          </cell>
          <cell r="M28">
            <v>44</v>
          </cell>
          <cell r="AM28">
            <v>1</v>
          </cell>
          <cell r="AN28">
            <v>3.1E-2</v>
          </cell>
          <cell r="AO28">
            <v>1</v>
          </cell>
          <cell r="AP28" t="str">
            <v>내선전공</v>
          </cell>
          <cell r="AQ28">
            <v>3.1E-2</v>
          </cell>
          <cell r="BB28" t="str">
            <v>전 7-8</v>
          </cell>
        </row>
        <row r="29">
          <cell r="A29">
            <v>8</v>
          </cell>
          <cell r="B29" t="str">
            <v>전선</v>
          </cell>
          <cell r="C29" t="str">
            <v>GV 50㎟</v>
          </cell>
          <cell r="D29">
            <v>1.05</v>
          </cell>
          <cell r="E29" t="str">
            <v>m</v>
          </cell>
          <cell r="F29">
            <v>50</v>
          </cell>
          <cell r="G29">
            <v>4540</v>
          </cell>
          <cell r="I29">
            <v>2497</v>
          </cell>
          <cell r="J29">
            <v>1876</v>
          </cell>
          <cell r="K29">
            <v>1969</v>
          </cell>
          <cell r="M29">
            <v>74</v>
          </cell>
          <cell r="AM29">
            <v>1</v>
          </cell>
          <cell r="AN29">
            <v>5.1999999999999998E-2</v>
          </cell>
          <cell r="AO29">
            <v>1</v>
          </cell>
          <cell r="AP29" t="str">
            <v>내선전공</v>
          </cell>
          <cell r="AQ29">
            <v>5.1999999999999998E-2</v>
          </cell>
          <cell r="BB29" t="str">
            <v>전 7-8</v>
          </cell>
        </row>
        <row r="30">
          <cell r="A30">
            <v>9</v>
          </cell>
          <cell r="B30" t="str">
            <v>전선</v>
          </cell>
          <cell r="C30" t="str">
            <v>GV 60㎟</v>
          </cell>
          <cell r="D30">
            <v>1.05</v>
          </cell>
          <cell r="E30" t="str">
            <v>m</v>
          </cell>
          <cell r="F30">
            <v>50</v>
          </cell>
          <cell r="G30">
            <v>4889</v>
          </cell>
          <cell r="I30">
            <v>2497</v>
          </cell>
          <cell r="J30">
            <v>2208</v>
          </cell>
          <cell r="K30">
            <v>2318</v>
          </cell>
          <cell r="M30">
            <v>74</v>
          </cell>
          <cell r="AM30">
            <v>1</v>
          </cell>
          <cell r="AN30">
            <v>5.1999999999999998E-2</v>
          </cell>
          <cell r="AO30">
            <v>1</v>
          </cell>
          <cell r="AP30" t="str">
            <v>내선전공</v>
          </cell>
          <cell r="AQ30">
            <v>5.1999999999999998E-2</v>
          </cell>
          <cell r="BB30" t="str">
            <v>전 7-8</v>
          </cell>
        </row>
        <row r="31">
          <cell r="A31">
            <v>10</v>
          </cell>
          <cell r="B31" t="str">
            <v>전선</v>
          </cell>
          <cell r="C31" t="str">
            <v>GV 80㎟</v>
          </cell>
          <cell r="D31">
            <v>1.05</v>
          </cell>
          <cell r="E31" t="str">
            <v>m</v>
          </cell>
          <cell r="F31">
            <v>50</v>
          </cell>
          <cell r="G31">
            <v>6122</v>
          </cell>
          <cell r="I31">
            <v>3073</v>
          </cell>
          <cell r="J31">
            <v>2817</v>
          </cell>
          <cell r="K31">
            <v>2957</v>
          </cell>
          <cell r="M31">
            <v>92</v>
          </cell>
          <cell r="AM31">
            <v>1</v>
          </cell>
          <cell r="AN31">
            <v>6.4000000000000001E-2</v>
          </cell>
          <cell r="AO31">
            <v>1</v>
          </cell>
          <cell r="AP31" t="str">
            <v>내선전공</v>
          </cell>
          <cell r="AQ31">
            <v>6.4000000000000001E-2</v>
          </cell>
          <cell r="BB31" t="str">
            <v>전 7-8</v>
          </cell>
        </row>
        <row r="32">
          <cell r="A32">
            <v>11</v>
          </cell>
          <cell r="B32" t="str">
            <v>전선</v>
          </cell>
          <cell r="C32" t="str">
            <v>GV 100㎟</v>
          </cell>
          <cell r="D32">
            <v>1.05</v>
          </cell>
          <cell r="E32" t="str">
            <v>m</v>
          </cell>
          <cell r="F32">
            <v>50</v>
          </cell>
          <cell r="G32">
            <v>6618</v>
          </cell>
          <cell r="I32">
            <v>3073</v>
          </cell>
          <cell r="J32">
            <v>3289</v>
          </cell>
          <cell r="K32">
            <v>3453</v>
          </cell>
          <cell r="M32">
            <v>92</v>
          </cell>
          <cell r="AM32">
            <v>1</v>
          </cell>
          <cell r="AN32">
            <v>6.4000000000000001E-2</v>
          </cell>
          <cell r="AO32">
            <v>1</v>
          </cell>
          <cell r="AP32" t="str">
            <v>내선전공</v>
          </cell>
          <cell r="AQ32">
            <v>6.4000000000000001E-2</v>
          </cell>
          <cell r="BB32" t="str">
            <v>전 7-8</v>
          </cell>
        </row>
        <row r="33">
          <cell r="A33">
            <v>12</v>
          </cell>
          <cell r="B33" t="str">
            <v>전선</v>
          </cell>
          <cell r="C33" t="str">
            <v>GV 150㎟</v>
          </cell>
          <cell r="D33">
            <v>1.05</v>
          </cell>
          <cell r="E33" t="str">
            <v>m</v>
          </cell>
          <cell r="F33">
            <v>50</v>
          </cell>
          <cell r="G33">
            <v>9880</v>
          </cell>
          <cell r="I33">
            <v>4226</v>
          </cell>
          <cell r="J33">
            <v>5265</v>
          </cell>
          <cell r="K33">
            <v>5528</v>
          </cell>
          <cell r="M33">
            <v>126</v>
          </cell>
          <cell r="AM33">
            <v>1</v>
          </cell>
          <cell r="AN33">
            <v>8.7999999999999995E-2</v>
          </cell>
          <cell r="AO33">
            <v>1</v>
          </cell>
          <cell r="AP33" t="str">
            <v>내선전공</v>
          </cell>
          <cell r="AQ33">
            <v>8.7999999999999995E-2</v>
          </cell>
          <cell r="BB33" t="str">
            <v>전 7-8</v>
          </cell>
        </row>
        <row r="34">
          <cell r="A34">
            <v>13</v>
          </cell>
          <cell r="B34" t="str">
            <v>전선</v>
          </cell>
          <cell r="C34" t="str">
            <v>GV 200㎟</v>
          </cell>
          <cell r="D34">
            <v>1.05</v>
          </cell>
          <cell r="E34" t="str">
            <v>m</v>
          </cell>
          <cell r="F34">
            <v>50</v>
          </cell>
          <cell r="G34">
            <v>12155</v>
          </cell>
          <cell r="I34">
            <v>5138</v>
          </cell>
          <cell r="J34">
            <v>6537</v>
          </cell>
          <cell r="K34">
            <v>6863</v>
          </cell>
          <cell r="M34">
            <v>154</v>
          </cell>
          <cell r="AM34">
            <v>1</v>
          </cell>
          <cell r="AN34">
            <v>0.107</v>
          </cell>
          <cell r="AO34">
            <v>1</v>
          </cell>
          <cell r="AP34" t="str">
            <v>내선전공</v>
          </cell>
          <cell r="AQ34">
            <v>0.107</v>
          </cell>
          <cell r="BB34" t="str">
            <v>전 7-8</v>
          </cell>
        </row>
        <row r="35">
          <cell r="A35">
            <v>14</v>
          </cell>
          <cell r="B35" t="str">
            <v>전선</v>
          </cell>
          <cell r="C35" t="str">
            <v>GV 325㎟</v>
          </cell>
          <cell r="D35">
            <v>1.05</v>
          </cell>
          <cell r="E35" t="str">
            <v>m</v>
          </cell>
          <cell r="F35">
            <v>50</v>
          </cell>
          <cell r="G35">
            <v>19004</v>
          </cell>
          <cell r="I35">
            <v>7684</v>
          </cell>
          <cell r="J35">
            <v>10562</v>
          </cell>
          <cell r="K35">
            <v>11090</v>
          </cell>
          <cell r="M35">
            <v>230</v>
          </cell>
          <cell r="AM35">
            <v>1</v>
          </cell>
          <cell r="AN35">
            <v>0.16</v>
          </cell>
          <cell r="AO35">
            <v>1</v>
          </cell>
          <cell r="AP35" t="str">
            <v>내선전공</v>
          </cell>
          <cell r="AQ35">
            <v>0.16</v>
          </cell>
          <cell r="BB35" t="str">
            <v>전 7-8</v>
          </cell>
        </row>
        <row r="36">
          <cell r="A36">
            <v>15</v>
          </cell>
          <cell r="B36" t="str">
            <v>전선</v>
          </cell>
          <cell r="C36" t="str">
            <v>BC 22㎟</v>
          </cell>
          <cell r="D36">
            <v>1.05</v>
          </cell>
          <cell r="E36" t="str">
            <v>m</v>
          </cell>
          <cell r="F36">
            <v>50</v>
          </cell>
          <cell r="G36">
            <v>2160</v>
          </cell>
          <cell r="I36">
            <v>1488</v>
          </cell>
          <cell r="J36">
            <v>599</v>
          </cell>
          <cell r="K36">
            <v>628</v>
          </cell>
          <cell r="M36">
            <v>44</v>
          </cell>
          <cell r="AM36">
            <v>1</v>
          </cell>
          <cell r="AN36">
            <v>3.1E-2</v>
          </cell>
          <cell r="AO36">
            <v>1</v>
          </cell>
          <cell r="AP36" t="str">
            <v>내선전공</v>
          </cell>
          <cell r="AQ36">
            <v>3.1E-2</v>
          </cell>
          <cell r="BB36" t="str">
            <v>전 7-8</v>
          </cell>
        </row>
        <row r="37">
          <cell r="A37">
            <v>16</v>
          </cell>
          <cell r="B37" t="str">
            <v>전선</v>
          </cell>
          <cell r="C37" t="str">
            <v>BC 38㎟</v>
          </cell>
          <cell r="D37">
            <v>1.05</v>
          </cell>
          <cell r="E37" t="str">
            <v>m</v>
          </cell>
          <cell r="F37">
            <v>50</v>
          </cell>
          <cell r="G37">
            <v>2511</v>
          </cell>
          <cell r="I37">
            <v>1488</v>
          </cell>
          <cell r="J37">
            <v>933</v>
          </cell>
          <cell r="K37">
            <v>979</v>
          </cell>
          <cell r="M37">
            <v>44</v>
          </cell>
          <cell r="AM37">
            <v>1</v>
          </cell>
          <cell r="AN37">
            <v>3.1E-2</v>
          </cell>
          <cell r="AO37">
            <v>1</v>
          </cell>
          <cell r="AP37" t="str">
            <v>내선전공</v>
          </cell>
          <cell r="AQ37">
            <v>3.1E-2</v>
          </cell>
          <cell r="BB37" t="str">
            <v>전 7-8</v>
          </cell>
        </row>
        <row r="38">
          <cell r="A38">
            <v>17</v>
          </cell>
          <cell r="B38" t="str">
            <v>전선</v>
          </cell>
          <cell r="C38" t="str">
            <v>BC 60㎟</v>
          </cell>
          <cell r="D38">
            <v>1.05</v>
          </cell>
          <cell r="E38" t="str">
            <v>m</v>
          </cell>
          <cell r="F38">
            <v>50</v>
          </cell>
          <cell r="G38">
            <v>4203</v>
          </cell>
          <cell r="I38">
            <v>2497</v>
          </cell>
          <cell r="J38">
            <v>1555</v>
          </cell>
          <cell r="K38">
            <v>1632</v>
          </cell>
          <cell r="M38">
            <v>74</v>
          </cell>
          <cell r="AM38">
            <v>1</v>
          </cell>
          <cell r="AN38">
            <v>5.1999999999999998E-2</v>
          </cell>
          <cell r="AO38">
            <v>1</v>
          </cell>
          <cell r="AP38" t="str">
            <v>내선전공</v>
          </cell>
          <cell r="AQ38">
            <v>5.1999999999999998E-2</v>
          </cell>
          <cell r="BB38" t="str">
            <v>전 7-8</v>
          </cell>
        </row>
        <row r="39">
          <cell r="A39">
            <v>18</v>
          </cell>
          <cell r="B39" t="str">
            <v>전선</v>
          </cell>
          <cell r="C39" t="str">
            <v>BC 100㎟</v>
          </cell>
          <cell r="D39">
            <v>1.05</v>
          </cell>
          <cell r="E39" t="str">
            <v>m</v>
          </cell>
          <cell r="F39">
            <v>50</v>
          </cell>
          <cell r="G39">
            <v>5785</v>
          </cell>
          <cell r="I39">
            <v>3073</v>
          </cell>
          <cell r="J39">
            <v>2496</v>
          </cell>
          <cell r="K39">
            <v>2620</v>
          </cell>
          <cell r="M39">
            <v>92</v>
          </cell>
          <cell r="AM39">
            <v>1</v>
          </cell>
          <cell r="AN39">
            <v>6.4000000000000001E-2</v>
          </cell>
          <cell r="AO39">
            <v>1</v>
          </cell>
          <cell r="AP39" t="str">
            <v>내선전공</v>
          </cell>
          <cell r="AQ39">
            <v>6.4000000000000001E-2</v>
          </cell>
          <cell r="BB39" t="str">
            <v>전 7-8</v>
          </cell>
        </row>
        <row r="40">
          <cell r="A40">
            <v>19</v>
          </cell>
          <cell r="B40" t="str">
            <v>전선</v>
          </cell>
          <cell r="C40" t="str">
            <v>IV 1.2㎜</v>
          </cell>
          <cell r="D40">
            <v>1.05</v>
          </cell>
          <cell r="E40" t="str">
            <v>m</v>
          </cell>
          <cell r="F40">
            <v>50</v>
          </cell>
          <cell r="G40">
            <v>529</v>
          </cell>
          <cell r="I40">
            <v>480</v>
          </cell>
          <cell r="J40">
            <v>34</v>
          </cell>
          <cell r="K40">
            <v>35</v>
          </cell>
          <cell r="M40">
            <v>14</v>
          </cell>
          <cell r="AM40">
            <v>1</v>
          </cell>
          <cell r="AN40">
            <v>0.01</v>
          </cell>
          <cell r="AO40">
            <v>1</v>
          </cell>
          <cell r="AP40" t="str">
            <v>내선전공</v>
          </cell>
          <cell r="AQ40">
            <v>0.01</v>
          </cell>
          <cell r="BB40" t="str">
            <v>전 7-8</v>
          </cell>
        </row>
        <row r="41">
          <cell r="A41">
            <v>20</v>
          </cell>
          <cell r="B41" t="str">
            <v>전선</v>
          </cell>
          <cell r="C41" t="str">
            <v>IV 1.6㎜</v>
          </cell>
          <cell r="D41">
            <v>1.05</v>
          </cell>
          <cell r="E41" t="str">
            <v>m</v>
          </cell>
          <cell r="F41">
            <v>50</v>
          </cell>
          <cell r="G41">
            <v>551</v>
          </cell>
          <cell r="I41">
            <v>480</v>
          </cell>
          <cell r="J41">
            <v>55</v>
          </cell>
          <cell r="K41">
            <v>57</v>
          </cell>
          <cell r="M41">
            <v>14</v>
          </cell>
          <cell r="AM41">
            <v>1</v>
          </cell>
          <cell r="AN41">
            <v>0.01</v>
          </cell>
          <cell r="AO41">
            <v>1</v>
          </cell>
          <cell r="AP41" t="str">
            <v>내선전공</v>
          </cell>
          <cell r="AQ41">
            <v>0.01</v>
          </cell>
          <cell r="BB41" t="str">
            <v>전 7-8</v>
          </cell>
        </row>
        <row r="42">
          <cell r="A42">
            <v>21</v>
          </cell>
          <cell r="B42" t="str">
            <v>전선</v>
          </cell>
          <cell r="C42" t="str">
            <v>IV 2㎜</v>
          </cell>
          <cell r="D42">
            <v>1.05</v>
          </cell>
          <cell r="E42" t="str">
            <v>m</v>
          </cell>
          <cell r="F42">
            <v>50</v>
          </cell>
          <cell r="G42">
            <v>582</v>
          </cell>
          <cell r="I42">
            <v>480</v>
          </cell>
          <cell r="J42">
            <v>84</v>
          </cell>
          <cell r="K42">
            <v>88</v>
          </cell>
          <cell r="M42">
            <v>14</v>
          </cell>
          <cell r="AM42">
            <v>1</v>
          </cell>
          <cell r="AN42">
            <v>0.01</v>
          </cell>
          <cell r="AO42">
            <v>1</v>
          </cell>
          <cell r="AP42" t="str">
            <v>내선전공</v>
          </cell>
          <cell r="AQ42">
            <v>0.01</v>
          </cell>
          <cell r="BB42" t="str">
            <v>전 7-8</v>
          </cell>
        </row>
        <row r="43">
          <cell r="A43">
            <v>22</v>
          </cell>
          <cell r="B43" t="str">
            <v>전선</v>
          </cell>
          <cell r="C43" t="str">
            <v>IV 3.5㎟</v>
          </cell>
          <cell r="D43">
            <v>1.05</v>
          </cell>
          <cell r="E43" t="str">
            <v>m</v>
          </cell>
          <cell r="F43">
            <v>50</v>
          </cell>
          <cell r="G43">
            <v>602</v>
          </cell>
          <cell r="I43">
            <v>480</v>
          </cell>
          <cell r="J43">
            <v>103</v>
          </cell>
          <cell r="K43">
            <v>108</v>
          </cell>
          <cell r="M43">
            <v>14</v>
          </cell>
          <cell r="AM43">
            <v>1</v>
          </cell>
          <cell r="AN43">
            <v>0.01</v>
          </cell>
          <cell r="AO43">
            <v>1</v>
          </cell>
          <cell r="AP43" t="str">
            <v>내선전공</v>
          </cell>
          <cell r="AQ43">
            <v>0.01</v>
          </cell>
          <cell r="BB43" t="str">
            <v>전 7-8</v>
          </cell>
        </row>
        <row r="44">
          <cell r="A44">
            <v>23</v>
          </cell>
          <cell r="B44" t="str">
            <v>전선</v>
          </cell>
          <cell r="C44" t="str">
            <v>IV 5.5㎟</v>
          </cell>
          <cell r="D44">
            <v>1.05</v>
          </cell>
          <cell r="E44" t="str">
            <v>m</v>
          </cell>
          <cell r="F44">
            <v>50</v>
          </cell>
          <cell r="G44">
            <v>666</v>
          </cell>
          <cell r="I44">
            <v>480</v>
          </cell>
          <cell r="J44">
            <v>164</v>
          </cell>
          <cell r="K44">
            <v>172</v>
          </cell>
          <cell r="M44">
            <v>14</v>
          </cell>
          <cell r="AM44">
            <v>1</v>
          </cell>
          <cell r="AN44">
            <v>0.01</v>
          </cell>
          <cell r="AO44">
            <v>1</v>
          </cell>
          <cell r="AP44" t="str">
            <v>내선전공</v>
          </cell>
          <cell r="AQ44">
            <v>0.01</v>
          </cell>
          <cell r="BB44" t="str">
            <v>전 7-8</v>
          </cell>
        </row>
        <row r="45">
          <cell r="A45">
            <v>24</v>
          </cell>
          <cell r="B45" t="str">
            <v>전선</v>
          </cell>
          <cell r="C45" t="str">
            <v>IV 8㎟</v>
          </cell>
          <cell r="D45">
            <v>1.05</v>
          </cell>
          <cell r="E45" t="str">
            <v>m</v>
          </cell>
          <cell r="F45">
            <v>50</v>
          </cell>
          <cell r="G45">
            <v>1220</v>
          </cell>
          <cell r="I45">
            <v>960</v>
          </cell>
          <cell r="J45">
            <v>221</v>
          </cell>
          <cell r="K45">
            <v>232</v>
          </cell>
          <cell r="M45">
            <v>28</v>
          </cell>
          <cell r="AM45">
            <v>1</v>
          </cell>
          <cell r="AN45">
            <v>0.02</v>
          </cell>
          <cell r="AO45">
            <v>1</v>
          </cell>
          <cell r="AP45" t="str">
            <v>내선전공</v>
          </cell>
          <cell r="AQ45">
            <v>0.02</v>
          </cell>
          <cell r="BB45" t="str">
            <v>전 7-8</v>
          </cell>
        </row>
        <row r="46">
          <cell r="A46">
            <v>25</v>
          </cell>
          <cell r="B46" t="str">
            <v>전선</v>
          </cell>
          <cell r="C46" t="str">
            <v>IV 14㎟</v>
          </cell>
          <cell r="D46">
            <v>1.05</v>
          </cell>
          <cell r="E46" t="str">
            <v>m</v>
          </cell>
          <cell r="F46">
            <v>50</v>
          </cell>
          <cell r="G46">
            <v>1467</v>
          </cell>
          <cell r="I46">
            <v>960</v>
          </cell>
          <cell r="J46">
            <v>457</v>
          </cell>
          <cell r="K46">
            <v>479</v>
          </cell>
          <cell r="M46">
            <v>28</v>
          </cell>
          <cell r="AM46">
            <v>1</v>
          </cell>
          <cell r="AN46">
            <v>0.02</v>
          </cell>
          <cell r="AO46">
            <v>1</v>
          </cell>
          <cell r="AP46" t="str">
            <v>내선전공</v>
          </cell>
          <cell r="AQ46">
            <v>0.02</v>
          </cell>
          <cell r="BB46" t="str">
            <v>전 7-8</v>
          </cell>
        </row>
        <row r="47">
          <cell r="A47">
            <v>26</v>
          </cell>
          <cell r="B47" t="str">
            <v>전선</v>
          </cell>
          <cell r="C47" t="str">
            <v>IV 22㎟</v>
          </cell>
          <cell r="D47">
            <v>1.05</v>
          </cell>
          <cell r="E47" t="str">
            <v>m</v>
          </cell>
          <cell r="F47">
            <v>50</v>
          </cell>
          <cell r="G47">
            <v>2229</v>
          </cell>
          <cell r="I47">
            <v>1488</v>
          </cell>
          <cell r="J47">
            <v>664</v>
          </cell>
          <cell r="K47">
            <v>697</v>
          </cell>
          <cell r="M47">
            <v>44</v>
          </cell>
          <cell r="AM47">
            <v>1</v>
          </cell>
          <cell r="AN47">
            <v>3.1E-2</v>
          </cell>
          <cell r="AO47">
            <v>1</v>
          </cell>
          <cell r="AP47" t="str">
            <v>내선전공</v>
          </cell>
          <cell r="AQ47">
            <v>3.1E-2</v>
          </cell>
          <cell r="BB47" t="str">
            <v>전 7-8</v>
          </cell>
        </row>
        <row r="48">
          <cell r="A48">
            <v>27</v>
          </cell>
          <cell r="B48" t="str">
            <v>전선</v>
          </cell>
          <cell r="C48" t="str">
            <v>IV 38㎟</v>
          </cell>
          <cell r="D48">
            <v>1.05</v>
          </cell>
          <cell r="E48" t="str">
            <v>m</v>
          </cell>
          <cell r="F48">
            <v>50</v>
          </cell>
          <cell r="G48">
            <v>2640</v>
          </cell>
          <cell r="I48">
            <v>1488</v>
          </cell>
          <cell r="J48">
            <v>1056</v>
          </cell>
          <cell r="K48">
            <v>1108</v>
          </cell>
          <cell r="M48">
            <v>44</v>
          </cell>
          <cell r="AM48">
            <v>1</v>
          </cell>
          <cell r="AN48">
            <v>3.1E-2</v>
          </cell>
          <cell r="AO48">
            <v>1</v>
          </cell>
          <cell r="AP48" t="str">
            <v>내선전공</v>
          </cell>
          <cell r="AQ48">
            <v>3.1E-2</v>
          </cell>
          <cell r="BB48" t="str">
            <v>전 7-8</v>
          </cell>
        </row>
        <row r="49">
          <cell r="A49">
            <v>28</v>
          </cell>
          <cell r="B49" t="str">
            <v>전선</v>
          </cell>
          <cell r="C49" t="str">
            <v>HIV 1.2㎜</v>
          </cell>
          <cell r="D49">
            <v>1.05</v>
          </cell>
          <cell r="E49" t="str">
            <v>m</v>
          </cell>
          <cell r="F49">
            <v>50</v>
          </cell>
          <cell r="G49">
            <v>531</v>
          </cell>
          <cell r="I49">
            <v>480</v>
          </cell>
          <cell r="J49">
            <v>36</v>
          </cell>
          <cell r="K49">
            <v>37</v>
          </cell>
          <cell r="M49">
            <v>14</v>
          </cell>
          <cell r="AM49">
            <v>1</v>
          </cell>
          <cell r="AN49">
            <v>0.01</v>
          </cell>
          <cell r="AO49">
            <v>1</v>
          </cell>
          <cell r="AP49" t="str">
            <v>내선전공</v>
          </cell>
          <cell r="AQ49">
            <v>0.01</v>
          </cell>
          <cell r="BB49" t="str">
            <v>전 7-8</v>
          </cell>
        </row>
        <row r="50">
          <cell r="A50">
            <v>29</v>
          </cell>
          <cell r="B50" t="str">
            <v>전선</v>
          </cell>
          <cell r="C50" t="str">
            <v>HIV 1.6㎜</v>
          </cell>
          <cell r="D50">
            <v>1.05</v>
          </cell>
          <cell r="E50" t="str">
            <v>m</v>
          </cell>
          <cell r="F50">
            <v>50</v>
          </cell>
          <cell r="G50">
            <v>554</v>
          </cell>
          <cell r="I50">
            <v>480</v>
          </cell>
          <cell r="J50">
            <v>58</v>
          </cell>
          <cell r="K50">
            <v>60</v>
          </cell>
          <cell r="M50">
            <v>14</v>
          </cell>
          <cell r="AM50">
            <v>1</v>
          </cell>
          <cell r="AN50">
            <v>0.01</v>
          </cell>
          <cell r="AO50">
            <v>1</v>
          </cell>
          <cell r="AP50" t="str">
            <v>내선전공</v>
          </cell>
          <cell r="AQ50">
            <v>0.01</v>
          </cell>
          <cell r="BB50" t="str">
            <v>전 7-8</v>
          </cell>
        </row>
        <row r="51">
          <cell r="A51">
            <v>30</v>
          </cell>
          <cell r="B51" t="str">
            <v>전선</v>
          </cell>
          <cell r="C51" t="str">
            <v>HIV 2㎜</v>
          </cell>
          <cell r="D51">
            <v>1.05</v>
          </cell>
          <cell r="E51" t="str">
            <v>m</v>
          </cell>
          <cell r="F51">
            <v>50</v>
          </cell>
          <cell r="G51">
            <v>583</v>
          </cell>
          <cell r="I51">
            <v>480</v>
          </cell>
          <cell r="J51">
            <v>85</v>
          </cell>
          <cell r="K51">
            <v>89</v>
          </cell>
          <cell r="M51">
            <v>14</v>
          </cell>
          <cell r="AM51">
            <v>1</v>
          </cell>
          <cell r="AN51">
            <v>0.01</v>
          </cell>
          <cell r="AO51">
            <v>1</v>
          </cell>
          <cell r="AP51" t="str">
            <v>내선전공</v>
          </cell>
          <cell r="AQ51">
            <v>0.01</v>
          </cell>
          <cell r="BB51" t="str">
            <v>전 7-8</v>
          </cell>
        </row>
        <row r="52">
          <cell r="A52">
            <v>31</v>
          </cell>
          <cell r="B52" t="str">
            <v>케이블</v>
          </cell>
          <cell r="C52" t="str">
            <v>FR-3 10C/1.6㎟</v>
          </cell>
          <cell r="D52">
            <v>1.05</v>
          </cell>
          <cell r="E52" t="str">
            <v>m</v>
          </cell>
          <cell r="F52">
            <v>50</v>
          </cell>
          <cell r="G52">
            <v>4916</v>
          </cell>
          <cell r="I52">
            <v>2944</v>
          </cell>
          <cell r="J52">
            <v>1795</v>
          </cell>
          <cell r="K52">
            <v>1884</v>
          </cell>
          <cell r="M52">
            <v>88</v>
          </cell>
          <cell r="AM52">
            <v>1</v>
          </cell>
          <cell r="AN52">
            <v>4.8000000000000001E-2</v>
          </cell>
          <cell r="AO52">
            <v>1</v>
          </cell>
          <cell r="AP52" t="str">
            <v>저압케이블공</v>
          </cell>
          <cell r="AQ52">
            <v>4.8000000000000001E-2</v>
          </cell>
          <cell r="BB52" t="str">
            <v>전 7-10</v>
          </cell>
        </row>
        <row r="53">
          <cell r="A53">
            <v>32</v>
          </cell>
          <cell r="B53" t="str">
            <v>케이블</v>
          </cell>
          <cell r="C53" t="str">
            <v>FR-3 7C/2㎟</v>
          </cell>
          <cell r="D53">
            <v>1.05</v>
          </cell>
          <cell r="E53" t="str">
            <v>m</v>
          </cell>
          <cell r="F53">
            <v>50</v>
          </cell>
          <cell r="G53">
            <v>4535</v>
          </cell>
          <cell r="I53">
            <v>2944</v>
          </cell>
          <cell r="J53">
            <v>1432</v>
          </cell>
          <cell r="K53">
            <v>1503</v>
          </cell>
          <cell r="M53">
            <v>88</v>
          </cell>
          <cell r="AM53">
            <v>1</v>
          </cell>
          <cell r="AN53">
            <v>4.8000000000000001E-2</v>
          </cell>
          <cell r="AO53">
            <v>1</v>
          </cell>
          <cell r="AP53" t="str">
            <v>저압케이블공</v>
          </cell>
          <cell r="AQ53">
            <v>4.8000000000000001E-2</v>
          </cell>
          <cell r="BB53" t="str">
            <v>전 7-10</v>
          </cell>
        </row>
        <row r="54">
          <cell r="A54">
            <v>33</v>
          </cell>
          <cell r="B54" t="str">
            <v>케이블</v>
          </cell>
          <cell r="C54" t="str">
            <v>CV 600V 1C/3.5㎟</v>
          </cell>
          <cell r="D54">
            <v>1.03</v>
          </cell>
          <cell r="E54" t="str">
            <v>m</v>
          </cell>
          <cell r="F54">
            <v>50</v>
          </cell>
          <cell r="G54">
            <v>881</v>
          </cell>
          <cell r="I54">
            <v>674</v>
          </cell>
          <cell r="J54">
            <v>182</v>
          </cell>
          <cell r="K54">
            <v>187</v>
          </cell>
          <cell r="M54">
            <v>20</v>
          </cell>
          <cell r="AM54">
            <v>1</v>
          </cell>
          <cell r="AN54">
            <v>1.0999999999999999E-2</v>
          </cell>
          <cell r="AO54">
            <v>1</v>
          </cell>
          <cell r="AP54" t="str">
            <v>저압케이블공</v>
          </cell>
          <cell r="AQ54">
            <v>1.0999999999999999E-2</v>
          </cell>
          <cell r="BB54" t="str">
            <v>전 7-10</v>
          </cell>
        </row>
        <row r="55">
          <cell r="A55">
            <v>34</v>
          </cell>
          <cell r="B55" t="str">
            <v>케이블</v>
          </cell>
          <cell r="C55" t="str">
            <v>CV 600V 1C/5.5㎟</v>
          </cell>
          <cell r="D55">
            <v>1.03</v>
          </cell>
          <cell r="E55" t="str">
            <v>m</v>
          </cell>
          <cell r="F55">
            <v>50</v>
          </cell>
          <cell r="G55">
            <v>1095</v>
          </cell>
          <cell r="I55">
            <v>797</v>
          </cell>
          <cell r="J55">
            <v>267</v>
          </cell>
          <cell r="K55">
            <v>275</v>
          </cell>
          <cell r="M55">
            <v>23</v>
          </cell>
          <cell r="AM55">
            <v>1</v>
          </cell>
          <cell r="AN55">
            <v>1.2999999999999999E-2</v>
          </cell>
          <cell r="AO55">
            <v>1</v>
          </cell>
          <cell r="AP55" t="str">
            <v>저압케이블공</v>
          </cell>
          <cell r="AQ55">
            <v>1.2999999999999999E-2</v>
          </cell>
          <cell r="BB55" t="str">
            <v>전 7-10</v>
          </cell>
        </row>
        <row r="56">
          <cell r="A56">
            <v>35</v>
          </cell>
          <cell r="B56" t="str">
            <v>케이블</v>
          </cell>
          <cell r="C56" t="str">
            <v>CV 600V 1C/8㎟</v>
          </cell>
          <cell r="D56">
            <v>1.03</v>
          </cell>
          <cell r="E56" t="str">
            <v>m</v>
          </cell>
          <cell r="F56">
            <v>50</v>
          </cell>
          <cell r="G56">
            <v>1219</v>
          </cell>
          <cell r="I56">
            <v>858</v>
          </cell>
          <cell r="J56">
            <v>327</v>
          </cell>
          <cell r="K56">
            <v>336</v>
          </cell>
          <cell r="M56">
            <v>25</v>
          </cell>
          <cell r="AM56">
            <v>1</v>
          </cell>
          <cell r="AN56">
            <v>1.4E-2</v>
          </cell>
          <cell r="AO56">
            <v>1</v>
          </cell>
          <cell r="AP56" t="str">
            <v>저압케이블공</v>
          </cell>
          <cell r="AQ56">
            <v>1.4E-2</v>
          </cell>
          <cell r="BB56" t="str">
            <v>전 7-10</v>
          </cell>
        </row>
        <row r="57">
          <cell r="A57">
            <v>36</v>
          </cell>
          <cell r="B57" t="str">
            <v>케이블</v>
          </cell>
          <cell r="C57" t="str">
            <v>CV 600V 1C/14㎟</v>
          </cell>
          <cell r="D57">
            <v>1.03</v>
          </cell>
          <cell r="E57" t="str">
            <v>m</v>
          </cell>
          <cell r="F57">
            <v>50</v>
          </cell>
          <cell r="G57">
            <v>1854</v>
          </cell>
          <cell r="I57">
            <v>1226</v>
          </cell>
          <cell r="J57">
            <v>575</v>
          </cell>
          <cell r="K57">
            <v>592</v>
          </cell>
          <cell r="M57">
            <v>36</v>
          </cell>
          <cell r="AM57">
            <v>1</v>
          </cell>
          <cell r="AN57">
            <v>0.02</v>
          </cell>
          <cell r="AO57">
            <v>1</v>
          </cell>
          <cell r="AP57" t="str">
            <v>저압케이블공</v>
          </cell>
          <cell r="AQ57">
            <v>0.02</v>
          </cell>
          <cell r="BB57" t="str">
            <v>전 7-9</v>
          </cell>
        </row>
        <row r="58">
          <cell r="A58">
            <v>37</v>
          </cell>
          <cell r="B58" t="str">
            <v>케이블</v>
          </cell>
          <cell r="C58" t="str">
            <v>CV 600V 1C/22㎟</v>
          </cell>
          <cell r="D58">
            <v>1.03</v>
          </cell>
          <cell r="E58" t="str">
            <v>m</v>
          </cell>
          <cell r="F58">
            <v>50</v>
          </cell>
          <cell r="G58">
            <v>2460</v>
          </cell>
          <cell r="I58">
            <v>1594</v>
          </cell>
          <cell r="J58">
            <v>796</v>
          </cell>
          <cell r="K58">
            <v>819</v>
          </cell>
          <cell r="M58">
            <v>47</v>
          </cell>
          <cell r="AM58">
            <v>1</v>
          </cell>
          <cell r="AN58">
            <v>2.5999999999999999E-2</v>
          </cell>
          <cell r="AO58">
            <v>1</v>
          </cell>
          <cell r="AP58" t="str">
            <v>저압케이블공</v>
          </cell>
          <cell r="AQ58">
            <v>2.5999999999999999E-2</v>
          </cell>
          <cell r="BB58" t="str">
            <v>전 7-9</v>
          </cell>
        </row>
        <row r="59">
          <cell r="A59">
            <v>38</v>
          </cell>
          <cell r="B59" t="str">
            <v>케이블</v>
          </cell>
          <cell r="C59" t="str">
            <v>CV 600V 1C/38㎟</v>
          </cell>
          <cell r="D59">
            <v>1.03</v>
          </cell>
          <cell r="E59" t="str">
            <v>m</v>
          </cell>
          <cell r="F59">
            <v>50</v>
          </cell>
          <cell r="G59">
            <v>3537</v>
          </cell>
          <cell r="I59">
            <v>2208</v>
          </cell>
          <cell r="J59">
            <v>1227</v>
          </cell>
          <cell r="K59">
            <v>1263</v>
          </cell>
          <cell r="M59">
            <v>66</v>
          </cell>
          <cell r="AM59">
            <v>1</v>
          </cell>
          <cell r="AN59">
            <v>3.5999999999999997E-2</v>
          </cell>
          <cell r="AO59">
            <v>1</v>
          </cell>
          <cell r="AP59" t="str">
            <v>저압케이블공</v>
          </cell>
          <cell r="AQ59">
            <v>3.5999999999999997E-2</v>
          </cell>
          <cell r="BB59" t="str">
            <v>전 7-9</v>
          </cell>
        </row>
        <row r="60">
          <cell r="A60">
            <v>39</v>
          </cell>
          <cell r="B60" t="str">
            <v>케이블</v>
          </cell>
          <cell r="C60" t="str">
            <v>CV 600V 1C/60㎟</v>
          </cell>
          <cell r="D60">
            <v>1.03</v>
          </cell>
          <cell r="E60" t="str">
            <v>m</v>
          </cell>
          <cell r="F60">
            <v>50</v>
          </cell>
          <cell r="G60">
            <v>5073</v>
          </cell>
          <cell r="I60">
            <v>3005</v>
          </cell>
          <cell r="J60">
            <v>1921</v>
          </cell>
          <cell r="K60">
            <v>1978</v>
          </cell>
          <cell r="M60">
            <v>90</v>
          </cell>
          <cell r="AM60">
            <v>1</v>
          </cell>
          <cell r="AN60">
            <v>4.9000000000000002E-2</v>
          </cell>
          <cell r="AO60">
            <v>1</v>
          </cell>
          <cell r="AP60" t="str">
            <v>저압케이블공</v>
          </cell>
          <cell r="AQ60">
            <v>4.9000000000000002E-2</v>
          </cell>
          <cell r="BB60" t="str">
            <v>전 7-9</v>
          </cell>
        </row>
        <row r="61">
          <cell r="A61">
            <v>40</v>
          </cell>
          <cell r="B61" t="str">
            <v>케이블</v>
          </cell>
          <cell r="C61" t="str">
            <v>CV 600V 1C/80㎟</v>
          </cell>
          <cell r="D61">
            <v>1.03</v>
          </cell>
          <cell r="E61" t="str">
            <v>m</v>
          </cell>
          <cell r="F61">
            <v>50</v>
          </cell>
          <cell r="G61">
            <v>6463</v>
          </cell>
          <cell r="I61">
            <v>3680</v>
          </cell>
          <cell r="J61">
            <v>2596</v>
          </cell>
          <cell r="K61">
            <v>2673</v>
          </cell>
          <cell r="M61">
            <v>110</v>
          </cell>
          <cell r="AM61">
            <v>1</v>
          </cell>
          <cell r="AN61">
            <v>0.06</v>
          </cell>
          <cell r="AO61">
            <v>1</v>
          </cell>
          <cell r="AP61" t="str">
            <v>저압케이블공</v>
          </cell>
          <cell r="AQ61">
            <v>0.06</v>
          </cell>
          <cell r="BB61" t="str">
            <v>전 7-9</v>
          </cell>
        </row>
        <row r="62">
          <cell r="A62">
            <v>41</v>
          </cell>
          <cell r="B62" t="str">
            <v>케이블</v>
          </cell>
          <cell r="C62" t="str">
            <v>CV 600V 1C/100㎟</v>
          </cell>
          <cell r="D62">
            <v>1.03</v>
          </cell>
          <cell r="E62" t="str">
            <v>m</v>
          </cell>
          <cell r="F62">
            <v>50</v>
          </cell>
          <cell r="G62">
            <v>7562</v>
          </cell>
          <cell r="I62">
            <v>4355</v>
          </cell>
          <cell r="J62">
            <v>2988</v>
          </cell>
          <cell r="K62">
            <v>3077</v>
          </cell>
          <cell r="M62">
            <v>130</v>
          </cell>
          <cell r="AM62">
            <v>1</v>
          </cell>
          <cell r="AN62">
            <v>7.0999999999999994E-2</v>
          </cell>
          <cell r="AO62">
            <v>1</v>
          </cell>
          <cell r="AP62" t="str">
            <v>저압케이블공</v>
          </cell>
          <cell r="AQ62">
            <v>7.0999999999999994E-2</v>
          </cell>
          <cell r="BB62" t="str">
            <v>전 7-9</v>
          </cell>
        </row>
        <row r="63">
          <cell r="A63">
            <v>42</v>
          </cell>
          <cell r="B63" t="str">
            <v>케이블</v>
          </cell>
          <cell r="C63" t="str">
            <v>CV 600V 1C/125㎟</v>
          </cell>
          <cell r="D63">
            <v>1.03</v>
          </cell>
          <cell r="E63" t="str">
            <v>m</v>
          </cell>
          <cell r="F63">
            <v>50</v>
          </cell>
          <cell r="G63">
            <v>9221</v>
          </cell>
          <cell r="I63">
            <v>5152</v>
          </cell>
          <cell r="J63">
            <v>3801</v>
          </cell>
          <cell r="K63">
            <v>3915</v>
          </cell>
          <cell r="M63">
            <v>154</v>
          </cell>
          <cell r="AM63">
            <v>1</v>
          </cell>
          <cell r="AN63">
            <v>8.4000000000000005E-2</v>
          </cell>
          <cell r="AO63">
            <v>1</v>
          </cell>
          <cell r="AP63" t="str">
            <v>저압케이블공</v>
          </cell>
          <cell r="AQ63">
            <v>8.4000000000000005E-2</v>
          </cell>
          <cell r="BB63" t="str">
            <v>전 7-9</v>
          </cell>
        </row>
        <row r="64">
          <cell r="A64">
            <v>43</v>
          </cell>
          <cell r="B64" t="str">
            <v>케이블</v>
          </cell>
          <cell r="C64" t="str">
            <v>CV 600V 1C/150㎟</v>
          </cell>
          <cell r="D64">
            <v>1.03</v>
          </cell>
          <cell r="E64" t="str">
            <v>m</v>
          </cell>
          <cell r="F64">
            <v>50</v>
          </cell>
          <cell r="G64">
            <v>10614</v>
          </cell>
          <cell r="I64">
            <v>5950</v>
          </cell>
          <cell r="J64">
            <v>4356</v>
          </cell>
          <cell r="K64">
            <v>4486</v>
          </cell>
          <cell r="M64">
            <v>178</v>
          </cell>
          <cell r="AM64">
            <v>1</v>
          </cell>
          <cell r="AN64">
            <v>9.7000000000000003E-2</v>
          </cell>
          <cell r="AO64">
            <v>1</v>
          </cell>
          <cell r="AP64" t="str">
            <v>저압케이블공</v>
          </cell>
          <cell r="AQ64">
            <v>9.7000000000000003E-2</v>
          </cell>
          <cell r="BB64" t="str">
            <v>전 7-9</v>
          </cell>
        </row>
        <row r="65">
          <cell r="A65">
            <v>44</v>
          </cell>
          <cell r="B65" t="str">
            <v>케이블</v>
          </cell>
          <cell r="C65" t="str">
            <v>CV 600V 1C/200㎟</v>
          </cell>
          <cell r="D65">
            <v>1.03</v>
          </cell>
          <cell r="E65" t="str">
            <v>m</v>
          </cell>
          <cell r="F65">
            <v>50</v>
          </cell>
          <cell r="G65">
            <v>14445</v>
          </cell>
          <cell r="I65">
            <v>7177</v>
          </cell>
          <cell r="J65">
            <v>6848</v>
          </cell>
          <cell r="K65">
            <v>7053</v>
          </cell>
          <cell r="M65">
            <v>215</v>
          </cell>
          <cell r="AM65">
            <v>1</v>
          </cell>
          <cell r="AN65">
            <v>0.11700000000000001</v>
          </cell>
          <cell r="AO65">
            <v>1</v>
          </cell>
          <cell r="AP65" t="str">
            <v>저압케이블공</v>
          </cell>
          <cell r="AQ65">
            <v>0.11700000000000001</v>
          </cell>
          <cell r="BB65" t="str">
            <v>전 7-9</v>
          </cell>
        </row>
        <row r="66">
          <cell r="A66">
            <v>45</v>
          </cell>
          <cell r="B66" t="str">
            <v>케이블</v>
          </cell>
          <cell r="C66" t="str">
            <v>CV 600V 1C/250㎟</v>
          </cell>
          <cell r="D66">
            <v>1.03</v>
          </cell>
          <cell r="E66" t="str">
            <v>m</v>
          </cell>
          <cell r="F66">
            <v>50</v>
          </cell>
          <cell r="G66">
            <v>17155</v>
          </cell>
          <cell r="I66">
            <v>8710</v>
          </cell>
          <cell r="J66">
            <v>7946</v>
          </cell>
          <cell r="K66">
            <v>8184</v>
          </cell>
          <cell r="M66">
            <v>261</v>
          </cell>
          <cell r="AM66">
            <v>1</v>
          </cell>
          <cell r="AN66">
            <v>0.14199999999999999</v>
          </cell>
          <cell r="AO66">
            <v>1</v>
          </cell>
          <cell r="AP66" t="str">
            <v>저압케이블공</v>
          </cell>
          <cell r="AQ66">
            <v>0.14199999999999999</v>
          </cell>
          <cell r="BB66" t="str">
            <v>전 7-9</v>
          </cell>
        </row>
        <row r="67">
          <cell r="A67">
            <v>46</v>
          </cell>
          <cell r="B67" t="str">
            <v>케이블</v>
          </cell>
          <cell r="C67" t="str">
            <v>CV 600V 1C/325㎟</v>
          </cell>
          <cell r="D67">
            <v>1.03</v>
          </cell>
          <cell r="E67" t="str">
            <v>m</v>
          </cell>
          <cell r="F67">
            <v>50</v>
          </cell>
          <cell r="G67">
            <v>20688</v>
          </cell>
          <cell r="I67">
            <v>10550</v>
          </cell>
          <cell r="J67">
            <v>9536</v>
          </cell>
          <cell r="K67">
            <v>9822</v>
          </cell>
          <cell r="M67">
            <v>316</v>
          </cell>
          <cell r="AM67">
            <v>1</v>
          </cell>
          <cell r="AN67">
            <v>0.17199999999999999</v>
          </cell>
          <cell r="AO67">
            <v>1</v>
          </cell>
          <cell r="AP67" t="str">
            <v>저압케이블공</v>
          </cell>
          <cell r="AQ67">
            <v>0.17199999999999999</v>
          </cell>
          <cell r="BB67" t="str">
            <v>전 7-9</v>
          </cell>
        </row>
        <row r="68">
          <cell r="A68">
            <v>47</v>
          </cell>
          <cell r="B68" t="str">
            <v>케이블</v>
          </cell>
          <cell r="C68" t="str">
            <v>CV 600V 1C/400㎟</v>
          </cell>
          <cell r="D68">
            <v>1.03</v>
          </cell>
          <cell r="E68" t="str">
            <v>m</v>
          </cell>
          <cell r="F68">
            <v>50</v>
          </cell>
          <cell r="G68">
            <v>24673</v>
          </cell>
          <cell r="I68">
            <v>12575</v>
          </cell>
          <cell r="J68">
            <v>11380</v>
          </cell>
          <cell r="K68">
            <v>11721</v>
          </cell>
          <cell r="M68">
            <v>377</v>
          </cell>
          <cell r="AM68">
            <v>1</v>
          </cell>
          <cell r="AN68">
            <v>0.20499999999999999</v>
          </cell>
          <cell r="AO68">
            <v>1</v>
          </cell>
          <cell r="AP68" t="str">
            <v>저압케이블공</v>
          </cell>
          <cell r="AQ68">
            <v>0.20499999999999999</v>
          </cell>
          <cell r="BB68" t="str">
            <v>전 7-9</v>
          </cell>
        </row>
        <row r="69">
          <cell r="A69">
            <v>48</v>
          </cell>
          <cell r="B69" t="str">
            <v>케이블</v>
          </cell>
          <cell r="C69" t="str">
            <v>CV 600V 1C/500㎟</v>
          </cell>
          <cell r="D69">
            <v>1.03</v>
          </cell>
          <cell r="E69" t="str">
            <v>m</v>
          </cell>
          <cell r="F69">
            <v>50</v>
          </cell>
          <cell r="G69">
            <v>29837</v>
          </cell>
          <cell r="I69">
            <v>14722</v>
          </cell>
          <cell r="J69">
            <v>14247</v>
          </cell>
          <cell r="K69">
            <v>14674</v>
          </cell>
          <cell r="M69">
            <v>441</v>
          </cell>
          <cell r="AM69">
            <v>1</v>
          </cell>
          <cell r="AN69">
            <v>0.24</v>
          </cell>
          <cell r="AO69">
            <v>1</v>
          </cell>
          <cell r="AP69" t="str">
            <v>저압케이블공</v>
          </cell>
          <cell r="AQ69">
            <v>0.24</v>
          </cell>
          <cell r="BB69" t="str">
            <v>전 7-9</v>
          </cell>
        </row>
        <row r="70">
          <cell r="A70">
            <v>49</v>
          </cell>
          <cell r="B70" t="str">
            <v>케이블</v>
          </cell>
          <cell r="C70" t="str">
            <v>CV 600V 2C/2㎟</v>
          </cell>
          <cell r="D70">
            <v>1.03</v>
          </cell>
          <cell r="E70" t="str">
            <v>m</v>
          </cell>
          <cell r="F70">
            <v>50</v>
          </cell>
          <cell r="G70">
            <v>1250</v>
          </cell>
          <cell r="I70">
            <v>858</v>
          </cell>
          <cell r="J70">
            <v>357</v>
          </cell>
          <cell r="K70">
            <v>367</v>
          </cell>
          <cell r="M70">
            <v>25</v>
          </cell>
          <cell r="AM70">
            <v>1</v>
          </cell>
          <cell r="AN70">
            <v>1.4E-2</v>
          </cell>
          <cell r="AO70">
            <v>1</v>
          </cell>
          <cell r="AP70" t="str">
            <v>저압케이블공</v>
          </cell>
          <cell r="AQ70">
            <v>1.4E-2</v>
          </cell>
          <cell r="BB70" t="str">
            <v>전 7-10</v>
          </cell>
        </row>
        <row r="71">
          <cell r="A71">
            <v>50</v>
          </cell>
          <cell r="B71" t="str">
            <v>케이블</v>
          </cell>
          <cell r="C71" t="str">
            <v>CV 600V 2C/3.5㎟</v>
          </cell>
          <cell r="D71">
            <v>1.03</v>
          </cell>
          <cell r="E71" t="str">
            <v>m</v>
          </cell>
          <cell r="F71">
            <v>50</v>
          </cell>
          <cell r="G71">
            <v>1479</v>
          </cell>
          <cell r="I71">
            <v>981</v>
          </cell>
          <cell r="J71">
            <v>456</v>
          </cell>
          <cell r="K71">
            <v>469</v>
          </cell>
          <cell r="M71">
            <v>29</v>
          </cell>
          <cell r="AM71">
            <v>1</v>
          </cell>
          <cell r="AN71">
            <v>1.6E-2</v>
          </cell>
          <cell r="AO71">
            <v>1</v>
          </cell>
          <cell r="AP71" t="str">
            <v>저압케이블공</v>
          </cell>
          <cell r="AQ71">
            <v>1.6E-2</v>
          </cell>
          <cell r="BB71" t="str">
            <v>전 7-10</v>
          </cell>
        </row>
        <row r="72">
          <cell r="A72">
            <v>51</v>
          </cell>
          <cell r="B72" t="str">
            <v>케이블</v>
          </cell>
          <cell r="C72" t="str">
            <v>CV 600V 2C/5.5㎟</v>
          </cell>
          <cell r="D72">
            <v>1.03</v>
          </cell>
          <cell r="E72" t="str">
            <v>m</v>
          </cell>
          <cell r="F72">
            <v>50</v>
          </cell>
          <cell r="G72">
            <v>1763</v>
          </cell>
          <cell r="I72">
            <v>1104</v>
          </cell>
          <cell r="J72">
            <v>608</v>
          </cell>
          <cell r="K72">
            <v>626</v>
          </cell>
          <cell r="M72">
            <v>33</v>
          </cell>
          <cell r="AM72">
            <v>1</v>
          </cell>
          <cell r="AN72">
            <v>1.7999999999999999E-2</v>
          </cell>
          <cell r="AO72">
            <v>1</v>
          </cell>
          <cell r="AP72" t="str">
            <v>저압케이블공</v>
          </cell>
          <cell r="AQ72">
            <v>1.7999999999999999E-2</v>
          </cell>
          <cell r="BB72" t="str">
            <v>전 7-10</v>
          </cell>
        </row>
        <row r="73">
          <cell r="A73">
            <v>52</v>
          </cell>
          <cell r="B73" t="str">
            <v>케이블</v>
          </cell>
          <cell r="C73" t="str">
            <v>CV 600V 2C/8㎟</v>
          </cell>
          <cell r="D73">
            <v>1.03</v>
          </cell>
          <cell r="E73" t="str">
            <v>m</v>
          </cell>
          <cell r="F73">
            <v>50</v>
          </cell>
          <cell r="G73">
            <v>2052</v>
          </cell>
          <cell r="I73">
            <v>1226</v>
          </cell>
          <cell r="J73">
            <v>767</v>
          </cell>
          <cell r="K73">
            <v>790</v>
          </cell>
          <cell r="M73">
            <v>36</v>
          </cell>
          <cell r="AM73">
            <v>1</v>
          </cell>
          <cell r="AN73">
            <v>0.02</v>
          </cell>
          <cell r="AO73">
            <v>1</v>
          </cell>
          <cell r="AP73" t="str">
            <v>저압케이블공</v>
          </cell>
          <cell r="AQ73">
            <v>0.02</v>
          </cell>
          <cell r="BB73" t="str">
            <v>전 7-10</v>
          </cell>
        </row>
        <row r="74">
          <cell r="A74">
            <v>53</v>
          </cell>
          <cell r="B74" t="str">
            <v>케이블</v>
          </cell>
          <cell r="C74" t="str">
            <v>CV 600V 2C/14㎟</v>
          </cell>
          <cell r="D74">
            <v>1.03</v>
          </cell>
          <cell r="E74" t="str">
            <v>m</v>
          </cell>
          <cell r="F74">
            <v>50</v>
          </cell>
          <cell r="G74">
            <v>3888</v>
          </cell>
          <cell r="I74">
            <v>2404</v>
          </cell>
          <cell r="J74">
            <v>1371</v>
          </cell>
          <cell r="K74">
            <v>1412</v>
          </cell>
          <cell r="M74">
            <v>72</v>
          </cell>
          <cell r="AM74">
            <v>1</v>
          </cell>
          <cell r="AN74">
            <v>2.7999999999999997E-2</v>
          </cell>
          <cell r="AO74">
            <v>1.4</v>
          </cell>
          <cell r="AP74" t="str">
            <v>저압케이블공</v>
          </cell>
          <cell r="AQ74">
            <v>2.7999999999999997E-2</v>
          </cell>
          <cell r="BB74" t="str">
            <v>전 7-9</v>
          </cell>
        </row>
        <row r="75">
          <cell r="A75">
            <v>54</v>
          </cell>
          <cell r="B75" t="str">
            <v>케이블</v>
          </cell>
          <cell r="C75" t="str">
            <v>CV 600V 2C/22㎟</v>
          </cell>
          <cell r="D75">
            <v>1.03</v>
          </cell>
          <cell r="E75" t="str">
            <v>m</v>
          </cell>
          <cell r="F75">
            <v>50</v>
          </cell>
          <cell r="G75">
            <v>5087</v>
          </cell>
          <cell r="I75">
            <v>3126</v>
          </cell>
          <cell r="J75">
            <v>1814</v>
          </cell>
          <cell r="K75">
            <v>1868</v>
          </cell>
          <cell r="M75">
            <v>93</v>
          </cell>
          <cell r="AM75">
            <v>1</v>
          </cell>
          <cell r="AN75">
            <v>3.6399999999999995E-2</v>
          </cell>
          <cell r="AO75">
            <v>1.4</v>
          </cell>
          <cell r="AP75" t="str">
            <v>저압케이블공</v>
          </cell>
          <cell r="AQ75">
            <v>3.6399999999999995E-2</v>
          </cell>
          <cell r="BB75" t="str">
            <v>전 7-9</v>
          </cell>
        </row>
        <row r="76">
          <cell r="A76">
            <v>55</v>
          </cell>
          <cell r="B76" t="str">
            <v>케이블</v>
          </cell>
          <cell r="C76" t="str">
            <v>CV 600V 2C/38㎟</v>
          </cell>
          <cell r="D76">
            <v>1.03</v>
          </cell>
          <cell r="E76" t="str">
            <v>m</v>
          </cell>
          <cell r="F76">
            <v>50</v>
          </cell>
          <cell r="G76">
            <v>7334</v>
          </cell>
          <cell r="I76">
            <v>4328</v>
          </cell>
          <cell r="J76">
            <v>2794</v>
          </cell>
          <cell r="K76">
            <v>2877</v>
          </cell>
          <cell r="M76">
            <v>129</v>
          </cell>
          <cell r="AM76">
            <v>1</v>
          </cell>
          <cell r="AN76">
            <v>5.0399999999999993E-2</v>
          </cell>
          <cell r="AO76">
            <v>1.4</v>
          </cell>
          <cell r="AP76" t="str">
            <v>저압케이블공</v>
          </cell>
          <cell r="AQ76">
            <v>5.0399999999999993E-2</v>
          </cell>
          <cell r="BB76" t="str">
            <v>전 7-9</v>
          </cell>
        </row>
        <row r="77">
          <cell r="A77">
            <v>56</v>
          </cell>
          <cell r="B77" t="str">
            <v>케이블</v>
          </cell>
          <cell r="C77" t="str">
            <v>CV 600V 2C/60㎟</v>
          </cell>
          <cell r="D77">
            <v>1.03</v>
          </cell>
          <cell r="E77" t="str">
            <v>m</v>
          </cell>
          <cell r="F77">
            <v>50</v>
          </cell>
          <cell r="G77">
            <v>11060</v>
          </cell>
          <cell r="I77">
            <v>5891</v>
          </cell>
          <cell r="J77">
            <v>4848</v>
          </cell>
          <cell r="K77">
            <v>4993</v>
          </cell>
          <cell r="M77">
            <v>176</v>
          </cell>
          <cell r="AM77">
            <v>1</v>
          </cell>
          <cell r="AN77">
            <v>6.8599999999999994E-2</v>
          </cell>
          <cell r="AO77">
            <v>1.4</v>
          </cell>
          <cell r="AP77" t="str">
            <v>저압케이블공</v>
          </cell>
          <cell r="AQ77">
            <v>6.8599999999999994E-2</v>
          </cell>
          <cell r="BB77" t="str">
            <v>전 7-9</v>
          </cell>
        </row>
        <row r="78">
          <cell r="A78">
            <v>57</v>
          </cell>
          <cell r="B78" t="str">
            <v>케이블</v>
          </cell>
          <cell r="C78" t="str">
            <v>CV 600V 3C/3.5㎟</v>
          </cell>
          <cell r="D78">
            <v>1.03</v>
          </cell>
          <cell r="E78" t="str">
            <v>m</v>
          </cell>
          <cell r="F78">
            <v>50</v>
          </cell>
          <cell r="G78">
            <v>1953</v>
          </cell>
          <cell r="I78">
            <v>1349</v>
          </cell>
          <cell r="J78">
            <v>548</v>
          </cell>
          <cell r="K78">
            <v>564</v>
          </cell>
          <cell r="M78">
            <v>40</v>
          </cell>
          <cell r="AM78">
            <v>1</v>
          </cell>
          <cell r="AN78">
            <v>2.1999999999999999E-2</v>
          </cell>
          <cell r="AO78">
            <v>1</v>
          </cell>
          <cell r="AP78" t="str">
            <v>저압케이블공</v>
          </cell>
          <cell r="AQ78">
            <v>2.1999999999999999E-2</v>
          </cell>
          <cell r="BB78" t="str">
            <v>전 7-10</v>
          </cell>
        </row>
        <row r="79">
          <cell r="A79">
            <v>58</v>
          </cell>
          <cell r="B79" t="str">
            <v>케이블</v>
          </cell>
          <cell r="C79" t="str">
            <v>CV 600V 3C/5.5㎟</v>
          </cell>
          <cell r="D79">
            <v>1.03</v>
          </cell>
          <cell r="E79" t="str">
            <v>m</v>
          </cell>
          <cell r="F79">
            <v>50</v>
          </cell>
          <cell r="G79">
            <v>2424</v>
          </cell>
          <cell r="I79">
            <v>1594</v>
          </cell>
          <cell r="J79">
            <v>761</v>
          </cell>
          <cell r="K79">
            <v>783</v>
          </cell>
          <cell r="M79">
            <v>47</v>
          </cell>
          <cell r="AM79">
            <v>1</v>
          </cell>
          <cell r="AN79">
            <v>2.5999999999999999E-2</v>
          </cell>
          <cell r="AO79">
            <v>1</v>
          </cell>
          <cell r="AP79" t="str">
            <v>저압케이블공</v>
          </cell>
          <cell r="AQ79">
            <v>2.5999999999999999E-2</v>
          </cell>
          <cell r="BB79" t="str">
            <v>전 7-10</v>
          </cell>
        </row>
        <row r="80">
          <cell r="A80">
            <v>59</v>
          </cell>
          <cell r="B80" t="str">
            <v>케이블</v>
          </cell>
          <cell r="C80" t="str">
            <v>CV 600V 3C/8㎟</v>
          </cell>
          <cell r="D80">
            <v>1.03</v>
          </cell>
          <cell r="E80" t="str">
            <v>m</v>
          </cell>
          <cell r="F80">
            <v>50</v>
          </cell>
          <cell r="G80">
            <v>2827</v>
          </cell>
          <cell r="I80">
            <v>1778</v>
          </cell>
          <cell r="J80">
            <v>967</v>
          </cell>
          <cell r="K80">
            <v>996</v>
          </cell>
          <cell r="M80">
            <v>53</v>
          </cell>
          <cell r="AM80">
            <v>1</v>
          </cell>
          <cell r="AN80">
            <v>2.9000000000000001E-2</v>
          </cell>
          <cell r="AO80">
            <v>1</v>
          </cell>
          <cell r="AP80" t="str">
            <v>저압케이블공</v>
          </cell>
          <cell r="AQ80">
            <v>2.9000000000000001E-2</v>
          </cell>
          <cell r="BB80" t="str">
            <v>전 7-10</v>
          </cell>
        </row>
        <row r="81">
          <cell r="A81">
            <v>60</v>
          </cell>
          <cell r="B81" t="str">
            <v>케이블</v>
          </cell>
          <cell r="C81" t="str">
            <v>CV 600V 3C/14㎟</v>
          </cell>
          <cell r="D81">
            <v>1.03</v>
          </cell>
          <cell r="E81" t="str">
            <v>m</v>
          </cell>
          <cell r="F81">
            <v>50</v>
          </cell>
          <cell r="G81">
            <v>6933</v>
          </cell>
          <cell r="I81">
            <v>4907</v>
          </cell>
          <cell r="J81">
            <v>1825</v>
          </cell>
          <cell r="K81">
            <v>1879</v>
          </cell>
          <cell r="M81">
            <v>147</v>
          </cell>
          <cell r="AM81">
            <v>1</v>
          </cell>
          <cell r="AN81">
            <v>0.04</v>
          </cell>
          <cell r="AO81">
            <v>2</v>
          </cell>
          <cell r="AP81" t="str">
            <v>저압케이블공</v>
          </cell>
          <cell r="AQ81">
            <v>0.04</v>
          </cell>
          <cell r="BB81" t="str">
            <v>전 7-9</v>
          </cell>
        </row>
        <row r="82">
          <cell r="A82">
            <v>61</v>
          </cell>
          <cell r="B82" t="str">
            <v>케이블</v>
          </cell>
          <cell r="C82" t="str">
            <v>CV 600V 3C/22㎟</v>
          </cell>
          <cell r="D82">
            <v>1.03</v>
          </cell>
          <cell r="E82" t="str">
            <v>m</v>
          </cell>
          <cell r="F82">
            <v>50</v>
          </cell>
          <cell r="G82">
            <v>9103</v>
          </cell>
          <cell r="I82">
            <v>6379</v>
          </cell>
          <cell r="J82">
            <v>2460</v>
          </cell>
          <cell r="K82">
            <v>2533</v>
          </cell>
          <cell r="M82">
            <v>191</v>
          </cell>
          <cell r="AM82">
            <v>1</v>
          </cell>
          <cell r="AN82">
            <v>5.1999999999999998E-2</v>
          </cell>
          <cell r="AO82">
            <v>2</v>
          </cell>
          <cell r="AP82" t="str">
            <v>저압케이블공</v>
          </cell>
          <cell r="AQ82">
            <v>5.1999999999999998E-2</v>
          </cell>
          <cell r="BB82" t="str">
            <v>전 7-9</v>
          </cell>
        </row>
        <row r="83">
          <cell r="A83">
            <v>62</v>
          </cell>
          <cell r="B83" t="str">
            <v>케이블</v>
          </cell>
          <cell r="C83" t="str">
            <v>CV 600V 3C/38㎟</v>
          </cell>
          <cell r="D83">
            <v>1.03</v>
          </cell>
          <cell r="E83" t="str">
            <v>m</v>
          </cell>
          <cell r="F83">
            <v>50</v>
          </cell>
          <cell r="G83">
            <v>13180</v>
          </cell>
          <cell r="I83">
            <v>8833</v>
          </cell>
          <cell r="J83">
            <v>3965</v>
          </cell>
          <cell r="K83">
            <v>4083</v>
          </cell>
          <cell r="M83">
            <v>264</v>
          </cell>
          <cell r="AM83">
            <v>1</v>
          </cell>
          <cell r="AN83">
            <v>7.1999999999999995E-2</v>
          </cell>
          <cell r="AO83">
            <v>2</v>
          </cell>
          <cell r="AP83" t="str">
            <v>저압케이블공</v>
          </cell>
          <cell r="AQ83">
            <v>7.1999999999999995E-2</v>
          </cell>
          <cell r="BB83" t="str">
            <v>전 7-9</v>
          </cell>
        </row>
        <row r="84">
          <cell r="A84">
            <v>63</v>
          </cell>
          <cell r="B84" t="str">
            <v>케이블</v>
          </cell>
          <cell r="C84" t="str">
            <v>CV 600V 3C/60㎟</v>
          </cell>
          <cell r="D84">
            <v>1.03</v>
          </cell>
          <cell r="E84" t="str">
            <v>m</v>
          </cell>
          <cell r="F84">
            <v>50</v>
          </cell>
          <cell r="G84">
            <v>19242</v>
          </cell>
          <cell r="I84">
            <v>12023</v>
          </cell>
          <cell r="J84">
            <v>6660</v>
          </cell>
          <cell r="K84">
            <v>6859</v>
          </cell>
          <cell r="M84">
            <v>360</v>
          </cell>
          <cell r="AM84">
            <v>1</v>
          </cell>
          <cell r="AN84">
            <v>9.8000000000000004E-2</v>
          </cell>
          <cell r="AO84">
            <v>2</v>
          </cell>
          <cell r="AP84" t="str">
            <v>저압케이블공</v>
          </cell>
          <cell r="AQ84">
            <v>9.8000000000000004E-2</v>
          </cell>
          <cell r="BB84" t="str">
            <v>전 7-9</v>
          </cell>
        </row>
        <row r="85">
          <cell r="A85">
            <v>64</v>
          </cell>
          <cell r="B85" t="str">
            <v>케이블</v>
          </cell>
          <cell r="C85" t="str">
            <v>CV 600V 4C/3.5㎟</v>
          </cell>
          <cell r="D85">
            <v>1.03</v>
          </cell>
          <cell r="E85" t="str">
            <v>m</v>
          </cell>
          <cell r="F85">
            <v>50</v>
          </cell>
          <cell r="G85">
            <v>2555</v>
          </cell>
          <cell r="I85">
            <v>1778</v>
          </cell>
          <cell r="J85">
            <v>703</v>
          </cell>
          <cell r="K85">
            <v>724</v>
          </cell>
          <cell r="M85">
            <v>53</v>
          </cell>
          <cell r="AM85">
            <v>1</v>
          </cell>
          <cell r="AN85">
            <v>2.9000000000000001E-2</v>
          </cell>
          <cell r="AO85">
            <v>1</v>
          </cell>
          <cell r="AP85" t="str">
            <v>저압케이블공</v>
          </cell>
          <cell r="AQ85">
            <v>2.9000000000000001E-2</v>
          </cell>
          <cell r="BB85" t="str">
            <v>전 7-10</v>
          </cell>
        </row>
        <row r="86">
          <cell r="A86">
            <v>65</v>
          </cell>
          <cell r="B86" t="str">
            <v>케이블</v>
          </cell>
          <cell r="C86" t="str">
            <v>CV 600V 4C/5.5㎟</v>
          </cell>
          <cell r="D86">
            <v>1.03</v>
          </cell>
          <cell r="E86" t="str">
            <v>m</v>
          </cell>
          <cell r="F86">
            <v>50</v>
          </cell>
          <cell r="G86">
            <v>3115</v>
          </cell>
          <cell r="I86">
            <v>2085</v>
          </cell>
          <cell r="J86">
            <v>940</v>
          </cell>
          <cell r="K86">
            <v>968</v>
          </cell>
          <cell r="M86">
            <v>62</v>
          </cell>
          <cell r="AM86">
            <v>1</v>
          </cell>
          <cell r="AN86">
            <v>3.4000000000000002E-2</v>
          </cell>
          <cell r="AO86">
            <v>1</v>
          </cell>
          <cell r="AP86" t="str">
            <v>저압케이블공</v>
          </cell>
          <cell r="AQ86">
            <v>3.4000000000000002E-2</v>
          </cell>
          <cell r="BB86" t="str">
            <v>전 7-10</v>
          </cell>
        </row>
        <row r="87">
          <cell r="A87">
            <v>66</v>
          </cell>
          <cell r="B87" t="str">
            <v>케이블</v>
          </cell>
          <cell r="C87" t="str">
            <v>CV 600V 4C/8㎟</v>
          </cell>
          <cell r="D87">
            <v>1.03</v>
          </cell>
          <cell r="E87" t="str">
            <v>m</v>
          </cell>
          <cell r="F87">
            <v>50</v>
          </cell>
          <cell r="G87">
            <v>3723</v>
          </cell>
          <cell r="I87">
            <v>2392</v>
          </cell>
          <cell r="J87">
            <v>1224</v>
          </cell>
          <cell r="K87">
            <v>1260</v>
          </cell>
          <cell r="M87">
            <v>71</v>
          </cell>
          <cell r="AM87">
            <v>1</v>
          </cell>
          <cell r="AN87">
            <v>3.9E-2</v>
          </cell>
          <cell r="AO87">
            <v>1</v>
          </cell>
          <cell r="AP87" t="str">
            <v>저압케이블공</v>
          </cell>
          <cell r="AQ87">
            <v>3.9E-2</v>
          </cell>
          <cell r="BB87" t="str">
            <v>전 7-10</v>
          </cell>
        </row>
        <row r="88">
          <cell r="A88">
            <v>67</v>
          </cell>
          <cell r="B88" t="str">
            <v>케이블</v>
          </cell>
          <cell r="C88" t="str">
            <v>CV 600V 4C/14㎟</v>
          </cell>
          <cell r="D88">
            <v>1.03</v>
          </cell>
          <cell r="E88" t="str">
            <v>m</v>
          </cell>
          <cell r="F88">
            <v>50</v>
          </cell>
          <cell r="G88">
            <v>10811</v>
          </cell>
          <cell r="I88">
            <v>8293</v>
          </cell>
          <cell r="J88">
            <v>2204</v>
          </cell>
          <cell r="K88">
            <v>2270</v>
          </cell>
          <cell r="M88">
            <v>248</v>
          </cell>
          <cell r="AM88">
            <v>1</v>
          </cell>
          <cell r="AN88">
            <v>5.2000000000000005E-2</v>
          </cell>
          <cell r="AO88">
            <v>2.6</v>
          </cell>
          <cell r="AP88" t="str">
            <v>저압케이블공</v>
          </cell>
          <cell r="AQ88">
            <v>5.2000000000000005E-2</v>
          </cell>
          <cell r="BB88" t="str">
            <v>전 7-9</v>
          </cell>
        </row>
        <row r="89">
          <cell r="A89">
            <v>68</v>
          </cell>
          <cell r="B89" t="str">
            <v>케이블</v>
          </cell>
          <cell r="C89" t="str">
            <v>CV 600V 4C/22㎟</v>
          </cell>
          <cell r="D89">
            <v>1.03</v>
          </cell>
          <cell r="E89" t="str">
            <v>m</v>
          </cell>
          <cell r="F89">
            <v>50</v>
          </cell>
          <cell r="G89">
            <v>14161</v>
          </cell>
          <cell r="I89">
            <v>10781</v>
          </cell>
          <cell r="J89">
            <v>2968</v>
          </cell>
          <cell r="K89">
            <v>3057</v>
          </cell>
          <cell r="M89">
            <v>323</v>
          </cell>
          <cell r="AM89">
            <v>1</v>
          </cell>
          <cell r="AN89">
            <v>6.7599999999999993E-2</v>
          </cell>
          <cell r="AO89">
            <v>2.6</v>
          </cell>
          <cell r="AP89" t="str">
            <v>저압케이블공</v>
          </cell>
          <cell r="AQ89">
            <v>6.7599999999999993E-2</v>
          </cell>
          <cell r="BB89" t="str">
            <v>전 7-9</v>
          </cell>
        </row>
        <row r="90">
          <cell r="A90">
            <v>69</v>
          </cell>
          <cell r="B90" t="str">
            <v>케이블</v>
          </cell>
          <cell r="C90" t="str">
            <v>CV 600V 4C/38㎟</v>
          </cell>
          <cell r="D90">
            <v>1.03</v>
          </cell>
          <cell r="E90" t="str">
            <v>m</v>
          </cell>
          <cell r="F90">
            <v>50</v>
          </cell>
          <cell r="G90">
            <v>20600</v>
          </cell>
          <cell r="I90">
            <v>14928</v>
          </cell>
          <cell r="J90">
            <v>5073</v>
          </cell>
          <cell r="K90">
            <v>5225</v>
          </cell>
          <cell r="M90">
            <v>447</v>
          </cell>
          <cell r="AM90">
            <v>1</v>
          </cell>
          <cell r="AN90">
            <v>9.3600000000000003E-2</v>
          </cell>
          <cell r="AO90">
            <v>2.6</v>
          </cell>
          <cell r="AP90" t="str">
            <v>저압케이블공</v>
          </cell>
          <cell r="AQ90">
            <v>9.3600000000000003E-2</v>
          </cell>
          <cell r="BB90" t="str">
            <v>전 7-9</v>
          </cell>
        </row>
        <row r="91">
          <cell r="A91">
            <v>70</v>
          </cell>
          <cell r="B91" t="str">
            <v>케이블</v>
          </cell>
          <cell r="C91" t="str">
            <v>CV 600V 4C/60㎟</v>
          </cell>
          <cell r="D91">
            <v>1.03</v>
          </cell>
          <cell r="E91" t="str">
            <v>m</v>
          </cell>
          <cell r="F91">
            <v>50</v>
          </cell>
          <cell r="G91">
            <v>29291</v>
          </cell>
          <cell r="I91">
            <v>20319</v>
          </cell>
          <cell r="J91">
            <v>8120</v>
          </cell>
          <cell r="K91">
            <v>8363</v>
          </cell>
          <cell r="M91">
            <v>609</v>
          </cell>
          <cell r="AM91">
            <v>1</v>
          </cell>
          <cell r="AN91">
            <v>0.12740000000000001</v>
          </cell>
          <cell r="AO91">
            <v>2.6</v>
          </cell>
          <cell r="AP91" t="str">
            <v>저압케이블공</v>
          </cell>
          <cell r="AQ91">
            <v>0.12740000000000001</v>
          </cell>
          <cell r="BB91" t="str">
            <v>전 7-9</v>
          </cell>
        </row>
        <row r="92">
          <cell r="A92">
            <v>71</v>
          </cell>
          <cell r="B92" t="str">
            <v>케이블</v>
          </cell>
          <cell r="C92" t="str">
            <v>CV 6.6KV 1C/100㎟</v>
          </cell>
          <cell r="D92">
            <v>1.03</v>
          </cell>
          <cell r="E92" t="str">
            <v>m</v>
          </cell>
          <cell r="F92">
            <v>50</v>
          </cell>
          <cell r="G92">
            <v>8456</v>
          </cell>
          <cell r="I92">
            <v>3452</v>
          </cell>
          <cell r="J92">
            <v>4759</v>
          </cell>
          <cell r="K92">
            <v>4901</v>
          </cell>
          <cell r="M92">
            <v>103</v>
          </cell>
          <cell r="AM92">
            <v>2</v>
          </cell>
          <cell r="AN92">
            <v>6.2399999999999997E-2</v>
          </cell>
          <cell r="AO92">
            <v>1.2</v>
          </cell>
          <cell r="AP92" t="str">
            <v>고압케이블공</v>
          </cell>
          <cell r="AQ92">
            <v>2.76E-2</v>
          </cell>
          <cell r="AR92" t="str">
            <v>보통인부</v>
          </cell>
          <cell r="AS92">
            <v>3.4799999999999998E-2</v>
          </cell>
          <cell r="BB92" t="str">
            <v>전 5-38</v>
          </cell>
        </row>
        <row r="93">
          <cell r="A93">
            <v>72</v>
          </cell>
          <cell r="B93" t="str">
            <v>케이블</v>
          </cell>
          <cell r="C93" t="str">
            <v>CV 6.6KV 1C/250㎟</v>
          </cell>
          <cell r="D93">
            <v>1.03</v>
          </cell>
          <cell r="E93" t="str">
            <v>m</v>
          </cell>
          <cell r="F93">
            <v>50</v>
          </cell>
          <cell r="G93">
            <v>18559</v>
          </cell>
          <cell r="I93">
            <v>6862</v>
          </cell>
          <cell r="J93">
            <v>11158</v>
          </cell>
          <cell r="K93">
            <v>11492</v>
          </cell>
          <cell r="M93">
            <v>205</v>
          </cell>
          <cell r="AM93">
            <v>2</v>
          </cell>
          <cell r="AN93">
            <v>0.11879999999999999</v>
          </cell>
          <cell r="AO93">
            <v>1.2</v>
          </cell>
          <cell r="AP93" t="str">
            <v>고압케이블공</v>
          </cell>
          <cell r="AQ93">
            <v>0.06</v>
          </cell>
          <cell r="AR93" t="str">
            <v>보통인부</v>
          </cell>
          <cell r="AS93">
            <v>5.8799999999999998E-2</v>
          </cell>
          <cell r="BB93" t="str">
            <v>전 5-38</v>
          </cell>
        </row>
        <row r="94">
          <cell r="A94">
            <v>73</v>
          </cell>
          <cell r="B94" t="str">
            <v>케이블</v>
          </cell>
          <cell r="C94" t="str">
            <v>CV 22.9KV 1C/38㎟</v>
          </cell>
          <cell r="D94">
            <v>1.03</v>
          </cell>
          <cell r="E94" t="str">
            <v>m</v>
          </cell>
          <cell r="F94">
            <v>50</v>
          </cell>
          <cell r="G94">
            <v>9497</v>
          </cell>
          <cell r="I94">
            <v>3949</v>
          </cell>
          <cell r="J94">
            <v>5272</v>
          </cell>
          <cell r="K94">
            <v>5430</v>
          </cell>
          <cell r="M94">
            <v>118</v>
          </cell>
          <cell r="AM94">
            <v>2</v>
          </cell>
          <cell r="AN94">
            <v>4.3499999999999997E-2</v>
          </cell>
          <cell r="AO94">
            <v>1.5</v>
          </cell>
          <cell r="AP94" t="str">
            <v>특고케이블공</v>
          </cell>
          <cell r="AQ94">
            <v>2.2499999999999999E-2</v>
          </cell>
          <cell r="AR94" t="str">
            <v>보통인부</v>
          </cell>
          <cell r="AS94">
            <v>2.1000000000000001E-2</v>
          </cell>
          <cell r="BB94" t="str">
            <v>전 5-38</v>
          </cell>
        </row>
        <row r="95">
          <cell r="A95">
            <v>74</v>
          </cell>
          <cell r="B95" t="str">
            <v>케이블</v>
          </cell>
          <cell r="C95" t="str">
            <v>CV 22.9KV 1C/60㎟</v>
          </cell>
          <cell r="D95">
            <v>1.03</v>
          </cell>
          <cell r="E95" t="str">
            <v>m</v>
          </cell>
          <cell r="F95">
            <v>50</v>
          </cell>
          <cell r="G95">
            <v>10687</v>
          </cell>
          <cell r="I95">
            <v>4557</v>
          </cell>
          <cell r="J95">
            <v>5820</v>
          </cell>
          <cell r="K95">
            <v>5994</v>
          </cell>
          <cell r="M95">
            <v>136</v>
          </cell>
          <cell r="AM95">
            <v>2</v>
          </cell>
          <cell r="AN95">
            <v>5.1000000000000004E-2</v>
          </cell>
          <cell r="AO95">
            <v>1.5</v>
          </cell>
          <cell r="AP95" t="str">
            <v>특고케이블공</v>
          </cell>
          <cell r="AQ95">
            <v>2.5500000000000002E-2</v>
          </cell>
          <cell r="AR95" t="str">
            <v>보통인부</v>
          </cell>
          <cell r="AS95">
            <v>2.5500000000000002E-2</v>
          </cell>
          <cell r="BB95" t="str">
            <v>전 5-38</v>
          </cell>
        </row>
        <row r="96">
          <cell r="A96">
            <v>75</v>
          </cell>
          <cell r="B96" t="str">
            <v>케이블</v>
          </cell>
          <cell r="C96" t="str">
            <v>CV 22.9KV 1C/150㎟</v>
          </cell>
          <cell r="D96">
            <v>1.03</v>
          </cell>
          <cell r="E96" t="str">
            <v>m</v>
          </cell>
          <cell r="F96">
            <v>50</v>
          </cell>
          <cell r="G96">
            <v>18205</v>
          </cell>
          <cell r="I96">
            <v>7775</v>
          </cell>
          <cell r="J96">
            <v>9900</v>
          </cell>
          <cell r="K96">
            <v>10197</v>
          </cell>
          <cell r="M96">
            <v>233</v>
          </cell>
          <cell r="AM96">
            <v>2</v>
          </cell>
          <cell r="AN96">
            <v>8.7000000000000008E-2</v>
          </cell>
          <cell r="AO96">
            <v>1.5</v>
          </cell>
          <cell r="AP96" t="str">
            <v>특고케이블공</v>
          </cell>
          <cell r="AQ96">
            <v>4.3500000000000004E-2</v>
          </cell>
          <cell r="AR96" t="str">
            <v>보통인부</v>
          </cell>
          <cell r="AS96">
            <v>4.3500000000000004E-2</v>
          </cell>
          <cell r="BB96" t="str">
            <v>전 5-38</v>
          </cell>
        </row>
        <row r="97">
          <cell r="A97">
            <v>76</v>
          </cell>
          <cell r="B97" t="str">
            <v>케이블</v>
          </cell>
          <cell r="C97" t="str">
            <v>CV/CN 1C/38㎟</v>
          </cell>
          <cell r="D97">
            <v>1.03</v>
          </cell>
          <cell r="E97" t="str">
            <v>m</v>
          </cell>
          <cell r="F97">
            <v>50</v>
          </cell>
          <cell r="G97">
            <v>10474</v>
          </cell>
          <cell r="I97">
            <v>4494</v>
          </cell>
          <cell r="J97">
            <v>5676</v>
          </cell>
          <cell r="K97">
            <v>5846</v>
          </cell>
          <cell r="M97">
            <v>134</v>
          </cell>
          <cell r="AM97">
            <v>2</v>
          </cell>
          <cell r="AN97">
            <v>4.6400000000000004E-2</v>
          </cell>
          <cell r="AO97">
            <v>1.6</v>
          </cell>
          <cell r="AP97" t="str">
            <v>특고케이블공</v>
          </cell>
          <cell r="AQ97">
            <v>2.4E-2</v>
          </cell>
          <cell r="AR97" t="str">
            <v>보통인부</v>
          </cell>
          <cell r="AS97">
            <v>2.2400000000000003E-2</v>
          </cell>
          <cell r="BB97" t="str">
            <v>전 5-38</v>
          </cell>
        </row>
        <row r="98">
          <cell r="A98">
            <v>77</v>
          </cell>
          <cell r="B98" t="str">
            <v>케이블</v>
          </cell>
          <cell r="C98" t="str">
            <v>CV/CN 1C/60㎟</v>
          </cell>
          <cell r="D98">
            <v>1.03</v>
          </cell>
          <cell r="E98" t="str">
            <v>m</v>
          </cell>
          <cell r="F98">
            <v>50</v>
          </cell>
          <cell r="G98">
            <v>11795</v>
          </cell>
          <cell r="I98">
            <v>5185</v>
          </cell>
          <cell r="J98">
            <v>6267</v>
          </cell>
          <cell r="K98">
            <v>6455</v>
          </cell>
          <cell r="M98">
            <v>155</v>
          </cell>
          <cell r="AM98">
            <v>2</v>
          </cell>
          <cell r="AN98">
            <v>5.4400000000000004E-2</v>
          </cell>
          <cell r="AO98">
            <v>1.6</v>
          </cell>
          <cell r="AP98" t="str">
            <v>특고케이블공</v>
          </cell>
          <cell r="AQ98">
            <v>2.7200000000000002E-2</v>
          </cell>
          <cell r="AR98" t="str">
            <v>보통인부</v>
          </cell>
          <cell r="AS98">
            <v>2.7200000000000002E-2</v>
          </cell>
          <cell r="BB98" t="str">
            <v>전 5-38</v>
          </cell>
        </row>
        <row r="99">
          <cell r="A99">
            <v>78</v>
          </cell>
          <cell r="B99" t="str">
            <v>케이블</v>
          </cell>
          <cell r="C99" t="str">
            <v>CV/CN 1C/150㎟</v>
          </cell>
          <cell r="D99">
            <v>1.03</v>
          </cell>
          <cell r="E99" t="str">
            <v>m</v>
          </cell>
          <cell r="F99">
            <v>50</v>
          </cell>
          <cell r="G99">
            <v>20512</v>
          </cell>
          <cell r="I99">
            <v>8846</v>
          </cell>
          <cell r="J99">
            <v>11069</v>
          </cell>
          <cell r="K99">
            <v>11401</v>
          </cell>
          <cell r="M99">
            <v>265</v>
          </cell>
          <cell r="AM99">
            <v>2</v>
          </cell>
          <cell r="AN99">
            <v>9.2800000000000007E-2</v>
          </cell>
          <cell r="AO99">
            <v>1.6</v>
          </cell>
          <cell r="AP99" t="str">
            <v>특고케이블공</v>
          </cell>
          <cell r="AQ99">
            <v>4.6400000000000004E-2</v>
          </cell>
          <cell r="AR99" t="str">
            <v>보통인부</v>
          </cell>
          <cell r="AS99">
            <v>4.6400000000000004E-2</v>
          </cell>
          <cell r="BB99" t="str">
            <v>전 5-38</v>
          </cell>
        </row>
        <row r="100">
          <cell r="A100">
            <v>79</v>
          </cell>
          <cell r="B100" t="str">
            <v>케이블</v>
          </cell>
          <cell r="C100" t="str">
            <v>CVV 2C/1.25㎟</v>
          </cell>
          <cell r="D100">
            <v>1.03</v>
          </cell>
          <cell r="E100" t="str">
            <v>m</v>
          </cell>
          <cell r="F100">
            <v>50</v>
          </cell>
          <cell r="G100">
            <v>883</v>
          </cell>
          <cell r="I100">
            <v>858</v>
          </cell>
          <cell r="J100">
            <v>0</v>
          </cell>
          <cell r="K100">
            <v>0</v>
          </cell>
          <cell r="M100">
            <v>25</v>
          </cell>
          <cell r="AM100">
            <v>1</v>
          </cell>
          <cell r="AN100">
            <v>1.4E-2</v>
          </cell>
          <cell r="AO100">
            <v>1</v>
          </cell>
          <cell r="AP100" t="str">
            <v>저압케이블공</v>
          </cell>
          <cell r="AQ100">
            <v>1.4E-2</v>
          </cell>
          <cell r="BB100" t="str">
            <v>전 7-10</v>
          </cell>
        </row>
        <row r="101">
          <cell r="A101">
            <v>80</v>
          </cell>
          <cell r="B101" t="str">
            <v>케이블</v>
          </cell>
          <cell r="C101" t="str">
            <v>CVV 3C/1.25㎟</v>
          </cell>
          <cell r="D101">
            <v>1.03</v>
          </cell>
          <cell r="E101" t="str">
            <v>m</v>
          </cell>
          <cell r="F101">
            <v>50</v>
          </cell>
          <cell r="G101">
            <v>1514</v>
          </cell>
          <cell r="I101">
            <v>1165</v>
          </cell>
          <cell r="J101">
            <v>306</v>
          </cell>
          <cell r="K101">
            <v>315</v>
          </cell>
          <cell r="M101">
            <v>34</v>
          </cell>
          <cell r="AM101">
            <v>1</v>
          </cell>
          <cell r="AN101">
            <v>1.9E-2</v>
          </cell>
          <cell r="AO101">
            <v>1</v>
          </cell>
          <cell r="AP101" t="str">
            <v>저압케이블공</v>
          </cell>
          <cell r="AQ101">
            <v>1.9E-2</v>
          </cell>
          <cell r="BB101" t="str">
            <v>전 7-10</v>
          </cell>
        </row>
        <row r="102">
          <cell r="A102">
            <v>81</v>
          </cell>
          <cell r="B102" t="str">
            <v>케이블</v>
          </cell>
          <cell r="C102" t="str">
            <v>CVV 4C/1.25㎟</v>
          </cell>
          <cell r="D102">
            <v>1.03</v>
          </cell>
          <cell r="E102" t="str">
            <v>m</v>
          </cell>
          <cell r="F102">
            <v>50</v>
          </cell>
          <cell r="G102">
            <v>1641</v>
          </cell>
          <cell r="I102">
            <v>1594</v>
          </cell>
          <cell r="J102">
            <v>0</v>
          </cell>
          <cell r="K102">
            <v>0</v>
          </cell>
          <cell r="M102">
            <v>47</v>
          </cell>
          <cell r="AM102">
            <v>1</v>
          </cell>
          <cell r="AN102">
            <v>2.5999999999999999E-2</v>
          </cell>
          <cell r="AO102">
            <v>1</v>
          </cell>
          <cell r="AP102" t="str">
            <v>저압케이블공</v>
          </cell>
          <cell r="AQ102">
            <v>2.5999999999999999E-2</v>
          </cell>
          <cell r="BB102" t="str">
            <v>전 7-10</v>
          </cell>
        </row>
        <row r="103">
          <cell r="A103">
            <v>82</v>
          </cell>
          <cell r="B103" t="str">
            <v>케이블</v>
          </cell>
          <cell r="C103" t="str">
            <v>CVV 5C/1.25㎟</v>
          </cell>
          <cell r="D103">
            <v>1.03</v>
          </cell>
          <cell r="E103" t="str">
            <v>m</v>
          </cell>
          <cell r="F103">
            <v>50</v>
          </cell>
          <cell r="G103">
            <v>2446</v>
          </cell>
          <cell r="I103">
            <v>1962</v>
          </cell>
          <cell r="J103">
            <v>414</v>
          </cell>
          <cell r="K103">
            <v>426</v>
          </cell>
          <cell r="M103">
            <v>58</v>
          </cell>
          <cell r="AM103">
            <v>1</v>
          </cell>
          <cell r="AN103">
            <v>3.2000000000000001E-2</v>
          </cell>
          <cell r="AO103">
            <v>1</v>
          </cell>
          <cell r="AP103" t="str">
            <v>저압케이블공</v>
          </cell>
          <cell r="AQ103">
            <v>3.2000000000000001E-2</v>
          </cell>
          <cell r="BB103" t="str">
            <v>전 7-10</v>
          </cell>
        </row>
        <row r="104">
          <cell r="A104">
            <v>83</v>
          </cell>
          <cell r="B104" t="str">
            <v>케이블</v>
          </cell>
          <cell r="C104" t="str">
            <v>CVV 6C/1.25㎟</v>
          </cell>
          <cell r="D104">
            <v>1.03</v>
          </cell>
          <cell r="E104" t="str">
            <v>m</v>
          </cell>
          <cell r="F104">
            <v>50</v>
          </cell>
          <cell r="G104">
            <v>2211</v>
          </cell>
          <cell r="I104">
            <v>2147</v>
          </cell>
          <cell r="J104">
            <v>0</v>
          </cell>
          <cell r="K104">
            <v>0</v>
          </cell>
          <cell r="M104">
            <v>64</v>
          </cell>
          <cell r="AM104">
            <v>1</v>
          </cell>
          <cell r="AN104">
            <v>3.5000000000000003E-2</v>
          </cell>
          <cell r="AO104">
            <v>1</v>
          </cell>
          <cell r="AP104" t="str">
            <v>저압케이블공</v>
          </cell>
          <cell r="AQ104">
            <v>3.5000000000000003E-2</v>
          </cell>
          <cell r="BB104" t="str">
            <v>전 7-10</v>
          </cell>
        </row>
        <row r="105">
          <cell r="A105">
            <v>84</v>
          </cell>
          <cell r="B105" t="str">
            <v>케이블</v>
          </cell>
          <cell r="C105" t="str">
            <v>CVV 7C/1.25㎟</v>
          </cell>
          <cell r="D105">
            <v>1.03</v>
          </cell>
          <cell r="E105" t="str">
            <v>m</v>
          </cell>
          <cell r="F105">
            <v>50</v>
          </cell>
          <cell r="G105">
            <v>2968</v>
          </cell>
          <cell r="I105">
            <v>2392</v>
          </cell>
          <cell r="J105">
            <v>491</v>
          </cell>
          <cell r="K105">
            <v>505</v>
          </cell>
          <cell r="M105">
            <v>71</v>
          </cell>
          <cell r="AM105">
            <v>1</v>
          </cell>
          <cell r="AN105">
            <v>3.9E-2</v>
          </cell>
          <cell r="AO105">
            <v>1</v>
          </cell>
          <cell r="AP105" t="str">
            <v>저압케이블공</v>
          </cell>
          <cell r="AQ105">
            <v>3.9E-2</v>
          </cell>
          <cell r="BB105" t="str">
            <v>전 7-10</v>
          </cell>
        </row>
        <row r="106">
          <cell r="A106">
            <v>85</v>
          </cell>
          <cell r="B106" t="str">
            <v>케이블</v>
          </cell>
          <cell r="C106" t="str">
            <v>CVV 8C/1.25㎟</v>
          </cell>
          <cell r="D106">
            <v>1.03</v>
          </cell>
          <cell r="E106" t="str">
            <v>m</v>
          </cell>
          <cell r="F106">
            <v>50</v>
          </cell>
          <cell r="G106">
            <v>2653</v>
          </cell>
          <cell r="I106">
            <v>2576</v>
          </cell>
          <cell r="J106">
            <v>0</v>
          </cell>
          <cell r="K106">
            <v>0</v>
          </cell>
          <cell r="M106">
            <v>77</v>
          </cell>
          <cell r="AM106">
            <v>1</v>
          </cell>
          <cell r="AN106">
            <v>4.2000000000000003E-2</v>
          </cell>
          <cell r="AO106">
            <v>1</v>
          </cell>
          <cell r="AP106" t="str">
            <v>저압케이블공</v>
          </cell>
          <cell r="AQ106">
            <v>4.2000000000000003E-2</v>
          </cell>
          <cell r="BB106" t="str">
            <v>전 7-10</v>
          </cell>
        </row>
        <row r="107">
          <cell r="A107">
            <v>86</v>
          </cell>
          <cell r="B107" t="str">
            <v>케이블</v>
          </cell>
          <cell r="C107" t="str">
            <v>CVV 9C/1.25㎟</v>
          </cell>
          <cell r="D107">
            <v>1.03</v>
          </cell>
          <cell r="E107" t="str">
            <v>m</v>
          </cell>
          <cell r="F107">
            <v>50</v>
          </cell>
          <cell r="G107">
            <v>3730</v>
          </cell>
          <cell r="I107">
            <v>2944</v>
          </cell>
          <cell r="J107">
            <v>678</v>
          </cell>
          <cell r="K107">
            <v>698</v>
          </cell>
          <cell r="M107">
            <v>88</v>
          </cell>
          <cell r="AM107">
            <v>1</v>
          </cell>
          <cell r="AN107">
            <v>4.8000000000000001E-2</v>
          </cell>
          <cell r="AO107">
            <v>1</v>
          </cell>
          <cell r="AP107" t="str">
            <v>저압케이블공</v>
          </cell>
          <cell r="AQ107">
            <v>4.8000000000000001E-2</v>
          </cell>
          <cell r="BB107" t="str">
            <v>전 7-10</v>
          </cell>
        </row>
        <row r="108">
          <cell r="A108">
            <v>87</v>
          </cell>
          <cell r="B108" t="str">
            <v>케이블</v>
          </cell>
          <cell r="C108" t="str">
            <v>CVV 10C/1.25㎟</v>
          </cell>
          <cell r="D108">
            <v>1.03</v>
          </cell>
          <cell r="E108" t="str">
            <v>m</v>
          </cell>
          <cell r="F108">
            <v>50</v>
          </cell>
          <cell r="G108">
            <v>3800</v>
          </cell>
          <cell r="I108">
            <v>2944</v>
          </cell>
          <cell r="J108">
            <v>746</v>
          </cell>
          <cell r="K108">
            <v>768</v>
          </cell>
          <cell r="M108">
            <v>88</v>
          </cell>
          <cell r="AM108">
            <v>1</v>
          </cell>
          <cell r="AN108">
            <v>4.8000000000000001E-2</v>
          </cell>
          <cell r="AO108">
            <v>1</v>
          </cell>
          <cell r="AP108" t="str">
            <v>저압케이블공</v>
          </cell>
          <cell r="AQ108">
            <v>4.8000000000000001E-2</v>
          </cell>
          <cell r="BB108" t="str">
            <v>전 7-10</v>
          </cell>
        </row>
        <row r="109">
          <cell r="A109">
            <v>88</v>
          </cell>
          <cell r="B109" t="str">
            <v>케이블</v>
          </cell>
          <cell r="C109" t="str">
            <v>CVV 12C/1.25㎟</v>
          </cell>
          <cell r="D109">
            <v>1.03</v>
          </cell>
          <cell r="E109" t="str">
            <v>m</v>
          </cell>
          <cell r="F109">
            <v>50</v>
          </cell>
          <cell r="G109">
            <v>4309</v>
          </cell>
          <cell r="I109">
            <v>3312</v>
          </cell>
          <cell r="J109">
            <v>872</v>
          </cell>
          <cell r="K109">
            <v>898</v>
          </cell>
          <cell r="M109">
            <v>99</v>
          </cell>
          <cell r="AM109">
            <v>1</v>
          </cell>
          <cell r="AN109">
            <v>5.3999999999999999E-2</v>
          </cell>
          <cell r="AO109">
            <v>1</v>
          </cell>
          <cell r="AP109" t="str">
            <v>저압케이블공</v>
          </cell>
          <cell r="AQ109">
            <v>5.3999999999999999E-2</v>
          </cell>
          <cell r="BB109" t="str">
            <v>전 7-10</v>
          </cell>
        </row>
        <row r="110">
          <cell r="A110">
            <v>89</v>
          </cell>
          <cell r="B110" t="str">
            <v>케이블</v>
          </cell>
          <cell r="C110" t="str">
            <v>CVV 15C/1.25㎟</v>
          </cell>
          <cell r="D110">
            <v>1.03</v>
          </cell>
          <cell r="E110" t="str">
            <v>m</v>
          </cell>
          <cell r="F110">
            <v>50</v>
          </cell>
          <cell r="G110">
            <v>5551</v>
          </cell>
          <cell r="I110">
            <v>4416</v>
          </cell>
          <cell r="J110">
            <v>974</v>
          </cell>
          <cell r="K110">
            <v>1003</v>
          </cell>
          <cell r="M110">
            <v>132</v>
          </cell>
          <cell r="AM110">
            <v>1</v>
          </cell>
          <cell r="AN110">
            <v>7.1999999999999995E-2</v>
          </cell>
          <cell r="AO110">
            <v>1</v>
          </cell>
          <cell r="AP110" t="str">
            <v>저압케이블공</v>
          </cell>
          <cell r="AQ110">
            <v>7.1999999999999995E-2</v>
          </cell>
          <cell r="BB110" t="str">
            <v>전 7-10</v>
          </cell>
        </row>
        <row r="111">
          <cell r="A111">
            <v>90</v>
          </cell>
          <cell r="B111" t="str">
            <v>케이블</v>
          </cell>
          <cell r="C111" t="str">
            <v>CVV 19C/1.25㎟</v>
          </cell>
          <cell r="D111">
            <v>1.03</v>
          </cell>
          <cell r="E111" t="str">
            <v>m</v>
          </cell>
          <cell r="F111">
            <v>50</v>
          </cell>
          <cell r="G111">
            <v>5746</v>
          </cell>
          <cell r="I111">
            <v>4416</v>
          </cell>
          <cell r="J111">
            <v>1164</v>
          </cell>
          <cell r="K111">
            <v>1198</v>
          </cell>
          <cell r="M111">
            <v>132</v>
          </cell>
          <cell r="AM111">
            <v>1</v>
          </cell>
          <cell r="AN111">
            <v>7.1999999999999995E-2</v>
          </cell>
          <cell r="AO111">
            <v>1</v>
          </cell>
          <cell r="AP111" t="str">
            <v>저압케이블공</v>
          </cell>
          <cell r="AQ111">
            <v>7.1999999999999995E-2</v>
          </cell>
          <cell r="BB111" t="str">
            <v>전 7-10</v>
          </cell>
        </row>
        <row r="112">
          <cell r="A112">
            <v>91</v>
          </cell>
          <cell r="B112" t="str">
            <v>케이블</v>
          </cell>
          <cell r="C112" t="str">
            <v>CVV 24C/1.25㎟</v>
          </cell>
          <cell r="D112">
            <v>1.03</v>
          </cell>
          <cell r="E112" t="str">
            <v>m</v>
          </cell>
          <cell r="F112">
            <v>50</v>
          </cell>
          <cell r="G112">
            <v>6858</v>
          </cell>
          <cell r="I112">
            <v>5152</v>
          </cell>
          <cell r="J112">
            <v>1507</v>
          </cell>
          <cell r="K112">
            <v>1552</v>
          </cell>
          <cell r="M112">
            <v>154</v>
          </cell>
          <cell r="AM112">
            <v>1</v>
          </cell>
          <cell r="AN112">
            <v>8.4000000000000005E-2</v>
          </cell>
          <cell r="AO112">
            <v>1</v>
          </cell>
          <cell r="AP112" t="str">
            <v>저압케이블공</v>
          </cell>
          <cell r="AQ112">
            <v>8.4000000000000005E-2</v>
          </cell>
          <cell r="BB112" t="str">
            <v>전 7-10</v>
          </cell>
        </row>
        <row r="113">
          <cell r="A113">
            <v>92</v>
          </cell>
          <cell r="B113" t="str">
            <v>케이블</v>
          </cell>
          <cell r="C113" t="str">
            <v>CVV 27C/1.25㎟</v>
          </cell>
          <cell r="D113">
            <v>1.03</v>
          </cell>
          <cell r="E113" t="str">
            <v>m</v>
          </cell>
          <cell r="F113">
            <v>50</v>
          </cell>
          <cell r="G113">
            <v>6191</v>
          </cell>
          <cell r="I113">
            <v>6011</v>
          </cell>
          <cell r="J113">
            <v>0</v>
          </cell>
          <cell r="K113">
            <v>0</v>
          </cell>
          <cell r="M113">
            <v>180</v>
          </cell>
          <cell r="AM113">
            <v>1</v>
          </cell>
          <cell r="AN113">
            <v>9.8000000000000004E-2</v>
          </cell>
          <cell r="AO113">
            <v>1</v>
          </cell>
          <cell r="AP113" t="str">
            <v>저압케이블공</v>
          </cell>
          <cell r="AQ113">
            <v>9.8000000000000004E-2</v>
          </cell>
          <cell r="BB113" t="str">
            <v>전 7-10</v>
          </cell>
        </row>
        <row r="114">
          <cell r="A114">
            <v>93</v>
          </cell>
          <cell r="B114" t="str">
            <v>케이블</v>
          </cell>
          <cell r="C114" t="str">
            <v>CVV 30C/1.25㎟</v>
          </cell>
          <cell r="D114">
            <v>1.03</v>
          </cell>
          <cell r="E114" t="str">
            <v>m</v>
          </cell>
          <cell r="F114">
            <v>50</v>
          </cell>
          <cell r="G114">
            <v>8070</v>
          </cell>
          <cell r="I114">
            <v>6011</v>
          </cell>
          <cell r="J114">
            <v>1825</v>
          </cell>
          <cell r="K114">
            <v>1879</v>
          </cell>
          <cell r="M114">
            <v>180</v>
          </cell>
          <cell r="AM114">
            <v>1</v>
          </cell>
          <cell r="AN114">
            <v>9.8000000000000004E-2</v>
          </cell>
          <cell r="AO114">
            <v>1</v>
          </cell>
          <cell r="AP114" t="str">
            <v>저압케이블공</v>
          </cell>
          <cell r="AQ114">
            <v>9.8000000000000004E-2</v>
          </cell>
          <cell r="BB114" t="str">
            <v>전 7-10</v>
          </cell>
        </row>
        <row r="115">
          <cell r="A115">
            <v>94</v>
          </cell>
          <cell r="B115" t="str">
            <v>케이블</v>
          </cell>
          <cell r="C115" t="str">
            <v>CVV 2C/2㎟</v>
          </cell>
          <cell r="D115">
            <v>1.03</v>
          </cell>
          <cell r="E115" t="str">
            <v>m</v>
          </cell>
          <cell r="F115">
            <v>50</v>
          </cell>
          <cell r="G115">
            <v>1200</v>
          </cell>
          <cell r="I115">
            <v>858</v>
          </cell>
          <cell r="J115">
            <v>308</v>
          </cell>
          <cell r="K115">
            <v>317</v>
          </cell>
          <cell r="M115">
            <v>25</v>
          </cell>
          <cell r="AM115">
            <v>1</v>
          </cell>
          <cell r="AN115">
            <v>1.4E-2</v>
          </cell>
          <cell r="AO115">
            <v>1</v>
          </cell>
          <cell r="AP115" t="str">
            <v>저압케이블공</v>
          </cell>
          <cell r="AQ115">
            <v>1.4E-2</v>
          </cell>
          <cell r="BB115" t="str">
            <v>전 7-10</v>
          </cell>
        </row>
        <row r="116">
          <cell r="A116">
            <v>95</v>
          </cell>
          <cell r="B116" t="str">
            <v>케이블</v>
          </cell>
          <cell r="C116" t="str">
            <v>CVV 3C/2㎟</v>
          </cell>
          <cell r="D116">
            <v>1.03</v>
          </cell>
          <cell r="E116" t="str">
            <v>m</v>
          </cell>
          <cell r="F116">
            <v>50</v>
          </cell>
          <cell r="G116">
            <v>1587</v>
          </cell>
          <cell r="I116">
            <v>1165</v>
          </cell>
          <cell r="J116">
            <v>377</v>
          </cell>
          <cell r="K116">
            <v>388</v>
          </cell>
          <cell r="M116">
            <v>34</v>
          </cell>
          <cell r="AM116">
            <v>1</v>
          </cell>
          <cell r="AN116">
            <v>1.9E-2</v>
          </cell>
          <cell r="AO116">
            <v>1</v>
          </cell>
          <cell r="AP116" t="str">
            <v>저압케이블공</v>
          </cell>
          <cell r="AQ116">
            <v>1.9E-2</v>
          </cell>
          <cell r="BB116" t="str">
            <v>전 7-10</v>
          </cell>
        </row>
        <row r="117">
          <cell r="A117">
            <v>96</v>
          </cell>
          <cell r="B117" t="str">
            <v>케이블</v>
          </cell>
          <cell r="C117" t="str">
            <v>CVV 4C/2㎟</v>
          </cell>
          <cell r="D117">
            <v>1.03</v>
          </cell>
          <cell r="E117" t="str">
            <v>m</v>
          </cell>
          <cell r="F117">
            <v>50</v>
          </cell>
          <cell r="G117">
            <v>2114</v>
          </cell>
          <cell r="I117">
            <v>1594</v>
          </cell>
          <cell r="J117">
            <v>460</v>
          </cell>
          <cell r="K117">
            <v>473</v>
          </cell>
          <cell r="M117">
            <v>47</v>
          </cell>
          <cell r="AM117">
            <v>1</v>
          </cell>
          <cell r="AN117">
            <v>2.5999999999999999E-2</v>
          </cell>
          <cell r="AO117">
            <v>1</v>
          </cell>
          <cell r="AP117" t="str">
            <v>저압케이블공</v>
          </cell>
          <cell r="AQ117">
            <v>2.5999999999999999E-2</v>
          </cell>
          <cell r="BB117" t="str">
            <v>전 7-10</v>
          </cell>
        </row>
        <row r="118">
          <cell r="A118">
            <v>97</v>
          </cell>
          <cell r="B118" t="str">
            <v>케이블</v>
          </cell>
          <cell r="C118" t="str">
            <v>CVV 5C/2㎟</v>
          </cell>
          <cell r="D118">
            <v>1.03</v>
          </cell>
          <cell r="E118" t="str">
            <v>m</v>
          </cell>
          <cell r="F118">
            <v>50</v>
          </cell>
          <cell r="G118">
            <v>2559</v>
          </cell>
          <cell r="I118">
            <v>1962</v>
          </cell>
          <cell r="J118">
            <v>524</v>
          </cell>
          <cell r="K118">
            <v>539</v>
          </cell>
          <cell r="M118">
            <v>58</v>
          </cell>
          <cell r="AM118">
            <v>1</v>
          </cell>
          <cell r="AN118">
            <v>3.2000000000000001E-2</v>
          </cell>
          <cell r="AO118">
            <v>1</v>
          </cell>
          <cell r="AP118" t="str">
            <v>저압케이블공</v>
          </cell>
          <cell r="AQ118">
            <v>3.2000000000000001E-2</v>
          </cell>
          <cell r="BB118" t="str">
            <v>전 7-10</v>
          </cell>
        </row>
        <row r="119">
          <cell r="A119">
            <v>98</v>
          </cell>
          <cell r="B119" t="str">
            <v>케이블</v>
          </cell>
          <cell r="C119" t="str">
            <v>CVV 6C/2㎟</v>
          </cell>
          <cell r="D119">
            <v>1.03</v>
          </cell>
          <cell r="E119" t="str">
            <v>m</v>
          </cell>
          <cell r="F119">
            <v>50</v>
          </cell>
          <cell r="G119">
            <v>2686</v>
          </cell>
          <cell r="I119">
            <v>2147</v>
          </cell>
          <cell r="J119">
            <v>462</v>
          </cell>
          <cell r="K119">
            <v>475</v>
          </cell>
          <cell r="M119">
            <v>64</v>
          </cell>
          <cell r="AM119">
            <v>1</v>
          </cell>
          <cell r="AN119">
            <v>3.5000000000000003E-2</v>
          </cell>
          <cell r="AO119">
            <v>1</v>
          </cell>
          <cell r="AP119" t="str">
            <v>저압케이블공</v>
          </cell>
          <cell r="AQ119">
            <v>3.5000000000000003E-2</v>
          </cell>
          <cell r="BB119" t="str">
            <v>전 7-10</v>
          </cell>
        </row>
        <row r="120">
          <cell r="A120">
            <v>99</v>
          </cell>
          <cell r="B120" t="str">
            <v>케이블</v>
          </cell>
          <cell r="C120" t="str">
            <v>CVV 7C/2㎟</v>
          </cell>
          <cell r="D120">
            <v>1.03</v>
          </cell>
          <cell r="E120" t="str">
            <v>m</v>
          </cell>
          <cell r="F120">
            <v>50</v>
          </cell>
          <cell r="G120">
            <v>3130</v>
          </cell>
          <cell r="I120">
            <v>2392</v>
          </cell>
          <cell r="J120">
            <v>648</v>
          </cell>
          <cell r="K120">
            <v>667</v>
          </cell>
          <cell r="M120">
            <v>71</v>
          </cell>
          <cell r="AM120">
            <v>1</v>
          </cell>
          <cell r="AN120">
            <v>3.9E-2</v>
          </cell>
          <cell r="AO120">
            <v>1</v>
          </cell>
          <cell r="AP120" t="str">
            <v>저압케이블공</v>
          </cell>
          <cell r="AQ120">
            <v>3.9E-2</v>
          </cell>
          <cell r="BB120" t="str">
            <v>전 7-10</v>
          </cell>
        </row>
        <row r="121">
          <cell r="A121">
            <v>100</v>
          </cell>
          <cell r="B121" t="str">
            <v>케이블</v>
          </cell>
          <cell r="C121" t="str">
            <v>CVV 8C/2㎟</v>
          </cell>
          <cell r="D121">
            <v>1.03</v>
          </cell>
          <cell r="E121" t="str">
            <v>m</v>
          </cell>
          <cell r="F121">
            <v>50</v>
          </cell>
          <cell r="G121">
            <v>3485</v>
          </cell>
          <cell r="I121">
            <v>2576</v>
          </cell>
          <cell r="J121">
            <v>808</v>
          </cell>
          <cell r="K121">
            <v>832</v>
          </cell>
          <cell r="M121">
            <v>77</v>
          </cell>
          <cell r="AM121">
            <v>1</v>
          </cell>
          <cell r="AN121">
            <v>4.2000000000000003E-2</v>
          </cell>
          <cell r="AO121">
            <v>1</v>
          </cell>
          <cell r="AP121" t="str">
            <v>저압케이블공</v>
          </cell>
          <cell r="AQ121">
            <v>4.2000000000000003E-2</v>
          </cell>
          <cell r="BB121" t="str">
            <v>전 7-10</v>
          </cell>
        </row>
        <row r="122">
          <cell r="A122">
            <v>101</v>
          </cell>
          <cell r="B122" t="str">
            <v>케이블</v>
          </cell>
          <cell r="C122" t="str">
            <v>CVV 9C/2㎟</v>
          </cell>
          <cell r="D122">
            <v>1.03</v>
          </cell>
          <cell r="E122" t="str">
            <v>m</v>
          </cell>
          <cell r="F122">
            <v>50</v>
          </cell>
          <cell r="G122">
            <v>3938</v>
          </cell>
          <cell r="I122">
            <v>2944</v>
          </cell>
          <cell r="J122">
            <v>880</v>
          </cell>
          <cell r="K122">
            <v>906</v>
          </cell>
          <cell r="M122">
            <v>88</v>
          </cell>
          <cell r="AM122">
            <v>1</v>
          </cell>
          <cell r="AN122">
            <v>4.8000000000000001E-2</v>
          </cell>
          <cell r="AO122">
            <v>1</v>
          </cell>
          <cell r="AP122" t="str">
            <v>저압케이블공</v>
          </cell>
          <cell r="AQ122">
            <v>4.8000000000000001E-2</v>
          </cell>
          <cell r="BB122" t="str">
            <v>전 7-10</v>
          </cell>
        </row>
        <row r="123">
          <cell r="A123">
            <v>102</v>
          </cell>
          <cell r="B123" t="str">
            <v>케이블</v>
          </cell>
          <cell r="C123" t="str">
            <v>CVV 10C/2㎟</v>
          </cell>
          <cell r="D123">
            <v>1.03</v>
          </cell>
          <cell r="E123" t="str">
            <v>m</v>
          </cell>
          <cell r="F123">
            <v>50</v>
          </cell>
          <cell r="G123">
            <v>4071</v>
          </cell>
          <cell r="I123">
            <v>2944</v>
          </cell>
          <cell r="J123">
            <v>1009</v>
          </cell>
          <cell r="K123">
            <v>1039</v>
          </cell>
          <cell r="M123">
            <v>88</v>
          </cell>
          <cell r="AM123">
            <v>1</v>
          </cell>
          <cell r="AN123">
            <v>4.8000000000000001E-2</v>
          </cell>
          <cell r="AO123">
            <v>1</v>
          </cell>
          <cell r="AP123" t="str">
            <v>저압케이블공</v>
          </cell>
          <cell r="AQ123">
            <v>4.8000000000000001E-2</v>
          </cell>
          <cell r="BB123" t="str">
            <v>전 7-10</v>
          </cell>
        </row>
        <row r="124">
          <cell r="A124">
            <v>103</v>
          </cell>
          <cell r="B124" t="str">
            <v>케이블</v>
          </cell>
          <cell r="C124" t="str">
            <v>CVV 12C/2㎟</v>
          </cell>
          <cell r="D124">
            <v>1.03</v>
          </cell>
          <cell r="E124" t="str">
            <v>m</v>
          </cell>
          <cell r="F124">
            <v>50</v>
          </cell>
          <cell r="G124">
            <v>4564</v>
          </cell>
          <cell r="I124">
            <v>3312</v>
          </cell>
          <cell r="J124">
            <v>1120</v>
          </cell>
          <cell r="K124">
            <v>1153</v>
          </cell>
          <cell r="M124">
            <v>99</v>
          </cell>
          <cell r="AM124">
            <v>1</v>
          </cell>
          <cell r="AN124">
            <v>5.3999999999999999E-2</v>
          </cell>
          <cell r="AO124">
            <v>1</v>
          </cell>
          <cell r="AP124" t="str">
            <v>저압케이블공</v>
          </cell>
          <cell r="AQ124">
            <v>5.3999999999999999E-2</v>
          </cell>
          <cell r="BB124" t="str">
            <v>전 7-10</v>
          </cell>
        </row>
        <row r="125">
          <cell r="A125">
            <v>104</v>
          </cell>
          <cell r="B125" t="str">
            <v>케이블</v>
          </cell>
          <cell r="C125" t="str">
            <v>CVV 15C/2㎟</v>
          </cell>
          <cell r="D125">
            <v>1.03</v>
          </cell>
          <cell r="E125" t="str">
            <v>m</v>
          </cell>
          <cell r="F125">
            <v>50</v>
          </cell>
          <cell r="G125">
            <v>6041</v>
          </cell>
          <cell r="I125">
            <v>4416</v>
          </cell>
          <cell r="J125">
            <v>1450</v>
          </cell>
          <cell r="K125">
            <v>1493</v>
          </cell>
          <cell r="M125">
            <v>132</v>
          </cell>
          <cell r="AM125">
            <v>1</v>
          </cell>
          <cell r="AN125">
            <v>7.1999999999999995E-2</v>
          </cell>
          <cell r="AO125">
            <v>1</v>
          </cell>
          <cell r="AP125" t="str">
            <v>저압케이블공</v>
          </cell>
          <cell r="AQ125">
            <v>7.1999999999999995E-2</v>
          </cell>
          <cell r="BB125" t="str">
            <v>전 7-10</v>
          </cell>
        </row>
        <row r="126">
          <cell r="A126">
            <v>105</v>
          </cell>
          <cell r="B126" t="str">
            <v>케이블</v>
          </cell>
          <cell r="C126" t="str">
            <v>CVV 19C/2㎟</v>
          </cell>
          <cell r="D126">
            <v>1.03</v>
          </cell>
          <cell r="E126" t="str">
            <v>m</v>
          </cell>
          <cell r="F126">
            <v>50</v>
          </cell>
          <cell r="G126">
            <v>6236</v>
          </cell>
          <cell r="I126">
            <v>4416</v>
          </cell>
          <cell r="J126">
            <v>1639</v>
          </cell>
          <cell r="K126">
            <v>1688</v>
          </cell>
          <cell r="M126">
            <v>132</v>
          </cell>
          <cell r="AM126">
            <v>1</v>
          </cell>
          <cell r="AN126">
            <v>7.1999999999999995E-2</v>
          </cell>
          <cell r="AO126">
            <v>1</v>
          </cell>
          <cell r="AP126" t="str">
            <v>저압케이블공</v>
          </cell>
          <cell r="AQ126">
            <v>7.1999999999999995E-2</v>
          </cell>
          <cell r="BB126" t="str">
            <v>전 7-10</v>
          </cell>
        </row>
        <row r="127">
          <cell r="A127">
            <v>106</v>
          </cell>
          <cell r="B127" t="str">
            <v>케이블</v>
          </cell>
          <cell r="C127" t="str">
            <v>CVV 24C/2㎟</v>
          </cell>
          <cell r="D127">
            <v>1.03</v>
          </cell>
          <cell r="E127" t="str">
            <v>m</v>
          </cell>
          <cell r="F127">
            <v>50</v>
          </cell>
          <cell r="G127">
            <v>7440</v>
          </cell>
          <cell r="I127">
            <v>5152</v>
          </cell>
          <cell r="J127">
            <v>2072</v>
          </cell>
          <cell r="K127">
            <v>2134</v>
          </cell>
          <cell r="M127">
            <v>154</v>
          </cell>
          <cell r="AM127">
            <v>1</v>
          </cell>
          <cell r="AN127">
            <v>8.4000000000000005E-2</v>
          </cell>
          <cell r="AO127">
            <v>1</v>
          </cell>
          <cell r="AP127" t="str">
            <v>저압케이블공</v>
          </cell>
          <cell r="AQ127">
            <v>8.4000000000000005E-2</v>
          </cell>
          <cell r="BB127" t="str">
            <v>전 7-10</v>
          </cell>
        </row>
        <row r="128">
          <cell r="A128">
            <v>107</v>
          </cell>
          <cell r="B128" t="str">
            <v>케이블</v>
          </cell>
          <cell r="C128" t="str">
            <v>CVV 27C/2㎟</v>
          </cell>
          <cell r="D128">
            <v>1.03</v>
          </cell>
          <cell r="E128" t="str">
            <v>m</v>
          </cell>
          <cell r="F128">
            <v>50</v>
          </cell>
          <cell r="G128">
            <v>8518</v>
          </cell>
          <cell r="I128">
            <v>6011</v>
          </cell>
          <cell r="J128">
            <v>2260</v>
          </cell>
          <cell r="K128">
            <v>2327</v>
          </cell>
          <cell r="M128">
            <v>180</v>
          </cell>
          <cell r="AM128">
            <v>1</v>
          </cell>
          <cell r="AN128">
            <v>9.8000000000000004E-2</v>
          </cell>
          <cell r="AO128">
            <v>1</v>
          </cell>
          <cell r="AP128" t="str">
            <v>저압케이블공</v>
          </cell>
          <cell r="AQ128">
            <v>9.8000000000000004E-2</v>
          </cell>
          <cell r="BB128" t="str">
            <v>전 7-10</v>
          </cell>
        </row>
        <row r="129">
          <cell r="A129">
            <v>108</v>
          </cell>
          <cell r="B129" t="str">
            <v>케이블</v>
          </cell>
          <cell r="C129" t="str">
            <v>CVV 30C/2㎟</v>
          </cell>
          <cell r="D129">
            <v>1.03</v>
          </cell>
          <cell r="E129" t="str">
            <v>m</v>
          </cell>
          <cell r="F129">
            <v>50</v>
          </cell>
          <cell r="G129">
            <v>8796</v>
          </cell>
          <cell r="I129">
            <v>6011</v>
          </cell>
          <cell r="J129">
            <v>2530</v>
          </cell>
          <cell r="K129">
            <v>2605</v>
          </cell>
          <cell r="M129">
            <v>180</v>
          </cell>
          <cell r="AM129">
            <v>1</v>
          </cell>
          <cell r="AN129">
            <v>9.8000000000000004E-2</v>
          </cell>
          <cell r="AO129">
            <v>1</v>
          </cell>
          <cell r="AP129" t="str">
            <v>저압케이블공</v>
          </cell>
          <cell r="AQ129">
            <v>9.8000000000000004E-2</v>
          </cell>
          <cell r="BB129" t="str">
            <v>전 7-10</v>
          </cell>
        </row>
        <row r="130">
          <cell r="A130">
            <v>109</v>
          </cell>
          <cell r="B130" t="str">
            <v>케이블</v>
          </cell>
          <cell r="C130" t="str">
            <v>CVV 3C/3.5㎟</v>
          </cell>
          <cell r="D130">
            <v>1.03</v>
          </cell>
          <cell r="E130" t="str">
            <v>m</v>
          </cell>
          <cell r="F130">
            <v>50</v>
          </cell>
          <cell r="G130">
            <v>1975</v>
          </cell>
          <cell r="I130">
            <v>1349</v>
          </cell>
          <cell r="J130">
            <v>569</v>
          </cell>
          <cell r="K130">
            <v>586</v>
          </cell>
          <cell r="M130">
            <v>40</v>
          </cell>
          <cell r="AM130">
            <v>1</v>
          </cell>
          <cell r="AN130">
            <v>2.1999999999999999E-2</v>
          </cell>
          <cell r="AO130">
            <v>1</v>
          </cell>
          <cell r="AP130" t="str">
            <v>저압케이블공</v>
          </cell>
          <cell r="AQ130">
            <v>2.1999999999999999E-2</v>
          </cell>
          <cell r="BB130" t="str">
            <v>전 7-10</v>
          </cell>
        </row>
        <row r="131">
          <cell r="A131">
            <v>110</v>
          </cell>
          <cell r="B131" t="str">
            <v>케이블</v>
          </cell>
          <cell r="C131" t="str">
            <v>CVV-S 2C/1.25㎟</v>
          </cell>
          <cell r="D131">
            <v>1.03</v>
          </cell>
          <cell r="E131" t="str">
            <v>m</v>
          </cell>
          <cell r="F131">
            <v>50</v>
          </cell>
          <cell r="G131">
            <v>1709</v>
          </cell>
          <cell r="I131">
            <v>1236</v>
          </cell>
          <cell r="J131">
            <v>424</v>
          </cell>
          <cell r="K131">
            <v>436</v>
          </cell>
          <cell r="M131">
            <v>37</v>
          </cell>
          <cell r="AM131">
            <v>1</v>
          </cell>
          <cell r="AN131">
            <v>1.6799999999999999E-2</v>
          </cell>
          <cell r="AO131">
            <v>1.2</v>
          </cell>
          <cell r="AP131" t="str">
            <v>저압케이블공</v>
          </cell>
          <cell r="AQ131">
            <v>1.6799999999999999E-2</v>
          </cell>
          <cell r="BB131" t="str">
            <v>전 7-10</v>
          </cell>
        </row>
        <row r="132">
          <cell r="A132">
            <v>111</v>
          </cell>
          <cell r="B132" t="str">
            <v>케이블</v>
          </cell>
          <cell r="C132" t="str">
            <v>CVV-S 30C/1.25㎟</v>
          </cell>
          <cell r="D132">
            <v>1.03</v>
          </cell>
          <cell r="E132" t="str">
            <v>m</v>
          </cell>
          <cell r="F132">
            <v>50</v>
          </cell>
          <cell r="G132">
            <v>11068</v>
          </cell>
          <cell r="I132">
            <v>8656</v>
          </cell>
          <cell r="J132">
            <v>2091</v>
          </cell>
          <cell r="K132">
            <v>2153</v>
          </cell>
          <cell r="M132">
            <v>259</v>
          </cell>
          <cell r="AM132">
            <v>1</v>
          </cell>
          <cell r="AN132">
            <v>0.1176</v>
          </cell>
          <cell r="AO132">
            <v>1.2</v>
          </cell>
          <cell r="AP132" t="str">
            <v>저압케이블공</v>
          </cell>
          <cell r="AQ132">
            <v>0.1176</v>
          </cell>
          <cell r="BB132" t="str">
            <v>전 7-10</v>
          </cell>
        </row>
        <row r="133">
          <cell r="A133">
            <v>112</v>
          </cell>
          <cell r="B133" t="str">
            <v>케이블</v>
          </cell>
          <cell r="C133" t="str">
            <v>CVV-S 2C/2㎟</v>
          </cell>
          <cell r="D133">
            <v>1.03</v>
          </cell>
          <cell r="E133" t="str">
            <v>m</v>
          </cell>
          <cell r="F133">
            <v>50</v>
          </cell>
          <cell r="G133">
            <v>1748</v>
          </cell>
          <cell r="I133">
            <v>1236</v>
          </cell>
          <cell r="J133">
            <v>462</v>
          </cell>
          <cell r="K133">
            <v>475</v>
          </cell>
          <cell r="M133">
            <v>37</v>
          </cell>
          <cell r="AM133">
            <v>1</v>
          </cell>
          <cell r="AN133">
            <v>1.6799999999999999E-2</v>
          </cell>
          <cell r="AO133">
            <v>1.2</v>
          </cell>
          <cell r="AP133" t="str">
            <v>저압케이블공</v>
          </cell>
          <cell r="AQ133">
            <v>1.6799999999999999E-2</v>
          </cell>
          <cell r="BB133" t="str">
            <v>전 7-10</v>
          </cell>
        </row>
        <row r="134">
          <cell r="A134">
            <v>113</v>
          </cell>
          <cell r="B134" t="str">
            <v>케이블</v>
          </cell>
          <cell r="C134" t="str">
            <v>CVV-S 30C/2㎟</v>
          </cell>
          <cell r="D134">
            <v>1.03</v>
          </cell>
          <cell r="E134" t="str">
            <v>m</v>
          </cell>
          <cell r="F134">
            <v>50</v>
          </cell>
          <cell r="G134">
            <v>11873</v>
          </cell>
          <cell r="I134">
            <v>8656</v>
          </cell>
          <cell r="J134">
            <v>2872</v>
          </cell>
          <cell r="K134">
            <v>2958</v>
          </cell>
          <cell r="M134">
            <v>259</v>
          </cell>
          <cell r="AM134">
            <v>1</v>
          </cell>
          <cell r="AN134">
            <v>0.1176</v>
          </cell>
          <cell r="AO134">
            <v>1.2</v>
          </cell>
          <cell r="AP134" t="str">
            <v>저압케이블공</v>
          </cell>
          <cell r="AQ134">
            <v>0.1176</v>
          </cell>
          <cell r="BB134" t="str">
            <v>전 7-10</v>
          </cell>
        </row>
        <row r="135">
          <cell r="A135">
            <v>114</v>
          </cell>
          <cell r="B135" t="str">
            <v>케이블</v>
          </cell>
          <cell r="C135" t="str">
            <v>CVV-S 2C/3.5㎟</v>
          </cell>
          <cell r="D135">
            <v>1.03</v>
          </cell>
          <cell r="E135" t="str">
            <v>m</v>
          </cell>
          <cell r="F135">
            <v>50</v>
          </cell>
          <cell r="G135">
            <v>2044</v>
          </cell>
          <cell r="I135">
            <v>1413</v>
          </cell>
          <cell r="J135">
            <v>572</v>
          </cell>
          <cell r="K135">
            <v>589</v>
          </cell>
          <cell r="M135">
            <v>42</v>
          </cell>
          <cell r="AM135">
            <v>1</v>
          </cell>
          <cell r="AN135">
            <v>1.9199999999999998E-2</v>
          </cell>
          <cell r="AO135">
            <v>1.2</v>
          </cell>
          <cell r="AP135" t="str">
            <v>저압케이블공</v>
          </cell>
          <cell r="AQ135">
            <v>1.9199999999999998E-2</v>
          </cell>
          <cell r="BB135" t="str">
            <v>전 7-10</v>
          </cell>
        </row>
        <row r="136">
          <cell r="A136">
            <v>115</v>
          </cell>
          <cell r="B136" t="str">
            <v>케이블</v>
          </cell>
          <cell r="C136" t="str">
            <v>CVV-S 4C/3.5㎟</v>
          </cell>
          <cell r="D136">
            <v>1.03</v>
          </cell>
          <cell r="E136" t="str">
            <v>m</v>
          </cell>
          <cell r="F136">
            <v>50</v>
          </cell>
          <cell r="G136">
            <v>3477</v>
          </cell>
          <cell r="I136">
            <v>2561</v>
          </cell>
          <cell r="J136">
            <v>816</v>
          </cell>
          <cell r="K136">
            <v>840</v>
          </cell>
          <cell r="M136">
            <v>76</v>
          </cell>
          <cell r="AM136">
            <v>1</v>
          </cell>
          <cell r="AN136">
            <v>3.4799999999999998E-2</v>
          </cell>
          <cell r="AO136">
            <v>1.2</v>
          </cell>
          <cell r="AP136" t="str">
            <v>저압케이블공</v>
          </cell>
          <cell r="AQ136">
            <v>3.4799999999999998E-2</v>
          </cell>
          <cell r="BB136" t="str">
            <v>전 7-10</v>
          </cell>
        </row>
        <row r="137">
          <cell r="A137">
            <v>116</v>
          </cell>
          <cell r="B137" t="str">
            <v>케이블</v>
          </cell>
          <cell r="C137" t="str">
            <v>CVV-S 6C/3.5㎟</v>
          </cell>
          <cell r="D137">
            <v>1.03</v>
          </cell>
          <cell r="E137" t="str">
            <v>m</v>
          </cell>
          <cell r="F137">
            <v>50</v>
          </cell>
          <cell r="G137">
            <v>4598</v>
          </cell>
          <cell r="I137">
            <v>3356</v>
          </cell>
          <cell r="J137">
            <v>1109</v>
          </cell>
          <cell r="K137">
            <v>1142</v>
          </cell>
          <cell r="M137">
            <v>100</v>
          </cell>
          <cell r="AM137">
            <v>1</v>
          </cell>
          <cell r="AN137">
            <v>4.5599999999999995E-2</v>
          </cell>
          <cell r="AO137">
            <v>1.2</v>
          </cell>
          <cell r="AP137" t="str">
            <v>저압케이블공</v>
          </cell>
          <cell r="AQ137">
            <v>4.5599999999999995E-2</v>
          </cell>
          <cell r="BB137" t="str">
            <v>전 7-10</v>
          </cell>
        </row>
        <row r="138">
          <cell r="A138">
            <v>117</v>
          </cell>
          <cell r="B138" t="str">
            <v>케이블</v>
          </cell>
          <cell r="C138" t="str">
            <v>CVV-S 15C/3.5㎟</v>
          </cell>
          <cell r="D138">
            <v>1.03</v>
          </cell>
          <cell r="E138" t="str">
            <v>m</v>
          </cell>
          <cell r="F138">
            <v>50</v>
          </cell>
          <cell r="G138">
            <v>9457</v>
          </cell>
          <cell r="I138">
            <v>6890</v>
          </cell>
          <cell r="J138">
            <v>2293</v>
          </cell>
          <cell r="K138">
            <v>2361</v>
          </cell>
          <cell r="M138">
            <v>206</v>
          </cell>
          <cell r="AM138">
            <v>1</v>
          </cell>
          <cell r="AN138">
            <v>9.3600000000000003E-2</v>
          </cell>
          <cell r="AO138">
            <v>1.2</v>
          </cell>
          <cell r="AP138" t="str">
            <v>저압케이블공</v>
          </cell>
          <cell r="AQ138">
            <v>9.3600000000000003E-2</v>
          </cell>
          <cell r="BB138" t="str">
            <v>전 7-10</v>
          </cell>
        </row>
        <row r="139">
          <cell r="A139">
            <v>118</v>
          </cell>
          <cell r="B139" t="str">
            <v>케이블</v>
          </cell>
          <cell r="C139" t="str">
            <v>CVV-SB 2C/2.0㎟</v>
          </cell>
          <cell r="D139">
            <v>1.03</v>
          </cell>
          <cell r="E139" t="str">
            <v>m</v>
          </cell>
          <cell r="F139">
            <v>50</v>
          </cell>
          <cell r="G139">
            <v>1735</v>
          </cell>
          <cell r="I139">
            <v>1236</v>
          </cell>
          <cell r="J139">
            <v>449</v>
          </cell>
          <cell r="K139">
            <v>462</v>
          </cell>
          <cell r="M139">
            <v>37</v>
          </cell>
          <cell r="AM139">
            <v>1</v>
          </cell>
          <cell r="AN139">
            <v>1.6799999999999999E-2</v>
          </cell>
          <cell r="AO139">
            <v>1.2</v>
          </cell>
          <cell r="AP139" t="str">
            <v>저압케이블공</v>
          </cell>
          <cell r="AQ139">
            <v>1.6799999999999999E-2</v>
          </cell>
          <cell r="BB139" t="str">
            <v>전 7-10</v>
          </cell>
        </row>
        <row r="140">
          <cell r="A140">
            <v>119</v>
          </cell>
          <cell r="B140" t="str">
            <v>케이블</v>
          </cell>
          <cell r="C140" t="str">
            <v>CVV-SB 3C/1.25㎟</v>
          </cell>
          <cell r="D140">
            <v>1.03</v>
          </cell>
          <cell r="E140" t="str">
            <v>m</v>
          </cell>
          <cell r="F140">
            <v>50</v>
          </cell>
          <cell r="G140">
            <v>2334</v>
          </cell>
          <cell r="I140">
            <v>1678</v>
          </cell>
          <cell r="J140">
            <v>589</v>
          </cell>
          <cell r="K140">
            <v>606</v>
          </cell>
          <cell r="M140">
            <v>50</v>
          </cell>
          <cell r="AM140">
            <v>1</v>
          </cell>
          <cell r="AN140">
            <v>2.2799999999999997E-2</v>
          </cell>
          <cell r="AO140">
            <v>1.2</v>
          </cell>
          <cell r="AP140" t="str">
            <v>저압케이블공</v>
          </cell>
          <cell r="AQ140">
            <v>2.2799999999999997E-2</v>
          </cell>
          <cell r="BB140" t="str">
            <v>전 7-10</v>
          </cell>
        </row>
        <row r="141">
          <cell r="A141">
            <v>120</v>
          </cell>
          <cell r="B141" t="str">
            <v>케이블</v>
          </cell>
          <cell r="C141" t="str">
            <v>CVV-SB 30C/1.25㎟</v>
          </cell>
          <cell r="D141">
            <v>1.03</v>
          </cell>
          <cell r="E141" t="str">
            <v>m</v>
          </cell>
          <cell r="F141">
            <v>50</v>
          </cell>
          <cell r="G141">
            <v>11218</v>
          </cell>
          <cell r="I141">
            <v>8656</v>
          </cell>
          <cell r="J141">
            <v>2236</v>
          </cell>
          <cell r="K141">
            <v>2303</v>
          </cell>
          <cell r="M141">
            <v>259</v>
          </cell>
          <cell r="AM141">
            <v>1</v>
          </cell>
          <cell r="AN141">
            <v>0.1176</v>
          </cell>
          <cell r="AO141">
            <v>1.2</v>
          </cell>
          <cell r="AP141" t="str">
            <v>저압케이블공</v>
          </cell>
          <cell r="AQ141">
            <v>0.1176</v>
          </cell>
          <cell r="BB141" t="str">
            <v>전 7-10</v>
          </cell>
        </row>
        <row r="142">
          <cell r="A142">
            <v>121</v>
          </cell>
          <cell r="B142" t="str">
            <v>전선</v>
          </cell>
          <cell r="C142" t="str">
            <v>TIV 2C 0.8㎜</v>
          </cell>
          <cell r="D142">
            <v>1.03</v>
          </cell>
          <cell r="E142" t="str">
            <v>m</v>
          </cell>
          <cell r="F142">
            <v>50</v>
          </cell>
          <cell r="G142">
            <v>1005</v>
          </cell>
          <cell r="I142">
            <v>933</v>
          </cell>
          <cell r="J142">
            <v>44</v>
          </cell>
          <cell r="K142">
            <v>45</v>
          </cell>
          <cell r="M142">
            <v>27</v>
          </cell>
          <cell r="AM142">
            <v>1</v>
          </cell>
          <cell r="AN142">
            <v>1.4999999999999999E-2</v>
          </cell>
          <cell r="AO142">
            <v>1</v>
          </cell>
          <cell r="AP142" t="str">
            <v>통신내선공</v>
          </cell>
          <cell r="AQ142">
            <v>1.4999999999999999E-2</v>
          </cell>
          <cell r="BB142" t="str">
            <v>통 3-16</v>
          </cell>
        </row>
        <row r="143">
          <cell r="A143">
            <v>122</v>
          </cell>
          <cell r="B143" t="str">
            <v>케이블</v>
          </cell>
          <cell r="C143" t="str">
            <v>CPEV 5P 0.65㎟</v>
          </cell>
          <cell r="D143">
            <v>1.03</v>
          </cell>
          <cell r="E143" t="str">
            <v>m</v>
          </cell>
          <cell r="F143">
            <v>50</v>
          </cell>
          <cell r="G143">
            <v>1465</v>
          </cell>
          <cell r="I143">
            <v>969</v>
          </cell>
          <cell r="J143">
            <v>454</v>
          </cell>
          <cell r="K143">
            <v>467</v>
          </cell>
          <cell r="M143">
            <v>29</v>
          </cell>
          <cell r="AM143">
            <v>2</v>
          </cell>
          <cell r="AN143">
            <v>0.02</v>
          </cell>
          <cell r="AO143">
            <v>1</v>
          </cell>
          <cell r="AP143" t="str">
            <v>보통인부</v>
          </cell>
          <cell r="AQ143">
            <v>1.2E-2</v>
          </cell>
          <cell r="AR143" t="str">
            <v>통신케이블공</v>
          </cell>
          <cell r="AS143">
            <v>8.0000000000000002E-3</v>
          </cell>
          <cell r="BB143" t="str">
            <v>통 3-15</v>
          </cell>
        </row>
        <row r="144">
          <cell r="A144">
            <v>123</v>
          </cell>
          <cell r="B144" t="str">
            <v>케이블</v>
          </cell>
          <cell r="C144" t="str">
            <v>CPEV 10P 0.65㎟</v>
          </cell>
          <cell r="D144">
            <v>1.03</v>
          </cell>
          <cell r="E144" t="str">
            <v>m</v>
          </cell>
          <cell r="F144">
            <v>50</v>
          </cell>
          <cell r="G144">
            <v>1585</v>
          </cell>
          <cell r="I144">
            <v>969</v>
          </cell>
          <cell r="J144">
            <v>570</v>
          </cell>
          <cell r="K144">
            <v>587</v>
          </cell>
          <cell r="M144">
            <v>29</v>
          </cell>
          <cell r="AM144">
            <v>2</v>
          </cell>
          <cell r="AN144">
            <v>0.02</v>
          </cell>
          <cell r="AO144">
            <v>1</v>
          </cell>
          <cell r="AP144" t="str">
            <v>보통인부</v>
          </cell>
          <cell r="AQ144">
            <v>1.2E-2</v>
          </cell>
          <cell r="AR144" t="str">
            <v>통신케이블공</v>
          </cell>
          <cell r="AS144">
            <v>8.0000000000000002E-3</v>
          </cell>
          <cell r="BB144" t="str">
            <v>통 3-15</v>
          </cell>
        </row>
        <row r="145">
          <cell r="A145">
            <v>124</v>
          </cell>
          <cell r="B145" t="str">
            <v>케이블</v>
          </cell>
          <cell r="C145" t="str">
            <v>CPEV 20P 0.65㎟</v>
          </cell>
          <cell r="D145">
            <v>1.03</v>
          </cell>
          <cell r="E145" t="str">
            <v>m</v>
          </cell>
          <cell r="F145">
            <v>50</v>
          </cell>
          <cell r="G145">
            <v>1974</v>
          </cell>
          <cell r="I145">
            <v>1075</v>
          </cell>
          <cell r="J145">
            <v>842</v>
          </cell>
          <cell r="K145">
            <v>867</v>
          </cell>
          <cell r="M145">
            <v>32</v>
          </cell>
          <cell r="AM145">
            <v>2</v>
          </cell>
          <cell r="AN145">
            <v>2.1999999999999999E-2</v>
          </cell>
          <cell r="AO145">
            <v>1</v>
          </cell>
          <cell r="AP145" t="str">
            <v>보통인부</v>
          </cell>
          <cell r="AQ145">
            <v>1.2999999999999999E-2</v>
          </cell>
          <cell r="AR145" t="str">
            <v>통신케이블공</v>
          </cell>
          <cell r="AS145">
            <v>8.9999999999999993E-3</v>
          </cell>
          <cell r="BB145" t="str">
            <v>통 3-15</v>
          </cell>
        </row>
        <row r="146">
          <cell r="A146">
            <v>125</v>
          </cell>
          <cell r="B146" t="str">
            <v>케이블</v>
          </cell>
          <cell r="C146" t="str">
            <v>CPEV 30P 0.65㎟</v>
          </cell>
          <cell r="D146">
            <v>1.03</v>
          </cell>
          <cell r="E146" t="str">
            <v>m</v>
          </cell>
          <cell r="F146">
            <v>50</v>
          </cell>
          <cell r="G146">
            <v>2502</v>
          </cell>
          <cell r="I146">
            <v>1285</v>
          </cell>
          <cell r="J146">
            <v>1145</v>
          </cell>
          <cell r="K146">
            <v>1179</v>
          </cell>
          <cell r="M146">
            <v>38</v>
          </cell>
          <cell r="AM146">
            <v>2</v>
          </cell>
          <cell r="AN146">
            <v>2.5999999999999999E-2</v>
          </cell>
          <cell r="AO146">
            <v>1</v>
          </cell>
          <cell r="AP146" t="str">
            <v>보통인부</v>
          </cell>
          <cell r="AQ146">
            <v>1.4999999999999999E-2</v>
          </cell>
          <cell r="AR146" t="str">
            <v>통신케이블공</v>
          </cell>
          <cell r="AS146">
            <v>1.0999999999999999E-2</v>
          </cell>
          <cell r="BB146" t="str">
            <v>통 3-15</v>
          </cell>
        </row>
        <row r="147">
          <cell r="A147">
            <v>126</v>
          </cell>
          <cell r="B147" t="str">
            <v>케이블</v>
          </cell>
          <cell r="C147" t="str">
            <v>CPEV 50P 0.65㎟</v>
          </cell>
          <cell r="D147">
            <v>1.03</v>
          </cell>
          <cell r="E147" t="str">
            <v>m</v>
          </cell>
          <cell r="F147">
            <v>50</v>
          </cell>
          <cell r="G147">
            <v>3033</v>
          </cell>
          <cell r="I147">
            <v>1285</v>
          </cell>
          <cell r="J147">
            <v>1661</v>
          </cell>
          <cell r="K147">
            <v>1710</v>
          </cell>
          <cell r="M147">
            <v>38</v>
          </cell>
          <cell r="AM147">
            <v>2</v>
          </cell>
          <cell r="AN147">
            <v>2.5999999999999999E-2</v>
          </cell>
          <cell r="AO147">
            <v>1</v>
          </cell>
          <cell r="AP147" t="str">
            <v>보통인부</v>
          </cell>
          <cell r="AQ147">
            <v>1.4999999999999999E-2</v>
          </cell>
          <cell r="AR147" t="str">
            <v>통신케이블공</v>
          </cell>
          <cell r="AS147">
            <v>1.0999999999999999E-2</v>
          </cell>
          <cell r="BB147" t="str">
            <v>통 3-15</v>
          </cell>
        </row>
        <row r="148">
          <cell r="A148">
            <v>127</v>
          </cell>
          <cell r="B148" t="str">
            <v>케이블</v>
          </cell>
          <cell r="C148" t="str">
            <v>CPEV 100P 0.65㎟</v>
          </cell>
          <cell r="D148">
            <v>1.03</v>
          </cell>
          <cell r="E148" t="str">
            <v>m</v>
          </cell>
          <cell r="F148">
            <v>50</v>
          </cell>
          <cell r="G148">
            <v>4513</v>
          </cell>
          <cell r="I148">
            <v>1475</v>
          </cell>
          <cell r="J148">
            <v>2907</v>
          </cell>
          <cell r="K148">
            <v>2994</v>
          </cell>
          <cell r="M148">
            <v>44</v>
          </cell>
          <cell r="AM148">
            <v>2</v>
          </cell>
          <cell r="AN148">
            <v>3.0000000000000002E-2</v>
          </cell>
          <cell r="AO148">
            <v>1</v>
          </cell>
          <cell r="AP148" t="str">
            <v>보통인부</v>
          </cell>
          <cell r="AQ148">
            <v>1.7500000000000002E-2</v>
          </cell>
          <cell r="AR148" t="str">
            <v>통신케이블공</v>
          </cell>
          <cell r="AS148">
            <v>1.2500000000000001E-2</v>
          </cell>
          <cell r="BB148" t="str">
            <v>통 3-15</v>
          </cell>
        </row>
        <row r="149">
          <cell r="A149">
            <v>128</v>
          </cell>
          <cell r="B149" t="str">
            <v>케이블</v>
          </cell>
          <cell r="C149" t="str">
            <v>ECX 5C-2V</v>
          </cell>
          <cell r="D149">
            <v>1.03</v>
          </cell>
          <cell r="E149" t="str">
            <v>m</v>
          </cell>
          <cell r="F149">
            <v>50</v>
          </cell>
          <cell r="G149">
            <v>1485</v>
          </cell>
          <cell r="I149">
            <v>1134</v>
          </cell>
          <cell r="J149">
            <v>308</v>
          </cell>
          <cell r="K149">
            <v>317</v>
          </cell>
          <cell r="M149">
            <v>34</v>
          </cell>
          <cell r="AM149">
            <v>1</v>
          </cell>
          <cell r="AN149">
            <v>1.7999999999999999E-2</v>
          </cell>
          <cell r="AO149">
            <v>1</v>
          </cell>
          <cell r="AP149" t="str">
            <v>통신설비공</v>
          </cell>
          <cell r="AQ149">
            <v>1.7999999999999999E-2</v>
          </cell>
          <cell r="BB149" t="str">
            <v>통 5-89</v>
          </cell>
        </row>
        <row r="150">
          <cell r="A150">
            <v>129</v>
          </cell>
          <cell r="B150" t="str">
            <v>케이블</v>
          </cell>
          <cell r="C150" t="str">
            <v>ECX 7C-2V</v>
          </cell>
          <cell r="D150">
            <v>1.03</v>
          </cell>
          <cell r="E150" t="str">
            <v>m</v>
          </cell>
          <cell r="F150">
            <v>50</v>
          </cell>
          <cell r="G150">
            <v>2000</v>
          </cell>
          <cell r="I150">
            <v>1386</v>
          </cell>
          <cell r="J150">
            <v>557</v>
          </cell>
          <cell r="K150">
            <v>573</v>
          </cell>
          <cell r="M150">
            <v>41</v>
          </cell>
          <cell r="AM150">
            <v>1</v>
          </cell>
          <cell r="AN150">
            <v>2.1999999999999999E-2</v>
          </cell>
          <cell r="AO150">
            <v>1</v>
          </cell>
          <cell r="AP150" t="str">
            <v>통신설비공</v>
          </cell>
          <cell r="AQ150">
            <v>2.1999999999999999E-2</v>
          </cell>
          <cell r="BB150" t="str">
            <v>통 5-89</v>
          </cell>
        </row>
        <row r="151">
          <cell r="A151">
            <v>130</v>
          </cell>
          <cell r="B151" t="str">
            <v>전선관</v>
          </cell>
          <cell r="C151" t="str">
            <v>ST 16C</v>
          </cell>
          <cell r="D151">
            <v>1.1000000000000001</v>
          </cell>
          <cell r="E151" t="str">
            <v>m</v>
          </cell>
          <cell r="F151">
            <v>50</v>
          </cell>
          <cell r="G151">
            <v>4599</v>
          </cell>
          <cell r="I151">
            <v>3842</v>
          </cell>
          <cell r="J151">
            <v>584</v>
          </cell>
          <cell r="K151">
            <v>642</v>
          </cell>
          <cell r="M151">
            <v>115</v>
          </cell>
          <cell r="N151" t="str">
            <v>전선관 부속자재</v>
          </cell>
          <cell r="O151" t="str">
            <v>전선관의 15%</v>
          </cell>
          <cell r="P151">
            <v>1</v>
          </cell>
          <cell r="Q151" t="str">
            <v>식</v>
          </cell>
          <cell r="W151">
            <v>87</v>
          </cell>
          <cell r="AM151">
            <v>1</v>
          </cell>
          <cell r="AN151">
            <v>0.08</v>
          </cell>
          <cell r="AO151">
            <v>1</v>
          </cell>
          <cell r="AP151" t="str">
            <v>내선전공</v>
          </cell>
          <cell r="AQ151">
            <v>0.08</v>
          </cell>
          <cell r="BB151" t="str">
            <v>전 7-1</v>
          </cell>
        </row>
        <row r="152">
          <cell r="A152">
            <v>131</v>
          </cell>
          <cell r="B152" t="str">
            <v>전선관</v>
          </cell>
          <cell r="C152" t="str">
            <v>ST 22C</v>
          </cell>
          <cell r="D152">
            <v>1.1000000000000001</v>
          </cell>
          <cell r="E152" t="str">
            <v>m</v>
          </cell>
          <cell r="F152">
            <v>50</v>
          </cell>
          <cell r="G152">
            <v>6264</v>
          </cell>
          <cell r="I152">
            <v>5283</v>
          </cell>
          <cell r="J152">
            <v>749</v>
          </cell>
          <cell r="K152">
            <v>823</v>
          </cell>
          <cell r="M152">
            <v>158</v>
          </cell>
          <cell r="N152" t="str">
            <v>전선관 부속자재</v>
          </cell>
          <cell r="O152" t="str">
            <v>전선관의 15%</v>
          </cell>
          <cell r="P152">
            <v>1</v>
          </cell>
          <cell r="Q152" t="str">
            <v>식</v>
          </cell>
          <cell r="W152">
            <v>112</v>
          </cell>
          <cell r="AM152">
            <v>1</v>
          </cell>
          <cell r="AN152">
            <v>0.11</v>
          </cell>
          <cell r="AO152">
            <v>1</v>
          </cell>
          <cell r="AP152" t="str">
            <v>내선전공</v>
          </cell>
          <cell r="AQ152">
            <v>0.11</v>
          </cell>
          <cell r="BB152" t="str">
            <v>전 7-1</v>
          </cell>
        </row>
        <row r="153">
          <cell r="A153">
            <v>132</v>
          </cell>
          <cell r="B153" t="str">
            <v>전선관</v>
          </cell>
          <cell r="C153" t="str">
            <v>ST 28C</v>
          </cell>
          <cell r="D153">
            <v>1.1000000000000001</v>
          </cell>
          <cell r="E153" t="str">
            <v>m</v>
          </cell>
          <cell r="F153">
            <v>50</v>
          </cell>
          <cell r="G153">
            <v>7999</v>
          </cell>
          <cell r="I153">
            <v>6723</v>
          </cell>
          <cell r="J153">
            <v>978</v>
          </cell>
          <cell r="K153">
            <v>1075</v>
          </cell>
          <cell r="M153">
            <v>201</v>
          </cell>
          <cell r="N153" t="str">
            <v>전선관 부속자재</v>
          </cell>
          <cell r="O153" t="str">
            <v>전선관의 15%</v>
          </cell>
          <cell r="P153">
            <v>1</v>
          </cell>
          <cell r="Q153" t="str">
            <v>식</v>
          </cell>
          <cell r="W153">
            <v>146</v>
          </cell>
          <cell r="AM153">
            <v>1</v>
          </cell>
          <cell r="AN153">
            <v>0.14000000000000001</v>
          </cell>
          <cell r="AO153">
            <v>1</v>
          </cell>
          <cell r="AP153" t="str">
            <v>내선전공</v>
          </cell>
          <cell r="AQ153">
            <v>0.14000000000000001</v>
          </cell>
          <cell r="BB153" t="str">
            <v>전 7-1</v>
          </cell>
        </row>
        <row r="154">
          <cell r="A154">
            <v>133</v>
          </cell>
          <cell r="B154" t="str">
            <v>전선관</v>
          </cell>
          <cell r="C154" t="str">
            <v>ST 36C</v>
          </cell>
          <cell r="D154">
            <v>1.1000000000000001</v>
          </cell>
          <cell r="E154" t="str">
            <v>m</v>
          </cell>
          <cell r="F154">
            <v>50</v>
          </cell>
          <cell r="G154">
            <v>11213</v>
          </cell>
          <cell r="I154">
            <v>9605</v>
          </cell>
          <cell r="J154">
            <v>1200</v>
          </cell>
          <cell r="K154">
            <v>1320</v>
          </cell>
          <cell r="M154">
            <v>288</v>
          </cell>
          <cell r="N154" t="str">
            <v>전선관 부속자재</v>
          </cell>
          <cell r="O154" t="str">
            <v>전선관의 15%</v>
          </cell>
          <cell r="P154">
            <v>1</v>
          </cell>
          <cell r="Q154" t="str">
            <v>식</v>
          </cell>
          <cell r="W154">
            <v>180</v>
          </cell>
          <cell r="AM154">
            <v>1</v>
          </cell>
          <cell r="AN154">
            <v>0.2</v>
          </cell>
          <cell r="AO154">
            <v>1</v>
          </cell>
          <cell r="AP154" t="str">
            <v>내선전공</v>
          </cell>
          <cell r="AQ154">
            <v>0.2</v>
          </cell>
          <cell r="BB154" t="str">
            <v>전 7-1</v>
          </cell>
        </row>
        <row r="155">
          <cell r="A155">
            <v>134</v>
          </cell>
          <cell r="B155" t="str">
            <v>전선관</v>
          </cell>
          <cell r="C155" t="str">
            <v>ST 42C</v>
          </cell>
          <cell r="D155">
            <v>1.1000000000000001</v>
          </cell>
          <cell r="E155" t="str">
            <v>m</v>
          </cell>
          <cell r="F155">
            <v>50</v>
          </cell>
          <cell r="G155">
            <v>13898</v>
          </cell>
          <cell r="I155">
            <v>12007</v>
          </cell>
          <cell r="J155">
            <v>1392</v>
          </cell>
          <cell r="K155">
            <v>1531</v>
          </cell>
          <cell r="M155">
            <v>360</v>
          </cell>
          <cell r="N155" t="str">
            <v>전선관 부속자재</v>
          </cell>
          <cell r="O155" t="str">
            <v>전선관의 15%</v>
          </cell>
          <cell r="P155">
            <v>1</v>
          </cell>
          <cell r="Q155" t="str">
            <v>식</v>
          </cell>
          <cell r="W155">
            <v>208</v>
          </cell>
          <cell r="AM155">
            <v>1</v>
          </cell>
          <cell r="AN155">
            <v>0.25</v>
          </cell>
          <cell r="AO155">
            <v>1</v>
          </cell>
          <cell r="AP155" t="str">
            <v>내선전공</v>
          </cell>
          <cell r="AQ155">
            <v>0.25</v>
          </cell>
          <cell r="BB155" t="str">
            <v>전 7-1</v>
          </cell>
        </row>
        <row r="156">
          <cell r="A156">
            <v>135</v>
          </cell>
          <cell r="B156" t="str">
            <v>전선관</v>
          </cell>
          <cell r="C156" t="str">
            <v>ST 54C</v>
          </cell>
          <cell r="D156">
            <v>1.1000000000000001</v>
          </cell>
          <cell r="E156" t="str">
            <v>m</v>
          </cell>
          <cell r="F156">
            <v>50</v>
          </cell>
          <cell r="G156">
            <v>18953</v>
          </cell>
          <cell r="I156">
            <v>16329</v>
          </cell>
          <cell r="J156">
            <v>1941</v>
          </cell>
          <cell r="K156">
            <v>2135</v>
          </cell>
          <cell r="M156">
            <v>489</v>
          </cell>
          <cell r="N156" t="str">
            <v>전선관 부속자재</v>
          </cell>
          <cell r="O156" t="str">
            <v>전선관의 15%</v>
          </cell>
          <cell r="P156">
            <v>1</v>
          </cell>
          <cell r="Q156" t="str">
            <v>식</v>
          </cell>
          <cell r="W156">
            <v>291</v>
          </cell>
          <cell r="AM156">
            <v>1</v>
          </cell>
          <cell r="AN156">
            <v>0.34</v>
          </cell>
          <cell r="AO156">
            <v>1</v>
          </cell>
          <cell r="AP156" t="str">
            <v>내선전공</v>
          </cell>
          <cell r="AQ156">
            <v>0.34</v>
          </cell>
          <cell r="BB156" t="str">
            <v>전 7-1</v>
          </cell>
        </row>
        <row r="157">
          <cell r="A157">
            <v>136</v>
          </cell>
          <cell r="B157" t="str">
            <v>전선관</v>
          </cell>
          <cell r="C157" t="str">
            <v>ST 70C</v>
          </cell>
          <cell r="D157">
            <v>1.1000000000000001</v>
          </cell>
          <cell r="E157" t="str">
            <v>m</v>
          </cell>
          <cell r="F157">
            <v>50</v>
          </cell>
          <cell r="G157">
            <v>24479</v>
          </cell>
          <cell r="I157">
            <v>21132</v>
          </cell>
          <cell r="J157">
            <v>2468</v>
          </cell>
          <cell r="K157">
            <v>2714</v>
          </cell>
          <cell r="M157">
            <v>633</v>
          </cell>
          <cell r="N157" t="str">
            <v>전선관 부속자재</v>
          </cell>
          <cell r="O157" t="str">
            <v>전선관의 15%</v>
          </cell>
          <cell r="P157">
            <v>1</v>
          </cell>
          <cell r="Q157" t="str">
            <v>식</v>
          </cell>
          <cell r="W157">
            <v>370</v>
          </cell>
          <cell r="AM157">
            <v>1</v>
          </cell>
          <cell r="AN157">
            <v>0.44</v>
          </cell>
          <cell r="AO157">
            <v>1</v>
          </cell>
          <cell r="AP157" t="str">
            <v>내선전공</v>
          </cell>
          <cell r="AQ157">
            <v>0.44</v>
          </cell>
          <cell r="BB157" t="str">
            <v>전 7-1</v>
          </cell>
        </row>
        <row r="158">
          <cell r="A158">
            <v>137</v>
          </cell>
          <cell r="B158" t="str">
            <v>전선관</v>
          </cell>
          <cell r="C158" t="str">
            <v>ST 82C</v>
          </cell>
          <cell r="D158">
            <v>1.1000000000000001</v>
          </cell>
          <cell r="E158" t="str">
            <v>m</v>
          </cell>
          <cell r="F158">
            <v>50</v>
          </cell>
          <cell r="G158">
            <v>29762</v>
          </cell>
          <cell r="I158">
            <v>25935</v>
          </cell>
          <cell r="J158">
            <v>2772</v>
          </cell>
          <cell r="K158">
            <v>3049</v>
          </cell>
          <cell r="M158">
            <v>778</v>
          </cell>
          <cell r="N158" t="str">
            <v>전선관 부속자재</v>
          </cell>
          <cell r="O158" t="str">
            <v>전선관의 15%</v>
          </cell>
          <cell r="P158">
            <v>1</v>
          </cell>
          <cell r="Q158" t="str">
            <v>식</v>
          </cell>
          <cell r="W158">
            <v>415</v>
          </cell>
          <cell r="AM158">
            <v>1</v>
          </cell>
          <cell r="AN158">
            <v>0.54</v>
          </cell>
          <cell r="AO158">
            <v>1</v>
          </cell>
          <cell r="AP158" t="str">
            <v>내선전공</v>
          </cell>
          <cell r="AQ158">
            <v>0.54</v>
          </cell>
          <cell r="BB158" t="str">
            <v>전 7-1</v>
          </cell>
        </row>
        <row r="159">
          <cell r="A159">
            <v>138</v>
          </cell>
          <cell r="B159" t="str">
            <v>전선관</v>
          </cell>
          <cell r="C159" t="str">
            <v>ST 104C</v>
          </cell>
          <cell r="D159">
            <v>1.1000000000000001</v>
          </cell>
          <cell r="E159" t="str">
            <v>m</v>
          </cell>
          <cell r="F159">
            <v>50</v>
          </cell>
          <cell r="G159">
            <v>39979</v>
          </cell>
          <cell r="I159">
            <v>34099</v>
          </cell>
          <cell r="J159">
            <v>4417</v>
          </cell>
          <cell r="K159">
            <v>4858</v>
          </cell>
          <cell r="M159">
            <v>1022</v>
          </cell>
          <cell r="N159" t="str">
            <v>전선관 부속자재</v>
          </cell>
          <cell r="O159" t="str">
            <v>전선관의 15%</v>
          </cell>
          <cell r="P159">
            <v>1</v>
          </cell>
          <cell r="Q159" t="str">
            <v>식</v>
          </cell>
          <cell r="W159">
            <v>662</v>
          </cell>
          <cell r="AM159">
            <v>1</v>
          </cell>
          <cell r="AN159">
            <v>0.71</v>
          </cell>
          <cell r="AO159">
            <v>1</v>
          </cell>
          <cell r="AP159" t="str">
            <v>내선전공</v>
          </cell>
          <cell r="AQ159">
            <v>0.71</v>
          </cell>
          <cell r="BB159" t="str">
            <v>전 7-1</v>
          </cell>
        </row>
        <row r="160">
          <cell r="A160">
            <v>139</v>
          </cell>
          <cell r="B160" t="str">
            <v>가요전선관</v>
          </cell>
          <cell r="C160" t="str">
            <v>2종 방수16C</v>
          </cell>
          <cell r="D160">
            <v>1.1000000000000001</v>
          </cell>
          <cell r="E160" t="str">
            <v>m</v>
          </cell>
          <cell r="F160">
            <v>50</v>
          </cell>
          <cell r="G160">
            <v>4261</v>
          </cell>
          <cell r="I160">
            <v>1873</v>
          </cell>
          <cell r="J160">
            <v>2120</v>
          </cell>
          <cell r="K160">
            <v>2332</v>
          </cell>
          <cell r="M160">
            <v>56</v>
          </cell>
          <cell r="N160" t="str">
            <v>전선관 부속자재</v>
          </cell>
          <cell r="O160" t="str">
            <v>전선관의 15%</v>
          </cell>
          <cell r="P160">
            <v>1</v>
          </cell>
          <cell r="Q160" t="str">
            <v>식</v>
          </cell>
          <cell r="W160">
            <v>318</v>
          </cell>
          <cell r="AM160">
            <v>1</v>
          </cell>
          <cell r="AN160">
            <v>3.9E-2</v>
          </cell>
          <cell r="AO160">
            <v>1</v>
          </cell>
          <cell r="AP160" t="str">
            <v>내선전공</v>
          </cell>
          <cell r="AQ160">
            <v>3.9E-2</v>
          </cell>
          <cell r="BB160" t="str">
            <v>전 7-1</v>
          </cell>
        </row>
        <row r="161">
          <cell r="A161">
            <v>140</v>
          </cell>
          <cell r="B161" t="str">
            <v>가요전선관</v>
          </cell>
          <cell r="C161" t="str">
            <v>2종 방수22C</v>
          </cell>
          <cell r="D161">
            <v>1.1000000000000001</v>
          </cell>
          <cell r="E161" t="str">
            <v>m</v>
          </cell>
          <cell r="F161">
            <v>50</v>
          </cell>
          <cell r="G161">
            <v>5520</v>
          </cell>
          <cell r="I161">
            <v>2353</v>
          </cell>
          <cell r="J161">
            <v>2816</v>
          </cell>
          <cell r="K161">
            <v>3097</v>
          </cell>
          <cell r="M161">
            <v>70</v>
          </cell>
          <cell r="N161" t="str">
            <v>전선관 부속자재</v>
          </cell>
          <cell r="O161" t="str">
            <v>전선관의 15%</v>
          </cell>
          <cell r="P161">
            <v>1</v>
          </cell>
          <cell r="Q161" t="str">
            <v>식</v>
          </cell>
          <cell r="W161">
            <v>422</v>
          </cell>
          <cell r="AM161">
            <v>1</v>
          </cell>
          <cell r="AN161">
            <v>4.9000000000000002E-2</v>
          </cell>
          <cell r="AO161">
            <v>1</v>
          </cell>
          <cell r="AP161" t="str">
            <v>내선전공</v>
          </cell>
          <cell r="AQ161">
            <v>4.9000000000000002E-2</v>
          </cell>
          <cell r="BB161" t="str">
            <v>전 7-1</v>
          </cell>
        </row>
        <row r="162">
          <cell r="A162">
            <v>141</v>
          </cell>
          <cell r="B162" t="str">
            <v>가요전선관</v>
          </cell>
          <cell r="C162" t="str">
            <v>2종 방수28C</v>
          </cell>
          <cell r="D162">
            <v>1.1000000000000001</v>
          </cell>
          <cell r="E162" t="str">
            <v>m</v>
          </cell>
          <cell r="F162">
            <v>50</v>
          </cell>
          <cell r="G162">
            <v>7127</v>
          </cell>
          <cell r="I162">
            <v>3025</v>
          </cell>
          <cell r="J162">
            <v>3648</v>
          </cell>
          <cell r="K162">
            <v>4012</v>
          </cell>
          <cell r="M162">
            <v>90</v>
          </cell>
          <cell r="N162" t="str">
            <v>전선관 부속자재</v>
          </cell>
          <cell r="O162" t="str">
            <v>전선관의 15%</v>
          </cell>
          <cell r="P162">
            <v>1</v>
          </cell>
          <cell r="Q162" t="str">
            <v>식</v>
          </cell>
          <cell r="W162">
            <v>547</v>
          </cell>
          <cell r="AM162">
            <v>1</v>
          </cell>
          <cell r="AN162">
            <v>6.3E-2</v>
          </cell>
          <cell r="AO162">
            <v>1</v>
          </cell>
          <cell r="AP162" t="str">
            <v>내선전공</v>
          </cell>
          <cell r="AQ162">
            <v>6.3E-2</v>
          </cell>
          <cell r="BB162" t="str">
            <v>전 7-1</v>
          </cell>
        </row>
        <row r="163">
          <cell r="A163">
            <v>142</v>
          </cell>
          <cell r="B163" t="str">
            <v>가요전선관</v>
          </cell>
          <cell r="C163" t="str">
            <v>2종 방수36C</v>
          </cell>
          <cell r="D163">
            <v>1.1000000000000001</v>
          </cell>
          <cell r="E163" t="str">
            <v>m</v>
          </cell>
          <cell r="F163">
            <v>50</v>
          </cell>
          <cell r="G163">
            <v>7820</v>
          </cell>
          <cell r="I163">
            <v>3698</v>
          </cell>
          <cell r="J163">
            <v>3648</v>
          </cell>
          <cell r="K163">
            <v>4012</v>
          </cell>
          <cell r="M163">
            <v>110</v>
          </cell>
          <cell r="N163" t="str">
            <v>전선관 부속자재</v>
          </cell>
          <cell r="O163" t="str">
            <v>전선관의 15%</v>
          </cell>
          <cell r="P163">
            <v>1</v>
          </cell>
          <cell r="Q163" t="str">
            <v>식</v>
          </cell>
          <cell r="W163">
            <v>547</v>
          </cell>
          <cell r="AM163">
            <v>1</v>
          </cell>
          <cell r="AN163">
            <v>7.6999999999999999E-2</v>
          </cell>
          <cell r="AO163">
            <v>1</v>
          </cell>
          <cell r="AP163" t="str">
            <v>내선전공</v>
          </cell>
          <cell r="AQ163">
            <v>7.6999999999999999E-2</v>
          </cell>
          <cell r="BB163" t="str">
            <v>전 7-1</v>
          </cell>
        </row>
        <row r="164">
          <cell r="A164">
            <v>143</v>
          </cell>
          <cell r="B164" t="str">
            <v>가요전선관</v>
          </cell>
          <cell r="C164" t="str">
            <v>2종 방수42C</v>
          </cell>
          <cell r="D164">
            <v>1.1000000000000001</v>
          </cell>
          <cell r="E164" t="str">
            <v>m</v>
          </cell>
          <cell r="F164">
            <v>50</v>
          </cell>
          <cell r="G164">
            <v>11611</v>
          </cell>
          <cell r="I164">
            <v>4370</v>
          </cell>
          <cell r="J164">
            <v>6464</v>
          </cell>
          <cell r="K164">
            <v>7110</v>
          </cell>
          <cell r="M164">
            <v>131</v>
          </cell>
          <cell r="N164" t="str">
            <v>전선관 부속자재</v>
          </cell>
          <cell r="O164" t="str">
            <v>전선관의 15%</v>
          </cell>
          <cell r="P164">
            <v>1</v>
          </cell>
          <cell r="Q164" t="str">
            <v>식</v>
          </cell>
          <cell r="W164">
            <v>969</v>
          </cell>
          <cell r="AM164">
            <v>1</v>
          </cell>
          <cell r="AN164">
            <v>9.0999999999999998E-2</v>
          </cell>
          <cell r="AO164">
            <v>1</v>
          </cell>
          <cell r="AP164" t="str">
            <v>내선전공</v>
          </cell>
          <cell r="AQ164">
            <v>9.0999999999999998E-2</v>
          </cell>
          <cell r="BB164" t="str">
            <v>전 7-1</v>
          </cell>
        </row>
        <row r="165">
          <cell r="A165">
            <v>144</v>
          </cell>
          <cell r="B165" t="str">
            <v>가요전선관</v>
          </cell>
          <cell r="C165" t="str">
            <v>2종 방수54C</v>
          </cell>
          <cell r="D165">
            <v>1.1000000000000001</v>
          </cell>
          <cell r="E165" t="str">
            <v>m</v>
          </cell>
          <cell r="F165">
            <v>50</v>
          </cell>
          <cell r="G165">
            <v>18574</v>
          </cell>
          <cell r="I165">
            <v>6243</v>
          </cell>
          <cell r="J165">
            <v>11040</v>
          </cell>
          <cell r="K165">
            <v>12144</v>
          </cell>
          <cell r="M165">
            <v>187</v>
          </cell>
          <cell r="N165" t="str">
            <v>전선관 부속자재</v>
          </cell>
          <cell r="O165" t="str">
            <v>전선관의 15%</v>
          </cell>
          <cell r="P165">
            <v>1</v>
          </cell>
          <cell r="Q165" t="str">
            <v>식</v>
          </cell>
          <cell r="W165">
            <v>1656</v>
          </cell>
          <cell r="AM165">
            <v>1</v>
          </cell>
          <cell r="AN165">
            <v>0.13</v>
          </cell>
          <cell r="AO165">
            <v>1</v>
          </cell>
          <cell r="AP165" t="str">
            <v>내선전공</v>
          </cell>
          <cell r="AQ165">
            <v>0.13</v>
          </cell>
          <cell r="BB165" t="str">
            <v>전 7-1</v>
          </cell>
        </row>
        <row r="166">
          <cell r="A166">
            <v>145</v>
          </cell>
          <cell r="B166" t="str">
            <v>가요전선관</v>
          </cell>
          <cell r="C166" t="str">
            <v>2종 방수70C</v>
          </cell>
          <cell r="D166">
            <v>1.1000000000000001</v>
          </cell>
          <cell r="E166" t="str">
            <v>m</v>
          </cell>
          <cell r="F166">
            <v>50</v>
          </cell>
          <cell r="G166">
            <v>23929</v>
          </cell>
          <cell r="I166">
            <v>7204</v>
          </cell>
          <cell r="J166">
            <v>15009</v>
          </cell>
          <cell r="K166">
            <v>16509</v>
          </cell>
          <cell r="M166">
            <v>216</v>
          </cell>
          <cell r="N166" t="str">
            <v>전선관 부속자재</v>
          </cell>
          <cell r="O166" t="str">
            <v>전선관의 15%</v>
          </cell>
          <cell r="P166">
            <v>1</v>
          </cell>
          <cell r="Q166" t="str">
            <v>식</v>
          </cell>
          <cell r="W166">
            <v>2251</v>
          </cell>
          <cell r="AM166">
            <v>1</v>
          </cell>
          <cell r="AN166">
            <v>0.15</v>
          </cell>
          <cell r="AO166">
            <v>1</v>
          </cell>
          <cell r="AP166" t="str">
            <v>내선전공</v>
          </cell>
          <cell r="AQ166">
            <v>0.15</v>
          </cell>
          <cell r="BB166" t="str">
            <v>전 7-1</v>
          </cell>
        </row>
        <row r="167">
          <cell r="A167">
            <v>146</v>
          </cell>
          <cell r="B167" t="str">
            <v>가요전선관</v>
          </cell>
          <cell r="C167" t="str">
            <v>2종 방수82C</v>
          </cell>
          <cell r="D167">
            <v>1.1000000000000001</v>
          </cell>
          <cell r="E167" t="str">
            <v>m</v>
          </cell>
          <cell r="F167">
            <v>50</v>
          </cell>
          <cell r="G167">
            <v>32852</v>
          </cell>
          <cell r="I167">
            <v>7204</v>
          </cell>
          <cell r="J167">
            <v>23120</v>
          </cell>
          <cell r="K167">
            <v>25432</v>
          </cell>
          <cell r="M167">
            <v>216</v>
          </cell>
          <cell r="N167" t="str">
            <v>전선관 부속자재</v>
          </cell>
          <cell r="O167" t="str">
            <v>전선관의 15%</v>
          </cell>
          <cell r="P167">
            <v>1</v>
          </cell>
          <cell r="Q167" t="str">
            <v>식</v>
          </cell>
          <cell r="W167">
            <v>3468</v>
          </cell>
          <cell r="AM167">
            <v>1</v>
          </cell>
          <cell r="AN167">
            <v>0.15</v>
          </cell>
          <cell r="AO167">
            <v>1</v>
          </cell>
          <cell r="AP167" t="str">
            <v>내선전공</v>
          </cell>
          <cell r="AQ167">
            <v>0.15</v>
          </cell>
          <cell r="BB167" t="str">
            <v>전 7-1</v>
          </cell>
        </row>
        <row r="168">
          <cell r="A168">
            <v>147</v>
          </cell>
          <cell r="B168" t="str">
            <v>가요전선관</v>
          </cell>
          <cell r="C168" t="str">
            <v>2종 방수104C</v>
          </cell>
          <cell r="D168">
            <v>1.1000000000000001</v>
          </cell>
          <cell r="E168" t="str">
            <v>m</v>
          </cell>
          <cell r="F168">
            <v>50</v>
          </cell>
          <cell r="G168">
            <v>40024</v>
          </cell>
          <cell r="I168">
            <v>7204</v>
          </cell>
          <cell r="J168">
            <v>29640</v>
          </cell>
          <cell r="K168">
            <v>32604</v>
          </cell>
          <cell r="M168">
            <v>216</v>
          </cell>
          <cell r="N168" t="str">
            <v>전선관 부속자재</v>
          </cell>
          <cell r="O168" t="str">
            <v>전선관의 15%</v>
          </cell>
          <cell r="P168">
            <v>1</v>
          </cell>
          <cell r="Q168" t="str">
            <v>식</v>
          </cell>
          <cell r="W168">
            <v>4446</v>
          </cell>
          <cell r="AM168">
            <v>1</v>
          </cell>
          <cell r="AN168">
            <v>0.15</v>
          </cell>
          <cell r="AO168">
            <v>1</v>
          </cell>
          <cell r="AP168" t="str">
            <v>내선전공</v>
          </cell>
          <cell r="AQ168">
            <v>0.15</v>
          </cell>
          <cell r="BB168" t="str">
            <v>전 7-1</v>
          </cell>
        </row>
        <row r="169">
          <cell r="A169">
            <v>148</v>
          </cell>
          <cell r="B169" t="str">
            <v>가요전선관</v>
          </cell>
          <cell r="C169" t="str">
            <v>비방수 16C</v>
          </cell>
          <cell r="D169">
            <v>1.1000000000000001</v>
          </cell>
          <cell r="E169" t="str">
            <v>m</v>
          </cell>
          <cell r="F169">
            <v>50</v>
          </cell>
          <cell r="G169">
            <v>2088</v>
          </cell>
          <cell r="I169">
            <v>1873</v>
          </cell>
          <cell r="J169">
            <v>145</v>
          </cell>
          <cell r="K169">
            <v>159</v>
          </cell>
          <cell r="M169">
            <v>56</v>
          </cell>
          <cell r="N169" t="str">
            <v>전선관 부속자재</v>
          </cell>
          <cell r="O169" t="str">
            <v>전선관의 15%</v>
          </cell>
          <cell r="P169">
            <v>1</v>
          </cell>
          <cell r="Q169" t="str">
            <v>식</v>
          </cell>
          <cell r="W169">
            <v>21</v>
          </cell>
          <cell r="AM169">
            <v>1</v>
          </cell>
          <cell r="AN169">
            <v>3.9E-2</v>
          </cell>
          <cell r="AO169">
            <v>1</v>
          </cell>
          <cell r="AP169" t="str">
            <v>내선전공</v>
          </cell>
          <cell r="AQ169">
            <v>3.9E-2</v>
          </cell>
          <cell r="BB169" t="str">
            <v>전 7-1</v>
          </cell>
        </row>
        <row r="170">
          <cell r="A170">
            <v>149</v>
          </cell>
          <cell r="B170" t="str">
            <v>가요전선관</v>
          </cell>
          <cell r="C170" t="str">
            <v>비방수 22C</v>
          </cell>
          <cell r="D170">
            <v>1.1000000000000001</v>
          </cell>
          <cell r="E170" t="str">
            <v>m</v>
          </cell>
          <cell r="F170">
            <v>50</v>
          </cell>
          <cell r="G170">
            <v>3350</v>
          </cell>
          <cell r="I170">
            <v>2353</v>
          </cell>
          <cell r="J170">
            <v>843</v>
          </cell>
          <cell r="K170">
            <v>927</v>
          </cell>
          <cell r="M170">
            <v>70</v>
          </cell>
          <cell r="N170" t="str">
            <v>전선관 부속자재</v>
          </cell>
          <cell r="O170" t="str">
            <v>전선관의 15%</v>
          </cell>
          <cell r="P170">
            <v>1</v>
          </cell>
          <cell r="Q170" t="str">
            <v>식</v>
          </cell>
          <cell r="W170">
            <v>126</v>
          </cell>
          <cell r="AM170">
            <v>1</v>
          </cell>
          <cell r="AN170">
            <v>4.9000000000000002E-2</v>
          </cell>
          <cell r="AO170">
            <v>1</v>
          </cell>
          <cell r="AP170" t="str">
            <v>내선전공</v>
          </cell>
          <cell r="AQ170">
            <v>4.9000000000000002E-2</v>
          </cell>
          <cell r="BB170" t="str">
            <v>전 7-1</v>
          </cell>
        </row>
        <row r="171">
          <cell r="A171">
            <v>150</v>
          </cell>
          <cell r="B171" t="str">
            <v>전선관</v>
          </cell>
          <cell r="C171" t="str">
            <v>HIPVC 16C</v>
          </cell>
          <cell r="D171">
            <v>1.1000000000000001</v>
          </cell>
          <cell r="E171" t="str">
            <v>m</v>
          </cell>
          <cell r="F171">
            <v>50</v>
          </cell>
          <cell r="G171">
            <v>2686</v>
          </cell>
          <cell r="I171">
            <v>2401</v>
          </cell>
          <cell r="J171">
            <v>194</v>
          </cell>
          <cell r="K171">
            <v>213</v>
          </cell>
          <cell r="M171">
            <v>72</v>
          </cell>
          <cell r="N171" t="str">
            <v>전선관 부속자재</v>
          </cell>
          <cell r="O171" t="str">
            <v>전선관의 15%</v>
          </cell>
          <cell r="P171">
            <v>1</v>
          </cell>
          <cell r="Q171" t="str">
            <v>식</v>
          </cell>
          <cell r="W171">
            <v>29</v>
          </cell>
          <cell r="AM171">
            <v>1</v>
          </cell>
          <cell r="AN171">
            <v>0.05</v>
          </cell>
          <cell r="AO171">
            <v>1</v>
          </cell>
          <cell r="AP171" t="str">
            <v>내선전공</v>
          </cell>
          <cell r="AQ171">
            <v>0.05</v>
          </cell>
          <cell r="BB171" t="str">
            <v>전 7-1</v>
          </cell>
        </row>
        <row r="172">
          <cell r="A172">
            <v>151</v>
          </cell>
          <cell r="B172" t="str">
            <v>전선관</v>
          </cell>
          <cell r="C172" t="str">
            <v>HIPVC 22C</v>
          </cell>
          <cell r="D172">
            <v>1.1000000000000001</v>
          </cell>
          <cell r="E172" t="str">
            <v>m</v>
          </cell>
          <cell r="F172">
            <v>50</v>
          </cell>
          <cell r="G172">
            <v>3223</v>
          </cell>
          <cell r="I172">
            <v>2881</v>
          </cell>
          <cell r="J172">
            <v>233</v>
          </cell>
          <cell r="K172">
            <v>256</v>
          </cell>
          <cell r="M172">
            <v>86</v>
          </cell>
          <cell r="N172" t="str">
            <v>전선관 부속자재</v>
          </cell>
          <cell r="O172" t="str">
            <v>전선관의 15%</v>
          </cell>
          <cell r="P172">
            <v>1</v>
          </cell>
          <cell r="Q172" t="str">
            <v>식</v>
          </cell>
          <cell r="W172">
            <v>34</v>
          </cell>
          <cell r="AM172">
            <v>1</v>
          </cell>
          <cell r="AN172">
            <v>0.06</v>
          </cell>
          <cell r="AO172">
            <v>1</v>
          </cell>
          <cell r="AP172" t="str">
            <v>내선전공</v>
          </cell>
          <cell r="AQ172">
            <v>0.06</v>
          </cell>
          <cell r="BB172" t="str">
            <v>전 7-1</v>
          </cell>
        </row>
        <row r="173">
          <cell r="A173">
            <v>152</v>
          </cell>
          <cell r="B173" t="str">
            <v>전선관</v>
          </cell>
          <cell r="C173" t="str">
            <v>HIPVC 28C</v>
          </cell>
          <cell r="D173">
            <v>1.1000000000000001</v>
          </cell>
          <cell r="E173" t="str">
            <v>m</v>
          </cell>
          <cell r="F173">
            <v>50</v>
          </cell>
          <cell r="G173">
            <v>4464</v>
          </cell>
          <cell r="I173">
            <v>3842</v>
          </cell>
          <cell r="J173">
            <v>461</v>
          </cell>
          <cell r="K173">
            <v>507</v>
          </cell>
          <cell r="M173">
            <v>115</v>
          </cell>
          <cell r="N173" t="str">
            <v>전선관 부속자재</v>
          </cell>
          <cell r="O173" t="str">
            <v>전선관의 15%</v>
          </cell>
          <cell r="P173">
            <v>1</v>
          </cell>
          <cell r="Q173" t="str">
            <v>식</v>
          </cell>
          <cell r="W173">
            <v>69</v>
          </cell>
          <cell r="AM173">
            <v>1</v>
          </cell>
          <cell r="AN173">
            <v>0.08</v>
          </cell>
          <cell r="AO173">
            <v>1</v>
          </cell>
          <cell r="AP173" t="str">
            <v>내선전공</v>
          </cell>
          <cell r="AQ173">
            <v>0.08</v>
          </cell>
          <cell r="BB173" t="str">
            <v>전 7-1</v>
          </cell>
        </row>
        <row r="174">
          <cell r="A174">
            <v>153</v>
          </cell>
          <cell r="B174" t="str">
            <v>전선관</v>
          </cell>
          <cell r="C174" t="str">
            <v>HIPVC 36C</v>
          </cell>
          <cell r="D174">
            <v>1.1000000000000001</v>
          </cell>
          <cell r="E174" t="str">
            <v>m</v>
          </cell>
          <cell r="F174">
            <v>50</v>
          </cell>
          <cell r="G174">
            <v>5637</v>
          </cell>
          <cell r="I174">
            <v>4802</v>
          </cell>
          <cell r="J174">
            <v>629</v>
          </cell>
          <cell r="K174">
            <v>691</v>
          </cell>
          <cell r="M174">
            <v>144</v>
          </cell>
          <cell r="N174" t="str">
            <v>전선관 부속자재</v>
          </cell>
          <cell r="O174" t="str">
            <v>전선관의 15%</v>
          </cell>
          <cell r="P174">
            <v>1</v>
          </cell>
          <cell r="Q174" t="str">
            <v>식</v>
          </cell>
          <cell r="W174">
            <v>94</v>
          </cell>
          <cell r="AM174">
            <v>1</v>
          </cell>
          <cell r="AN174">
            <v>0.1</v>
          </cell>
          <cell r="AO174">
            <v>1</v>
          </cell>
          <cell r="AP174" t="str">
            <v>내선전공</v>
          </cell>
          <cell r="AQ174">
            <v>0.1</v>
          </cell>
          <cell r="BB174" t="str">
            <v>전 7-1</v>
          </cell>
        </row>
        <row r="175">
          <cell r="A175">
            <v>154</v>
          </cell>
          <cell r="B175" t="str">
            <v>전선관</v>
          </cell>
          <cell r="C175" t="str">
            <v>HIPVC 42C</v>
          </cell>
          <cell r="D175">
            <v>1.1000000000000001</v>
          </cell>
          <cell r="E175" t="str">
            <v>m</v>
          </cell>
          <cell r="F175">
            <v>50</v>
          </cell>
          <cell r="G175">
            <v>7380</v>
          </cell>
          <cell r="I175">
            <v>6243</v>
          </cell>
          <cell r="J175">
            <v>864</v>
          </cell>
          <cell r="K175">
            <v>950</v>
          </cell>
          <cell r="M175">
            <v>187</v>
          </cell>
          <cell r="N175" t="str">
            <v>전선관 부속자재</v>
          </cell>
          <cell r="O175" t="str">
            <v>전선관의 15%</v>
          </cell>
          <cell r="P175">
            <v>1</v>
          </cell>
          <cell r="Q175" t="str">
            <v>식</v>
          </cell>
          <cell r="W175">
            <v>129</v>
          </cell>
          <cell r="AM175">
            <v>1</v>
          </cell>
          <cell r="AN175">
            <v>0.13</v>
          </cell>
          <cell r="AO175">
            <v>1</v>
          </cell>
          <cell r="AP175" t="str">
            <v>내선전공</v>
          </cell>
          <cell r="AQ175">
            <v>0.13</v>
          </cell>
          <cell r="BB175" t="str">
            <v>전 7-1</v>
          </cell>
        </row>
        <row r="176">
          <cell r="A176">
            <v>155</v>
          </cell>
          <cell r="B176" t="str">
            <v>전선관</v>
          </cell>
          <cell r="C176" t="str">
            <v>HIPVC 54C</v>
          </cell>
          <cell r="D176">
            <v>1.1000000000000001</v>
          </cell>
          <cell r="E176" t="str">
            <v>m</v>
          </cell>
          <cell r="F176">
            <v>50</v>
          </cell>
          <cell r="G176">
            <v>10745</v>
          </cell>
          <cell r="I176">
            <v>9125</v>
          </cell>
          <cell r="J176">
            <v>1225</v>
          </cell>
          <cell r="K176">
            <v>1347</v>
          </cell>
          <cell r="M176">
            <v>273</v>
          </cell>
          <cell r="N176" t="str">
            <v>전선관 부속자재</v>
          </cell>
          <cell r="O176" t="str">
            <v>전선관의 15%</v>
          </cell>
          <cell r="P176">
            <v>1</v>
          </cell>
          <cell r="Q176" t="str">
            <v>식</v>
          </cell>
          <cell r="W176">
            <v>183</v>
          </cell>
          <cell r="AM176">
            <v>1</v>
          </cell>
          <cell r="AN176">
            <v>0.19</v>
          </cell>
          <cell r="AO176">
            <v>1</v>
          </cell>
          <cell r="AP176" t="str">
            <v>내선전공</v>
          </cell>
          <cell r="AQ176">
            <v>0.19</v>
          </cell>
          <cell r="BB176" t="str">
            <v>전 7-1</v>
          </cell>
        </row>
        <row r="177">
          <cell r="A177">
            <v>156</v>
          </cell>
          <cell r="B177" t="str">
            <v>전선관</v>
          </cell>
          <cell r="C177" t="str">
            <v>HIPVC 70C</v>
          </cell>
          <cell r="D177">
            <v>1.1000000000000001</v>
          </cell>
          <cell r="E177" t="str">
            <v>m</v>
          </cell>
          <cell r="F177">
            <v>50</v>
          </cell>
          <cell r="G177">
            <v>15605</v>
          </cell>
          <cell r="I177">
            <v>13447</v>
          </cell>
          <cell r="J177">
            <v>1596</v>
          </cell>
          <cell r="K177">
            <v>1755</v>
          </cell>
          <cell r="M177">
            <v>403</v>
          </cell>
          <cell r="N177" t="str">
            <v>전선관 부속자재</v>
          </cell>
          <cell r="O177" t="str">
            <v>전선관의 15%</v>
          </cell>
          <cell r="P177">
            <v>1</v>
          </cell>
          <cell r="Q177" t="str">
            <v>식</v>
          </cell>
          <cell r="W177">
            <v>239</v>
          </cell>
          <cell r="AM177">
            <v>1</v>
          </cell>
          <cell r="AN177">
            <v>0.28000000000000003</v>
          </cell>
          <cell r="AO177">
            <v>1</v>
          </cell>
          <cell r="AP177" t="str">
            <v>내선전공</v>
          </cell>
          <cell r="AQ177">
            <v>0.28000000000000003</v>
          </cell>
          <cell r="BB177" t="str">
            <v>전 7-1</v>
          </cell>
        </row>
        <row r="178">
          <cell r="A178">
            <v>157</v>
          </cell>
          <cell r="B178" t="str">
            <v>전선관</v>
          </cell>
          <cell r="C178" t="str">
            <v>HIPVC 82C</v>
          </cell>
          <cell r="D178">
            <v>1.1000000000000001</v>
          </cell>
          <cell r="E178" t="str">
            <v>m</v>
          </cell>
          <cell r="F178">
            <v>50</v>
          </cell>
          <cell r="G178">
            <v>20949</v>
          </cell>
          <cell r="I178">
            <v>17770</v>
          </cell>
          <cell r="J178">
            <v>2406</v>
          </cell>
          <cell r="K178">
            <v>2646</v>
          </cell>
          <cell r="M178">
            <v>533</v>
          </cell>
          <cell r="N178" t="str">
            <v>전선관 부속자재</v>
          </cell>
          <cell r="O178" t="str">
            <v>전선관의 15%</v>
          </cell>
          <cell r="P178">
            <v>1</v>
          </cell>
          <cell r="Q178" t="str">
            <v>식</v>
          </cell>
          <cell r="W178">
            <v>360</v>
          </cell>
          <cell r="AM178">
            <v>1</v>
          </cell>
          <cell r="AN178">
            <v>0.37</v>
          </cell>
          <cell r="AO178">
            <v>1</v>
          </cell>
          <cell r="AP178" t="str">
            <v>내선전공</v>
          </cell>
          <cell r="AQ178">
            <v>0.37</v>
          </cell>
          <cell r="BB178" t="str">
            <v>전 7-1</v>
          </cell>
        </row>
        <row r="179">
          <cell r="A179">
            <v>158</v>
          </cell>
          <cell r="B179" t="str">
            <v>전선관</v>
          </cell>
          <cell r="C179" t="str">
            <v>HIPVC 104C</v>
          </cell>
          <cell r="D179">
            <v>1.1000000000000001</v>
          </cell>
          <cell r="E179" t="str">
            <v>m</v>
          </cell>
          <cell r="F179">
            <v>50</v>
          </cell>
          <cell r="G179">
            <v>25922</v>
          </cell>
          <cell r="I179">
            <v>22092</v>
          </cell>
          <cell r="J179">
            <v>2880</v>
          </cell>
          <cell r="K179">
            <v>3168</v>
          </cell>
          <cell r="M179">
            <v>662</v>
          </cell>
          <cell r="N179" t="str">
            <v>전선관 부속자재</v>
          </cell>
          <cell r="O179" t="str">
            <v>전선관의 15%</v>
          </cell>
          <cell r="P179">
            <v>1</v>
          </cell>
          <cell r="Q179" t="str">
            <v>식</v>
          </cell>
          <cell r="W179">
            <v>432</v>
          </cell>
          <cell r="AM179">
            <v>1</v>
          </cell>
          <cell r="AN179">
            <v>0.46</v>
          </cell>
          <cell r="AO179">
            <v>1</v>
          </cell>
          <cell r="AP179" t="str">
            <v>내선전공</v>
          </cell>
          <cell r="AQ179">
            <v>0.46</v>
          </cell>
          <cell r="BB179" t="str">
            <v>전 7-1</v>
          </cell>
        </row>
        <row r="180">
          <cell r="A180">
            <v>159</v>
          </cell>
          <cell r="B180" t="str">
            <v>전선관</v>
          </cell>
          <cell r="C180" t="str">
            <v>PE 16C</v>
          </cell>
          <cell r="D180">
            <v>1.1000000000000001</v>
          </cell>
          <cell r="E180" t="str">
            <v>m</v>
          </cell>
          <cell r="F180">
            <v>50</v>
          </cell>
          <cell r="G180">
            <v>1334</v>
          </cell>
          <cell r="I180">
            <v>1176</v>
          </cell>
          <cell r="J180">
            <v>112</v>
          </cell>
          <cell r="K180">
            <v>123</v>
          </cell>
          <cell r="M180">
            <v>35</v>
          </cell>
          <cell r="N180" t="str">
            <v>전선관 부속자재</v>
          </cell>
          <cell r="O180" t="str">
            <v>전선관의 15%</v>
          </cell>
          <cell r="P180">
            <v>1</v>
          </cell>
          <cell r="Q180" t="str">
            <v>식</v>
          </cell>
          <cell r="W180">
            <v>16</v>
          </cell>
          <cell r="AM180">
            <v>1</v>
          </cell>
          <cell r="AN180">
            <v>3.5000000000000003E-2</v>
          </cell>
          <cell r="AO180">
            <v>0.7</v>
          </cell>
          <cell r="AP180" t="str">
            <v>내선전공</v>
          </cell>
          <cell r="AQ180">
            <v>3.5000000000000003E-2</v>
          </cell>
          <cell r="BB180" t="str">
            <v>전 7-1</v>
          </cell>
        </row>
        <row r="181">
          <cell r="A181">
            <v>160</v>
          </cell>
          <cell r="B181" t="str">
            <v>전선관</v>
          </cell>
          <cell r="C181" t="str">
            <v>PE 22C</v>
          </cell>
          <cell r="D181">
            <v>1.1000000000000001</v>
          </cell>
          <cell r="E181" t="str">
            <v>m</v>
          </cell>
          <cell r="F181">
            <v>50</v>
          </cell>
          <cell r="G181">
            <v>1630</v>
          </cell>
          <cell r="I181">
            <v>1412</v>
          </cell>
          <cell r="J181">
            <v>160</v>
          </cell>
          <cell r="K181">
            <v>176</v>
          </cell>
          <cell r="M181">
            <v>42</v>
          </cell>
          <cell r="N181" t="str">
            <v>전선관 부속자재</v>
          </cell>
          <cell r="O181" t="str">
            <v>전선관의 15%</v>
          </cell>
          <cell r="P181">
            <v>1</v>
          </cell>
          <cell r="Q181" t="str">
            <v>식</v>
          </cell>
          <cell r="W181">
            <v>24</v>
          </cell>
          <cell r="AM181">
            <v>1</v>
          </cell>
          <cell r="AN181">
            <v>4.1999999999999996E-2</v>
          </cell>
          <cell r="AO181">
            <v>0.7</v>
          </cell>
          <cell r="AP181" t="str">
            <v>내선전공</v>
          </cell>
          <cell r="AQ181">
            <v>4.1999999999999996E-2</v>
          </cell>
          <cell r="BB181" t="str">
            <v>전 7-1</v>
          </cell>
        </row>
        <row r="182">
          <cell r="A182">
            <v>161</v>
          </cell>
          <cell r="B182" t="str">
            <v>전선관</v>
          </cell>
          <cell r="C182" t="str">
            <v>PE 28C</v>
          </cell>
          <cell r="D182">
            <v>1.1000000000000001</v>
          </cell>
          <cell r="E182" t="str">
            <v>m</v>
          </cell>
          <cell r="F182">
            <v>50</v>
          </cell>
          <cell r="G182">
            <v>2228</v>
          </cell>
          <cell r="I182">
            <v>1882</v>
          </cell>
          <cell r="J182">
            <v>264</v>
          </cell>
          <cell r="K182">
            <v>290</v>
          </cell>
          <cell r="M182">
            <v>56</v>
          </cell>
          <cell r="N182" t="str">
            <v>전선관 부속자재</v>
          </cell>
          <cell r="O182" t="str">
            <v>전선관의 15%</v>
          </cell>
          <cell r="P182">
            <v>1</v>
          </cell>
          <cell r="Q182" t="str">
            <v>식</v>
          </cell>
          <cell r="W182">
            <v>39</v>
          </cell>
          <cell r="AM182">
            <v>1</v>
          </cell>
          <cell r="AN182">
            <v>5.5999999999999994E-2</v>
          </cell>
          <cell r="AO182">
            <v>0.7</v>
          </cell>
          <cell r="AP182" t="str">
            <v>내선전공</v>
          </cell>
          <cell r="AQ182">
            <v>5.5999999999999994E-2</v>
          </cell>
          <cell r="BB182" t="str">
            <v>전 7-1</v>
          </cell>
        </row>
        <row r="183">
          <cell r="A183">
            <v>162</v>
          </cell>
          <cell r="B183" t="str">
            <v>전선관</v>
          </cell>
          <cell r="C183" t="str">
            <v>PE 36C</v>
          </cell>
          <cell r="D183">
            <v>1.1000000000000001</v>
          </cell>
          <cell r="E183" t="str">
            <v>m</v>
          </cell>
          <cell r="F183">
            <v>50</v>
          </cell>
          <cell r="G183">
            <v>2854</v>
          </cell>
          <cell r="I183">
            <v>2353</v>
          </cell>
          <cell r="J183">
            <v>392</v>
          </cell>
          <cell r="K183">
            <v>431</v>
          </cell>
          <cell r="M183">
            <v>70</v>
          </cell>
          <cell r="N183" t="str">
            <v>전선관 부속자재</v>
          </cell>
          <cell r="O183" t="str">
            <v>전선관의 15%</v>
          </cell>
          <cell r="P183">
            <v>1</v>
          </cell>
          <cell r="Q183" t="str">
            <v>식</v>
          </cell>
          <cell r="W183">
            <v>58</v>
          </cell>
          <cell r="AM183">
            <v>1</v>
          </cell>
          <cell r="AN183">
            <v>7.0000000000000007E-2</v>
          </cell>
          <cell r="AO183">
            <v>0.7</v>
          </cell>
          <cell r="AP183" t="str">
            <v>내선전공</v>
          </cell>
          <cell r="AQ183">
            <v>7.0000000000000007E-2</v>
          </cell>
          <cell r="BB183" t="str">
            <v>전 7-1</v>
          </cell>
        </row>
        <row r="184">
          <cell r="A184">
            <v>163</v>
          </cell>
          <cell r="B184" t="str">
            <v>전선관</v>
          </cell>
          <cell r="C184" t="str">
            <v>PE 42C</v>
          </cell>
          <cell r="D184">
            <v>1.1000000000000001</v>
          </cell>
          <cell r="E184" t="str">
            <v>m</v>
          </cell>
          <cell r="F184">
            <v>50</v>
          </cell>
          <cell r="G184">
            <v>3651</v>
          </cell>
          <cell r="I184">
            <v>3059</v>
          </cell>
          <cell r="J184">
            <v>456</v>
          </cell>
          <cell r="K184">
            <v>501</v>
          </cell>
          <cell r="M184">
            <v>91</v>
          </cell>
          <cell r="N184" t="str">
            <v>전선관 부속자재</v>
          </cell>
          <cell r="O184" t="str">
            <v>전선관의 15%</v>
          </cell>
          <cell r="P184">
            <v>1</v>
          </cell>
          <cell r="Q184" t="str">
            <v>식</v>
          </cell>
          <cell r="W184">
            <v>68</v>
          </cell>
          <cell r="AM184">
            <v>1</v>
          </cell>
          <cell r="AN184">
            <v>9.0999999999999998E-2</v>
          </cell>
          <cell r="AO184">
            <v>0.7</v>
          </cell>
          <cell r="AP184" t="str">
            <v>내선전공</v>
          </cell>
          <cell r="AQ184">
            <v>9.0999999999999998E-2</v>
          </cell>
          <cell r="BB184" t="str">
            <v>전 7-1</v>
          </cell>
        </row>
        <row r="185">
          <cell r="A185">
            <v>164</v>
          </cell>
          <cell r="B185" t="str">
            <v>전선관</v>
          </cell>
          <cell r="C185" t="str">
            <v>PE 54C</v>
          </cell>
          <cell r="D185">
            <v>1.1000000000000001</v>
          </cell>
          <cell r="E185" t="str">
            <v>m</v>
          </cell>
          <cell r="F185">
            <v>50</v>
          </cell>
          <cell r="G185">
            <v>5361</v>
          </cell>
          <cell r="I185">
            <v>4471</v>
          </cell>
          <cell r="J185">
            <v>688</v>
          </cell>
          <cell r="K185">
            <v>756</v>
          </cell>
          <cell r="M185">
            <v>134</v>
          </cell>
          <cell r="N185" t="str">
            <v>전선관 부속자재</v>
          </cell>
          <cell r="O185" t="str">
            <v>전선관의 15%</v>
          </cell>
          <cell r="P185">
            <v>1</v>
          </cell>
          <cell r="Q185" t="str">
            <v>식</v>
          </cell>
          <cell r="W185">
            <v>103</v>
          </cell>
          <cell r="AM185">
            <v>1</v>
          </cell>
          <cell r="AN185">
            <v>0.13299999999999998</v>
          </cell>
          <cell r="AO185">
            <v>0.7</v>
          </cell>
          <cell r="AP185" t="str">
            <v>내선전공</v>
          </cell>
          <cell r="AQ185">
            <v>0.13299999999999998</v>
          </cell>
          <cell r="BB185" t="str">
            <v>전 7-1</v>
          </cell>
        </row>
        <row r="186">
          <cell r="A186">
            <v>165</v>
          </cell>
          <cell r="B186" t="str">
            <v>전선관</v>
          </cell>
          <cell r="C186" t="str">
            <v>PE 70C</v>
          </cell>
          <cell r="D186">
            <v>1.1000000000000001</v>
          </cell>
          <cell r="E186" t="str">
            <v>m</v>
          </cell>
          <cell r="F186">
            <v>50</v>
          </cell>
          <cell r="G186">
            <v>7842</v>
          </cell>
          <cell r="I186">
            <v>6589</v>
          </cell>
          <cell r="J186">
            <v>960</v>
          </cell>
          <cell r="K186">
            <v>1056</v>
          </cell>
          <cell r="M186">
            <v>197</v>
          </cell>
          <cell r="N186" t="str">
            <v>전선관 부속자재</v>
          </cell>
          <cell r="O186" t="str">
            <v>전선관의 15%</v>
          </cell>
          <cell r="P186">
            <v>1</v>
          </cell>
          <cell r="Q186" t="str">
            <v>식</v>
          </cell>
          <cell r="W186">
            <v>144</v>
          </cell>
          <cell r="AM186">
            <v>1</v>
          </cell>
          <cell r="AN186">
            <v>0.19600000000000001</v>
          </cell>
          <cell r="AO186">
            <v>0.7</v>
          </cell>
          <cell r="AP186" t="str">
            <v>내선전공</v>
          </cell>
          <cell r="AQ186">
            <v>0.19600000000000001</v>
          </cell>
          <cell r="BB186" t="str">
            <v>전 7-1</v>
          </cell>
        </row>
        <row r="187">
          <cell r="A187">
            <v>166</v>
          </cell>
          <cell r="B187" t="str">
            <v>전선관</v>
          </cell>
          <cell r="C187" t="str">
            <v>PE 82C</v>
          </cell>
          <cell r="D187">
            <v>1.1000000000000001</v>
          </cell>
          <cell r="E187" t="str">
            <v>m</v>
          </cell>
          <cell r="F187">
            <v>50</v>
          </cell>
          <cell r="G187">
            <v>10464</v>
          </cell>
          <cell r="I187">
            <v>8707</v>
          </cell>
          <cell r="J187">
            <v>1360</v>
          </cell>
          <cell r="K187">
            <v>1496</v>
          </cell>
          <cell r="M187">
            <v>261</v>
          </cell>
          <cell r="N187" t="str">
            <v>전선관 부속자재</v>
          </cell>
          <cell r="O187" t="str">
            <v>전선관의 15%</v>
          </cell>
          <cell r="P187">
            <v>1</v>
          </cell>
          <cell r="Q187" t="str">
            <v>식</v>
          </cell>
          <cell r="W187">
            <v>204</v>
          </cell>
          <cell r="AM187">
            <v>1</v>
          </cell>
          <cell r="AN187">
            <v>0.25900000000000001</v>
          </cell>
          <cell r="AO187">
            <v>0.7</v>
          </cell>
          <cell r="AP187" t="str">
            <v>내선전공</v>
          </cell>
          <cell r="AQ187">
            <v>0.25900000000000001</v>
          </cell>
          <cell r="BB187" t="str">
            <v>전 7-1</v>
          </cell>
        </row>
        <row r="188">
          <cell r="A188">
            <v>167</v>
          </cell>
          <cell r="B188" t="str">
            <v>전선관</v>
          </cell>
          <cell r="C188" t="str">
            <v>PE 104C</v>
          </cell>
          <cell r="D188">
            <v>1.1000000000000001</v>
          </cell>
          <cell r="E188" t="str">
            <v>m</v>
          </cell>
          <cell r="F188">
            <v>50</v>
          </cell>
          <cell r="G188">
            <v>13313</v>
          </cell>
          <cell r="I188">
            <v>10825</v>
          </cell>
          <cell r="J188">
            <v>1968</v>
          </cell>
          <cell r="K188">
            <v>2164</v>
          </cell>
          <cell r="M188">
            <v>324</v>
          </cell>
          <cell r="N188" t="str">
            <v>전선관 부속자재</v>
          </cell>
          <cell r="O188" t="str">
            <v>전선관의 15%</v>
          </cell>
          <cell r="P188">
            <v>1</v>
          </cell>
          <cell r="Q188" t="str">
            <v>식</v>
          </cell>
          <cell r="W188">
            <v>295</v>
          </cell>
          <cell r="AM188">
            <v>1</v>
          </cell>
          <cell r="AN188">
            <v>0.32200000000000001</v>
          </cell>
          <cell r="AO188">
            <v>0.7</v>
          </cell>
          <cell r="AP188" t="str">
            <v>내선전공</v>
          </cell>
          <cell r="AQ188">
            <v>0.32200000000000001</v>
          </cell>
          <cell r="BB188" t="str">
            <v>전 7-1</v>
          </cell>
        </row>
        <row r="189">
          <cell r="A189">
            <v>168</v>
          </cell>
          <cell r="B189" t="str">
            <v>전선관</v>
          </cell>
          <cell r="C189" t="str">
            <v>파형관 30φ</v>
          </cell>
          <cell r="D189">
            <v>1.03</v>
          </cell>
          <cell r="E189" t="str">
            <v>m</v>
          </cell>
          <cell r="F189">
            <v>50</v>
          </cell>
          <cell r="G189">
            <v>3031</v>
          </cell>
          <cell r="I189">
            <v>2680</v>
          </cell>
          <cell r="J189">
            <v>264</v>
          </cell>
          <cell r="K189">
            <v>271</v>
          </cell>
          <cell r="M189">
            <v>80</v>
          </cell>
          <cell r="N189" t="str">
            <v>전선관 부속자재</v>
          </cell>
          <cell r="O189" t="str">
            <v>전선관의 15%</v>
          </cell>
          <cell r="P189">
            <v>1</v>
          </cell>
          <cell r="Q189" t="str">
            <v>식</v>
          </cell>
          <cell r="W189">
            <v>39</v>
          </cell>
          <cell r="AM189">
            <v>2</v>
          </cell>
          <cell r="AN189">
            <v>4.1000000000000002E-2</v>
          </cell>
          <cell r="AO189">
            <v>1</v>
          </cell>
          <cell r="AP189" t="str">
            <v>배전전공</v>
          </cell>
          <cell r="AQ189">
            <v>1.2E-2</v>
          </cell>
          <cell r="AR189" t="str">
            <v>보통인부</v>
          </cell>
          <cell r="AS189">
            <v>2.9000000000000001E-2</v>
          </cell>
          <cell r="BB189" t="str">
            <v>전 5-37-1</v>
          </cell>
        </row>
        <row r="190">
          <cell r="A190">
            <v>169</v>
          </cell>
          <cell r="B190" t="str">
            <v>전선관</v>
          </cell>
          <cell r="C190" t="str">
            <v>파형관 40φ</v>
          </cell>
          <cell r="D190">
            <v>1.03</v>
          </cell>
          <cell r="E190" t="str">
            <v>m</v>
          </cell>
          <cell r="F190">
            <v>50</v>
          </cell>
          <cell r="G190">
            <v>3155</v>
          </cell>
          <cell r="I190">
            <v>2680</v>
          </cell>
          <cell r="J190">
            <v>384</v>
          </cell>
          <cell r="K190">
            <v>395</v>
          </cell>
          <cell r="M190">
            <v>80</v>
          </cell>
          <cell r="N190" t="str">
            <v>전선관 부속자재</v>
          </cell>
          <cell r="O190" t="str">
            <v>전선관의 15%</v>
          </cell>
          <cell r="P190">
            <v>1</v>
          </cell>
          <cell r="Q190" t="str">
            <v>식</v>
          </cell>
          <cell r="W190">
            <v>57</v>
          </cell>
          <cell r="AM190">
            <v>2</v>
          </cell>
          <cell r="AN190">
            <v>4.1000000000000002E-2</v>
          </cell>
          <cell r="AO190">
            <v>1</v>
          </cell>
          <cell r="AP190" t="str">
            <v>배전전공</v>
          </cell>
          <cell r="AQ190">
            <v>1.2E-2</v>
          </cell>
          <cell r="AR190" t="str">
            <v>보통인부</v>
          </cell>
          <cell r="AS190">
            <v>2.9000000000000001E-2</v>
          </cell>
          <cell r="BB190" t="str">
            <v>전 5-37-1</v>
          </cell>
        </row>
        <row r="191">
          <cell r="A191">
            <v>170</v>
          </cell>
          <cell r="B191" t="str">
            <v>전선관</v>
          </cell>
          <cell r="C191" t="str">
            <v>파형관 50φ</v>
          </cell>
          <cell r="D191">
            <v>1.03</v>
          </cell>
          <cell r="E191" t="str">
            <v>m</v>
          </cell>
          <cell r="F191">
            <v>50</v>
          </cell>
          <cell r="G191">
            <v>3254</v>
          </cell>
          <cell r="I191">
            <v>2680</v>
          </cell>
          <cell r="J191">
            <v>480</v>
          </cell>
          <cell r="K191">
            <v>494</v>
          </cell>
          <cell r="M191">
            <v>80</v>
          </cell>
          <cell r="N191" t="str">
            <v>전선관 부속자재</v>
          </cell>
          <cell r="O191" t="str">
            <v>전선관의 15%</v>
          </cell>
          <cell r="P191">
            <v>1</v>
          </cell>
          <cell r="Q191" t="str">
            <v>식</v>
          </cell>
          <cell r="W191">
            <v>72</v>
          </cell>
          <cell r="AM191">
            <v>2</v>
          </cell>
          <cell r="AN191">
            <v>4.1000000000000002E-2</v>
          </cell>
          <cell r="AO191">
            <v>1</v>
          </cell>
          <cell r="AP191" t="str">
            <v>배전전공</v>
          </cell>
          <cell r="AQ191">
            <v>1.2E-2</v>
          </cell>
          <cell r="AR191" t="str">
            <v>보통인부</v>
          </cell>
          <cell r="AS191">
            <v>2.9000000000000001E-2</v>
          </cell>
          <cell r="BB191" t="str">
            <v>전 5-37-1</v>
          </cell>
        </row>
        <row r="192">
          <cell r="A192">
            <v>171</v>
          </cell>
          <cell r="B192" t="str">
            <v>전선관</v>
          </cell>
          <cell r="C192" t="str">
            <v>파형관 65φ</v>
          </cell>
          <cell r="D192">
            <v>1.03</v>
          </cell>
          <cell r="E192" t="str">
            <v>m</v>
          </cell>
          <cell r="F192">
            <v>50</v>
          </cell>
          <cell r="G192">
            <v>4150</v>
          </cell>
          <cell r="I192">
            <v>3310</v>
          </cell>
          <cell r="J192">
            <v>720</v>
          </cell>
          <cell r="K192">
            <v>741</v>
          </cell>
          <cell r="M192">
            <v>99</v>
          </cell>
          <cell r="N192" t="str">
            <v>전선관 부속자재</v>
          </cell>
          <cell r="O192" t="str">
            <v>전선관의 15%</v>
          </cell>
          <cell r="P192">
            <v>1</v>
          </cell>
          <cell r="Q192" t="str">
            <v>식</v>
          </cell>
          <cell r="W192">
            <v>108</v>
          </cell>
          <cell r="AM192">
            <v>2</v>
          </cell>
          <cell r="AN192">
            <v>0.05</v>
          </cell>
          <cell r="AO192">
            <v>1</v>
          </cell>
          <cell r="AP192" t="str">
            <v>배전전공</v>
          </cell>
          <cell r="AQ192">
            <v>1.4999999999999999E-2</v>
          </cell>
          <cell r="AR192" t="str">
            <v>보통인부</v>
          </cell>
          <cell r="AS192">
            <v>3.5000000000000003E-2</v>
          </cell>
          <cell r="BB192" t="str">
            <v>전 5-37-1</v>
          </cell>
        </row>
        <row r="193">
          <cell r="A193">
            <v>172</v>
          </cell>
          <cell r="B193" t="str">
            <v>전선관</v>
          </cell>
          <cell r="C193" t="str">
            <v>파형관 80φ</v>
          </cell>
          <cell r="D193">
            <v>1.03</v>
          </cell>
          <cell r="E193" t="str">
            <v>m</v>
          </cell>
          <cell r="F193">
            <v>50</v>
          </cell>
          <cell r="G193">
            <v>4480</v>
          </cell>
          <cell r="I193">
            <v>3310</v>
          </cell>
          <cell r="J193">
            <v>1040</v>
          </cell>
          <cell r="K193">
            <v>1071</v>
          </cell>
          <cell r="M193">
            <v>99</v>
          </cell>
          <cell r="N193" t="str">
            <v>전선관 부속자재</v>
          </cell>
          <cell r="O193" t="str">
            <v>전선관의 15%</v>
          </cell>
          <cell r="P193">
            <v>1</v>
          </cell>
          <cell r="Q193" t="str">
            <v>식</v>
          </cell>
          <cell r="W193">
            <v>156</v>
          </cell>
          <cell r="AM193">
            <v>2</v>
          </cell>
          <cell r="AN193">
            <v>0.05</v>
          </cell>
          <cell r="AO193">
            <v>1</v>
          </cell>
          <cell r="AP193" t="str">
            <v>배전전공</v>
          </cell>
          <cell r="AQ193">
            <v>1.4999999999999999E-2</v>
          </cell>
          <cell r="AR193" t="str">
            <v>보통인부</v>
          </cell>
          <cell r="AS193">
            <v>3.5000000000000003E-2</v>
          </cell>
          <cell r="BB193" t="str">
            <v>전 5-37-1</v>
          </cell>
        </row>
        <row r="194">
          <cell r="A194">
            <v>173</v>
          </cell>
          <cell r="B194" t="str">
            <v>전선관</v>
          </cell>
          <cell r="C194" t="str">
            <v>파형관 100φ</v>
          </cell>
          <cell r="D194">
            <v>1.03</v>
          </cell>
          <cell r="E194" t="str">
            <v>m</v>
          </cell>
          <cell r="F194">
            <v>50</v>
          </cell>
          <cell r="G194">
            <v>6066</v>
          </cell>
          <cell r="I194">
            <v>4450</v>
          </cell>
          <cell r="J194">
            <v>1440</v>
          </cell>
          <cell r="K194">
            <v>1483</v>
          </cell>
          <cell r="M194">
            <v>133</v>
          </cell>
          <cell r="N194" t="str">
            <v>전선관 부속자재</v>
          </cell>
          <cell r="O194" t="str">
            <v>전선관의 15%</v>
          </cell>
          <cell r="P194">
            <v>1</v>
          </cell>
          <cell r="Q194" t="str">
            <v>식</v>
          </cell>
          <cell r="W194">
            <v>216</v>
          </cell>
          <cell r="AM194">
            <v>2</v>
          </cell>
          <cell r="AN194">
            <v>7.4999999999999997E-2</v>
          </cell>
          <cell r="AO194">
            <v>1</v>
          </cell>
          <cell r="AP194" t="str">
            <v>배전전공</v>
          </cell>
          <cell r="AQ194">
            <v>1.7999999999999999E-2</v>
          </cell>
          <cell r="AR194" t="str">
            <v>보통인부</v>
          </cell>
          <cell r="AS194">
            <v>5.7000000000000002E-2</v>
          </cell>
          <cell r="BB194" t="str">
            <v>전 5-37-1</v>
          </cell>
        </row>
        <row r="195">
          <cell r="A195">
            <v>174</v>
          </cell>
          <cell r="B195" t="str">
            <v>전선관</v>
          </cell>
          <cell r="C195" t="str">
            <v>파형관 125φ</v>
          </cell>
          <cell r="D195">
            <v>1.03</v>
          </cell>
          <cell r="E195" t="str">
            <v>m</v>
          </cell>
          <cell r="F195">
            <v>50</v>
          </cell>
          <cell r="G195">
            <v>8519</v>
          </cell>
          <cell r="I195">
            <v>6112</v>
          </cell>
          <cell r="J195">
            <v>2160</v>
          </cell>
          <cell r="K195">
            <v>2224</v>
          </cell>
          <cell r="M195">
            <v>183</v>
          </cell>
          <cell r="N195" t="str">
            <v>전선관 부속자재</v>
          </cell>
          <cell r="O195" t="str">
            <v>전선관의 15%</v>
          </cell>
          <cell r="P195">
            <v>1</v>
          </cell>
          <cell r="Q195" t="str">
            <v>식</v>
          </cell>
          <cell r="W195">
            <v>324</v>
          </cell>
          <cell r="AM195">
            <v>2</v>
          </cell>
          <cell r="AN195">
            <v>0.10200000000000001</v>
          </cell>
          <cell r="AO195">
            <v>1</v>
          </cell>
          <cell r="AP195" t="str">
            <v>배전전공</v>
          </cell>
          <cell r="AQ195">
            <v>2.5000000000000001E-2</v>
          </cell>
          <cell r="AR195" t="str">
            <v>보통인부</v>
          </cell>
          <cell r="AS195">
            <v>7.6999999999999999E-2</v>
          </cell>
          <cell r="BB195" t="str">
            <v>전 5-37-1</v>
          </cell>
        </row>
        <row r="196">
          <cell r="A196">
            <v>175</v>
          </cell>
          <cell r="B196" t="str">
            <v>전선관</v>
          </cell>
          <cell r="C196" t="str">
            <v>파형관 150φ</v>
          </cell>
          <cell r="D196">
            <v>1.03</v>
          </cell>
          <cell r="E196" t="str">
            <v>m</v>
          </cell>
          <cell r="F196">
            <v>50</v>
          </cell>
          <cell r="G196">
            <v>10342</v>
          </cell>
          <cell r="I196">
            <v>7482</v>
          </cell>
          <cell r="J196">
            <v>2560</v>
          </cell>
          <cell r="K196">
            <v>2636</v>
          </cell>
          <cell r="M196">
            <v>224</v>
          </cell>
          <cell r="N196" t="str">
            <v>전선관 부속자재</v>
          </cell>
          <cell r="O196" t="str">
            <v>전선관의 15%</v>
          </cell>
          <cell r="P196">
            <v>1</v>
          </cell>
          <cell r="Q196" t="str">
            <v>식</v>
          </cell>
          <cell r="W196">
            <v>384</v>
          </cell>
          <cell r="AM196">
            <v>2</v>
          </cell>
          <cell r="AN196">
            <v>0.127</v>
          </cell>
          <cell r="AO196">
            <v>1</v>
          </cell>
          <cell r="AP196" t="str">
            <v>배전전공</v>
          </cell>
          <cell r="AQ196">
            <v>0.03</v>
          </cell>
          <cell r="AR196" t="str">
            <v>보통인부</v>
          </cell>
          <cell r="AS196">
            <v>9.7000000000000003E-2</v>
          </cell>
          <cell r="BB196" t="str">
            <v>전 5-37-1</v>
          </cell>
        </row>
        <row r="197">
          <cell r="A197">
            <v>176</v>
          </cell>
          <cell r="B197" t="str">
            <v>전선관</v>
          </cell>
          <cell r="C197" t="str">
            <v>파상형 200φ</v>
          </cell>
          <cell r="D197">
            <v>1.03</v>
          </cell>
          <cell r="E197" t="str">
            <v>m</v>
          </cell>
          <cell r="F197">
            <v>50</v>
          </cell>
          <cell r="G197">
            <v>15555</v>
          </cell>
          <cell r="I197">
            <v>10111</v>
          </cell>
          <cell r="J197">
            <v>4992</v>
          </cell>
          <cell r="K197">
            <v>5141</v>
          </cell>
          <cell r="M197">
            <v>303</v>
          </cell>
          <cell r="N197" t="str">
            <v>전선관 부속자재</v>
          </cell>
          <cell r="O197" t="str">
            <v>전선관의 15%</v>
          </cell>
          <cell r="P197">
            <v>1</v>
          </cell>
          <cell r="Q197" t="str">
            <v>식</v>
          </cell>
          <cell r="W197">
            <v>748</v>
          </cell>
          <cell r="AM197">
            <v>2</v>
          </cell>
          <cell r="AN197">
            <v>0.17</v>
          </cell>
          <cell r="AO197">
            <v>1</v>
          </cell>
          <cell r="AP197" t="str">
            <v>배전전공</v>
          </cell>
          <cell r="AQ197">
            <v>4.1000000000000002E-2</v>
          </cell>
          <cell r="AR197" t="str">
            <v>보통인부</v>
          </cell>
          <cell r="AS197">
            <v>0.129</v>
          </cell>
          <cell r="BB197" t="str">
            <v>전 5-37-1</v>
          </cell>
        </row>
        <row r="198">
          <cell r="A198">
            <v>177</v>
          </cell>
          <cell r="B198" t="str">
            <v>압착단자</v>
          </cell>
          <cell r="C198" t="str">
            <v xml:space="preserve"> 14㎟</v>
          </cell>
          <cell r="D198">
            <v>1</v>
          </cell>
          <cell r="E198" t="str">
            <v>EA</v>
          </cell>
          <cell r="F198">
            <v>50</v>
          </cell>
          <cell r="G198">
            <v>1526</v>
          </cell>
          <cell r="I198">
            <v>1435</v>
          </cell>
          <cell r="J198">
            <v>48</v>
          </cell>
          <cell r="K198">
            <v>48</v>
          </cell>
          <cell r="M198">
            <v>43</v>
          </cell>
          <cell r="AM198">
            <v>1</v>
          </cell>
          <cell r="AN198">
            <v>7.8E-2</v>
          </cell>
          <cell r="AO198">
            <v>0.3</v>
          </cell>
          <cell r="AP198" t="str">
            <v>저압케이블공</v>
          </cell>
          <cell r="AQ198">
            <v>7.8E-2</v>
          </cell>
          <cell r="BB198" t="str">
            <v>전 5-40</v>
          </cell>
        </row>
        <row r="199">
          <cell r="A199">
            <v>178</v>
          </cell>
          <cell r="B199" t="str">
            <v>압착단자</v>
          </cell>
          <cell r="C199" t="str">
            <v xml:space="preserve"> 22㎟</v>
          </cell>
          <cell r="D199">
            <v>1</v>
          </cell>
          <cell r="E199" t="str">
            <v>EA</v>
          </cell>
          <cell r="F199">
            <v>50</v>
          </cell>
          <cell r="G199">
            <v>1886</v>
          </cell>
          <cell r="I199">
            <v>1766</v>
          </cell>
          <cell r="J199">
            <v>68</v>
          </cell>
          <cell r="K199">
            <v>68</v>
          </cell>
          <cell r="M199">
            <v>52</v>
          </cell>
          <cell r="AM199">
            <v>1</v>
          </cell>
          <cell r="AN199">
            <v>9.6000000000000002E-2</v>
          </cell>
          <cell r="AO199">
            <v>0.3</v>
          </cell>
          <cell r="AP199" t="str">
            <v>저압케이블공</v>
          </cell>
          <cell r="AQ199">
            <v>9.6000000000000002E-2</v>
          </cell>
          <cell r="BB199" t="str">
            <v>전 5-40</v>
          </cell>
        </row>
        <row r="200">
          <cell r="A200">
            <v>179</v>
          </cell>
          <cell r="B200" t="str">
            <v>압착단자</v>
          </cell>
          <cell r="C200" t="str">
            <v xml:space="preserve"> 38㎟</v>
          </cell>
          <cell r="D200">
            <v>1</v>
          </cell>
          <cell r="E200" t="str">
            <v>EA</v>
          </cell>
          <cell r="F200">
            <v>50</v>
          </cell>
          <cell r="G200">
            <v>2239</v>
          </cell>
          <cell r="I200">
            <v>2097</v>
          </cell>
          <cell r="J200">
            <v>80</v>
          </cell>
          <cell r="K200">
            <v>80</v>
          </cell>
          <cell r="M200">
            <v>62</v>
          </cell>
          <cell r="AM200">
            <v>1</v>
          </cell>
          <cell r="AN200">
            <v>0.11399999999999999</v>
          </cell>
          <cell r="AO200">
            <v>0.3</v>
          </cell>
          <cell r="AP200" t="str">
            <v>저압케이블공</v>
          </cell>
          <cell r="AQ200">
            <v>0.11399999999999999</v>
          </cell>
          <cell r="BB200" t="str">
            <v>전 5-40</v>
          </cell>
        </row>
        <row r="201">
          <cell r="A201">
            <v>180</v>
          </cell>
          <cell r="B201" t="str">
            <v>압착단자</v>
          </cell>
          <cell r="C201" t="str">
            <v xml:space="preserve"> 60㎟</v>
          </cell>
          <cell r="D201">
            <v>1</v>
          </cell>
          <cell r="E201" t="str">
            <v>EA</v>
          </cell>
          <cell r="F201">
            <v>50</v>
          </cell>
          <cell r="G201">
            <v>2791</v>
          </cell>
          <cell r="I201">
            <v>2539</v>
          </cell>
          <cell r="J201">
            <v>176</v>
          </cell>
          <cell r="K201">
            <v>176</v>
          </cell>
          <cell r="M201">
            <v>76</v>
          </cell>
          <cell r="AM201">
            <v>1</v>
          </cell>
          <cell r="AN201">
            <v>0.13800000000000001</v>
          </cell>
          <cell r="AO201">
            <v>0.3</v>
          </cell>
          <cell r="AP201" t="str">
            <v>저압케이블공</v>
          </cell>
          <cell r="AQ201">
            <v>0.13800000000000001</v>
          </cell>
          <cell r="BB201" t="str">
            <v>전 5-40</v>
          </cell>
        </row>
        <row r="202">
          <cell r="A202">
            <v>181</v>
          </cell>
          <cell r="B202" t="str">
            <v>압착단자</v>
          </cell>
          <cell r="C202" t="str">
            <v xml:space="preserve"> 80㎟</v>
          </cell>
          <cell r="D202">
            <v>1</v>
          </cell>
          <cell r="E202" t="str">
            <v>EA</v>
          </cell>
          <cell r="F202">
            <v>50</v>
          </cell>
          <cell r="G202">
            <v>3026</v>
          </cell>
          <cell r="I202">
            <v>2705</v>
          </cell>
          <cell r="J202">
            <v>240</v>
          </cell>
          <cell r="K202">
            <v>240</v>
          </cell>
          <cell r="M202">
            <v>81</v>
          </cell>
          <cell r="AM202">
            <v>1</v>
          </cell>
          <cell r="AN202">
            <v>0.14699999999999999</v>
          </cell>
          <cell r="AO202">
            <v>0.3</v>
          </cell>
          <cell r="AP202" t="str">
            <v>저압케이블공</v>
          </cell>
          <cell r="AQ202">
            <v>0.14699999999999999</v>
          </cell>
          <cell r="BB202" t="str">
            <v>전 5-40</v>
          </cell>
        </row>
        <row r="203">
          <cell r="A203">
            <v>182</v>
          </cell>
          <cell r="B203" t="str">
            <v>압착단자</v>
          </cell>
          <cell r="C203" t="str">
            <v xml:space="preserve"> 100㎟</v>
          </cell>
          <cell r="D203">
            <v>1</v>
          </cell>
          <cell r="E203" t="str">
            <v>EA</v>
          </cell>
          <cell r="F203">
            <v>50</v>
          </cell>
          <cell r="G203">
            <v>3285</v>
          </cell>
          <cell r="I203">
            <v>2926</v>
          </cell>
          <cell r="J203">
            <v>272</v>
          </cell>
          <cell r="K203">
            <v>272</v>
          </cell>
          <cell r="M203">
            <v>87</v>
          </cell>
          <cell r="AM203">
            <v>1</v>
          </cell>
          <cell r="AN203">
            <v>0.159</v>
          </cell>
          <cell r="AO203">
            <v>0.3</v>
          </cell>
          <cell r="AP203" t="str">
            <v>저압케이블공</v>
          </cell>
          <cell r="AQ203">
            <v>0.159</v>
          </cell>
          <cell r="BB203" t="str">
            <v>전 5-40</v>
          </cell>
        </row>
        <row r="204">
          <cell r="A204">
            <v>183</v>
          </cell>
          <cell r="B204" t="str">
            <v>압착단자</v>
          </cell>
          <cell r="C204" t="str">
            <v xml:space="preserve"> 150㎟</v>
          </cell>
          <cell r="D204">
            <v>1</v>
          </cell>
          <cell r="E204" t="str">
            <v>EA</v>
          </cell>
          <cell r="F204">
            <v>50</v>
          </cell>
          <cell r="G204">
            <v>4444</v>
          </cell>
          <cell r="I204">
            <v>3643</v>
          </cell>
          <cell r="J204">
            <v>692</v>
          </cell>
          <cell r="K204">
            <v>692</v>
          </cell>
          <cell r="M204">
            <v>109</v>
          </cell>
          <cell r="AM204">
            <v>1</v>
          </cell>
          <cell r="AN204">
            <v>0.19800000000000001</v>
          </cell>
          <cell r="AO204">
            <v>0.3</v>
          </cell>
          <cell r="AP204" t="str">
            <v>저압케이블공</v>
          </cell>
          <cell r="AQ204">
            <v>0.19800000000000001</v>
          </cell>
          <cell r="BB204" t="str">
            <v>전 5-40</v>
          </cell>
        </row>
        <row r="205">
          <cell r="A205">
            <v>184</v>
          </cell>
          <cell r="B205" t="str">
            <v>압착단자</v>
          </cell>
          <cell r="C205" t="str">
            <v xml:space="preserve"> 200㎟</v>
          </cell>
          <cell r="D205">
            <v>1</v>
          </cell>
          <cell r="E205" t="str">
            <v>EA</v>
          </cell>
          <cell r="F205">
            <v>50</v>
          </cell>
          <cell r="G205">
            <v>4734</v>
          </cell>
          <cell r="I205">
            <v>3975</v>
          </cell>
          <cell r="J205">
            <v>640</v>
          </cell>
          <cell r="K205">
            <v>640</v>
          </cell>
          <cell r="M205">
            <v>119</v>
          </cell>
          <cell r="AM205">
            <v>1</v>
          </cell>
          <cell r="AN205">
            <v>0.216</v>
          </cell>
          <cell r="AO205">
            <v>0.3</v>
          </cell>
          <cell r="AP205" t="str">
            <v>저압케이블공</v>
          </cell>
          <cell r="AQ205">
            <v>0.216</v>
          </cell>
          <cell r="BB205" t="str">
            <v>전 5-40</v>
          </cell>
        </row>
        <row r="206">
          <cell r="A206">
            <v>185</v>
          </cell>
          <cell r="B206" t="str">
            <v>압착단자</v>
          </cell>
          <cell r="C206" t="str">
            <v xml:space="preserve"> 250㎟</v>
          </cell>
          <cell r="D206">
            <v>1</v>
          </cell>
          <cell r="E206" t="str">
            <v>EA</v>
          </cell>
          <cell r="F206">
            <v>50</v>
          </cell>
          <cell r="G206">
            <v>4605</v>
          </cell>
          <cell r="I206">
            <v>4471</v>
          </cell>
          <cell r="J206">
            <v>0</v>
          </cell>
          <cell r="K206">
            <v>0</v>
          </cell>
          <cell r="M206">
            <v>134</v>
          </cell>
          <cell r="AM206">
            <v>1</v>
          </cell>
          <cell r="AN206">
            <v>0.24299999999999999</v>
          </cell>
          <cell r="AO206">
            <v>0.3</v>
          </cell>
          <cell r="AP206" t="str">
            <v>저압케이블공</v>
          </cell>
          <cell r="AQ206">
            <v>0.24299999999999999</v>
          </cell>
          <cell r="BB206" t="str">
            <v>전 5-40</v>
          </cell>
        </row>
        <row r="207">
          <cell r="A207">
            <v>186</v>
          </cell>
          <cell r="B207" t="str">
            <v>압착단자</v>
          </cell>
          <cell r="C207" t="str">
            <v xml:space="preserve"> 325㎟</v>
          </cell>
          <cell r="D207">
            <v>1</v>
          </cell>
          <cell r="E207" t="str">
            <v>EA</v>
          </cell>
          <cell r="F207">
            <v>50</v>
          </cell>
          <cell r="G207">
            <v>6877</v>
          </cell>
          <cell r="I207">
            <v>4968</v>
          </cell>
          <cell r="J207">
            <v>1760</v>
          </cell>
          <cell r="K207">
            <v>1760</v>
          </cell>
          <cell r="M207">
            <v>149</v>
          </cell>
          <cell r="AM207">
            <v>1</v>
          </cell>
          <cell r="AN207">
            <v>0.27</v>
          </cell>
          <cell r="AO207">
            <v>0.3</v>
          </cell>
          <cell r="AP207" t="str">
            <v>저압케이블공</v>
          </cell>
          <cell r="AQ207">
            <v>0.27</v>
          </cell>
          <cell r="BB207" t="str">
            <v>전 5-40</v>
          </cell>
        </row>
        <row r="208">
          <cell r="A208">
            <v>187</v>
          </cell>
          <cell r="B208" t="str">
            <v>동관단자</v>
          </cell>
          <cell r="C208" t="str">
            <v xml:space="preserve"> 400㎟</v>
          </cell>
          <cell r="D208">
            <v>1</v>
          </cell>
          <cell r="E208" t="str">
            <v>EA</v>
          </cell>
          <cell r="F208">
            <v>50</v>
          </cell>
          <cell r="G208">
            <v>12885</v>
          </cell>
          <cell r="I208">
            <v>5520</v>
          </cell>
          <cell r="J208">
            <v>7200</v>
          </cell>
          <cell r="K208">
            <v>7200</v>
          </cell>
          <cell r="M208">
            <v>165</v>
          </cell>
          <cell r="AM208">
            <v>1</v>
          </cell>
          <cell r="AN208">
            <v>0.3</v>
          </cell>
          <cell r="AO208">
            <v>0.3</v>
          </cell>
          <cell r="AP208" t="str">
            <v>저압케이블공</v>
          </cell>
          <cell r="AQ208">
            <v>0.3</v>
          </cell>
          <cell r="BB208" t="str">
            <v>전 5-40</v>
          </cell>
        </row>
        <row r="209">
          <cell r="A209">
            <v>188</v>
          </cell>
          <cell r="B209" t="str">
            <v>동관단자</v>
          </cell>
          <cell r="C209" t="str">
            <v xml:space="preserve"> 500㎟</v>
          </cell>
          <cell r="D209">
            <v>1</v>
          </cell>
          <cell r="E209" t="str">
            <v>EA</v>
          </cell>
          <cell r="F209">
            <v>50</v>
          </cell>
          <cell r="G209">
            <v>17678</v>
          </cell>
          <cell r="I209">
            <v>6072</v>
          </cell>
          <cell r="J209">
            <v>11424</v>
          </cell>
          <cell r="K209">
            <v>11424</v>
          </cell>
          <cell r="M209">
            <v>182</v>
          </cell>
          <cell r="AM209">
            <v>1</v>
          </cell>
          <cell r="AN209">
            <v>0.33</v>
          </cell>
          <cell r="AO209">
            <v>0.3</v>
          </cell>
          <cell r="AP209" t="str">
            <v>저압케이블공</v>
          </cell>
          <cell r="AQ209">
            <v>0.33</v>
          </cell>
          <cell r="BB209" t="str">
            <v>전 5-40</v>
          </cell>
        </row>
        <row r="210">
          <cell r="A210">
            <v>189</v>
          </cell>
          <cell r="B210" t="str">
            <v>케이블 헤드 (자기수축)</v>
          </cell>
          <cell r="C210" t="str">
            <v>CV 6.6KV 1C/100㎟</v>
          </cell>
          <cell r="D210">
            <v>1</v>
          </cell>
          <cell r="E210" t="str">
            <v>EA</v>
          </cell>
          <cell r="F210">
            <v>50</v>
          </cell>
          <cell r="G210">
            <v>132926</v>
          </cell>
          <cell r="I210">
            <v>57676</v>
          </cell>
          <cell r="J210">
            <v>73520</v>
          </cell>
          <cell r="K210">
            <v>73520</v>
          </cell>
          <cell r="M210">
            <v>1730</v>
          </cell>
          <cell r="AM210">
            <v>1</v>
          </cell>
          <cell r="AN210">
            <v>0.9</v>
          </cell>
          <cell r="AO210">
            <v>1</v>
          </cell>
          <cell r="AP210" t="str">
            <v>고압케이블공</v>
          </cell>
          <cell r="AQ210">
            <v>0.9</v>
          </cell>
          <cell r="BB210" t="str">
            <v>전 5-40</v>
          </cell>
        </row>
        <row r="211">
          <cell r="A211">
            <v>190</v>
          </cell>
          <cell r="B211" t="str">
            <v>케이블 헤드 (자기수축)</v>
          </cell>
          <cell r="C211" t="str">
            <v>CV 6.6KV 1C/250㎟</v>
          </cell>
          <cell r="D211">
            <v>1</v>
          </cell>
          <cell r="E211" t="str">
            <v>EA</v>
          </cell>
          <cell r="F211">
            <v>50</v>
          </cell>
          <cell r="G211">
            <v>173610</v>
          </cell>
          <cell r="I211">
            <v>89719</v>
          </cell>
          <cell r="J211">
            <v>81200</v>
          </cell>
          <cell r="K211">
            <v>81200</v>
          </cell>
          <cell r="M211">
            <v>2691</v>
          </cell>
          <cell r="AM211">
            <v>1</v>
          </cell>
          <cell r="AN211">
            <v>1.4</v>
          </cell>
          <cell r="AO211">
            <v>1</v>
          </cell>
          <cell r="AP211" t="str">
            <v>고압케이블공</v>
          </cell>
          <cell r="AQ211">
            <v>1.4</v>
          </cell>
          <cell r="BB211" t="str">
            <v>전 5-40</v>
          </cell>
        </row>
        <row r="212">
          <cell r="A212">
            <v>191</v>
          </cell>
          <cell r="B212" t="str">
            <v>케이블 헤드 (자기수축)</v>
          </cell>
          <cell r="C212" t="str">
            <v>CV 22.9KV 1C/38㎟</v>
          </cell>
          <cell r="D212">
            <v>1</v>
          </cell>
          <cell r="E212" t="str">
            <v>EA</v>
          </cell>
          <cell r="F212">
            <v>50</v>
          </cell>
          <cell r="G212">
            <v>132891</v>
          </cell>
          <cell r="I212">
            <v>76827</v>
          </cell>
          <cell r="J212">
            <v>53760</v>
          </cell>
          <cell r="K212">
            <v>53760</v>
          </cell>
          <cell r="M212">
            <v>2304</v>
          </cell>
          <cell r="AM212">
            <v>1</v>
          </cell>
          <cell r="AN212">
            <v>0.88</v>
          </cell>
          <cell r="AO212">
            <v>1</v>
          </cell>
          <cell r="AP212" t="str">
            <v>특고케이블공</v>
          </cell>
          <cell r="AQ212">
            <v>0.88</v>
          </cell>
          <cell r="BB212" t="str">
            <v>전 5-40</v>
          </cell>
        </row>
        <row r="213">
          <cell r="A213">
            <v>192</v>
          </cell>
          <cell r="B213" t="str">
            <v>케이블 헤드 (자기수축)</v>
          </cell>
          <cell r="C213" t="str">
            <v>CV 22.9KV 1C/60㎟</v>
          </cell>
          <cell r="D213">
            <v>1</v>
          </cell>
          <cell r="E213" t="str">
            <v>EA</v>
          </cell>
          <cell r="F213">
            <v>50</v>
          </cell>
          <cell r="G213">
            <v>148339</v>
          </cell>
          <cell r="I213">
            <v>91669</v>
          </cell>
          <cell r="J213">
            <v>53920</v>
          </cell>
          <cell r="K213">
            <v>53920</v>
          </cell>
          <cell r="M213">
            <v>2750</v>
          </cell>
          <cell r="AM213">
            <v>1</v>
          </cell>
          <cell r="AN213">
            <v>1.05</v>
          </cell>
          <cell r="AO213">
            <v>1</v>
          </cell>
          <cell r="AP213" t="str">
            <v>특고케이블공</v>
          </cell>
          <cell r="AQ213">
            <v>1.05</v>
          </cell>
          <cell r="BB213" t="str">
            <v>전 5-40</v>
          </cell>
        </row>
        <row r="214">
          <cell r="A214">
            <v>193</v>
          </cell>
          <cell r="B214" t="str">
            <v>케이블 헤드 (사기애자)</v>
          </cell>
          <cell r="C214" t="str">
            <v>CV 22.9KV 1C/38㎟</v>
          </cell>
          <cell r="D214">
            <v>1</v>
          </cell>
          <cell r="E214" t="str">
            <v>EA</v>
          </cell>
          <cell r="F214">
            <v>50</v>
          </cell>
          <cell r="G214">
            <v>228411</v>
          </cell>
          <cell r="I214">
            <v>76827</v>
          </cell>
          <cell r="J214">
            <v>149280</v>
          </cell>
          <cell r="K214">
            <v>149280</v>
          </cell>
          <cell r="M214">
            <v>2304</v>
          </cell>
          <cell r="AM214">
            <v>1</v>
          </cell>
          <cell r="AN214">
            <v>0.88</v>
          </cell>
          <cell r="AO214">
            <v>1</v>
          </cell>
          <cell r="AP214" t="str">
            <v>특고케이블공</v>
          </cell>
          <cell r="AQ214">
            <v>0.88</v>
          </cell>
          <cell r="BB214" t="str">
            <v>전 5-40</v>
          </cell>
        </row>
        <row r="215">
          <cell r="A215">
            <v>194</v>
          </cell>
          <cell r="B215" t="str">
            <v>케이블 헤드 (사기애자)</v>
          </cell>
          <cell r="C215" t="str">
            <v>CV 22.9KV 1C/60㎟</v>
          </cell>
          <cell r="D215">
            <v>1</v>
          </cell>
          <cell r="E215" t="str">
            <v>EA</v>
          </cell>
          <cell r="F215">
            <v>50</v>
          </cell>
          <cell r="G215">
            <v>243699</v>
          </cell>
          <cell r="I215">
            <v>91669</v>
          </cell>
          <cell r="J215">
            <v>149280</v>
          </cell>
          <cell r="K215">
            <v>149280</v>
          </cell>
          <cell r="M215">
            <v>2750</v>
          </cell>
          <cell r="AM215">
            <v>1</v>
          </cell>
          <cell r="AN215">
            <v>1.05</v>
          </cell>
          <cell r="AO215">
            <v>1</v>
          </cell>
          <cell r="AP215" t="str">
            <v>특고케이블공</v>
          </cell>
          <cell r="AQ215">
            <v>1.05</v>
          </cell>
          <cell r="BB215" t="str">
            <v>전 5-40</v>
          </cell>
        </row>
        <row r="216">
          <cell r="A216">
            <v>195</v>
          </cell>
          <cell r="B216" t="str">
            <v>케이블 헤드 (사기애자)</v>
          </cell>
          <cell r="C216" t="str">
            <v>CV 22.9KV 1C/150㎟</v>
          </cell>
          <cell r="D216">
            <v>1</v>
          </cell>
          <cell r="E216" t="str">
            <v>EA</v>
          </cell>
          <cell r="F216">
            <v>50</v>
          </cell>
          <cell r="G216">
            <v>274272</v>
          </cell>
          <cell r="I216">
            <v>121352</v>
          </cell>
          <cell r="J216">
            <v>149280</v>
          </cell>
          <cell r="K216">
            <v>149280</v>
          </cell>
          <cell r="M216">
            <v>3640</v>
          </cell>
          <cell r="AM216">
            <v>1</v>
          </cell>
          <cell r="AN216">
            <v>1.39</v>
          </cell>
          <cell r="AO216">
            <v>1</v>
          </cell>
          <cell r="AP216" t="str">
            <v>특고케이블공</v>
          </cell>
          <cell r="AQ216">
            <v>1.39</v>
          </cell>
          <cell r="BB216" t="str">
            <v>전 5-40</v>
          </cell>
        </row>
        <row r="217">
          <cell r="A217">
            <v>196</v>
          </cell>
          <cell r="B217" t="str">
            <v>OUTLET BOX</v>
          </cell>
          <cell r="C217" t="str">
            <v xml:space="preserve">8각 </v>
          </cell>
          <cell r="D217">
            <v>1</v>
          </cell>
          <cell r="E217" t="str">
            <v>EA</v>
          </cell>
          <cell r="F217">
            <v>50</v>
          </cell>
          <cell r="G217">
            <v>6291</v>
          </cell>
          <cell r="I217">
            <v>5763</v>
          </cell>
          <cell r="J217">
            <v>356</v>
          </cell>
          <cell r="K217">
            <v>356</v>
          </cell>
          <cell r="M217">
            <v>172</v>
          </cell>
          <cell r="AM217">
            <v>1</v>
          </cell>
          <cell r="AN217">
            <v>0.12</v>
          </cell>
          <cell r="AO217">
            <v>1</v>
          </cell>
          <cell r="AP217" t="str">
            <v>내선전공</v>
          </cell>
          <cell r="AQ217">
            <v>0.12</v>
          </cell>
          <cell r="BB217" t="str">
            <v>전 7-2</v>
          </cell>
        </row>
        <row r="218">
          <cell r="A218">
            <v>197</v>
          </cell>
          <cell r="B218" t="str">
            <v>OUTLET BOX</v>
          </cell>
          <cell r="C218" t="str">
            <v xml:space="preserve">4각 </v>
          </cell>
          <cell r="D218">
            <v>1</v>
          </cell>
          <cell r="E218" t="str">
            <v>EA</v>
          </cell>
          <cell r="F218">
            <v>50</v>
          </cell>
          <cell r="G218">
            <v>10284</v>
          </cell>
          <cell r="I218">
            <v>9605</v>
          </cell>
          <cell r="J218">
            <v>391</v>
          </cell>
          <cell r="K218">
            <v>391</v>
          </cell>
          <cell r="M218">
            <v>288</v>
          </cell>
          <cell r="AM218">
            <v>1</v>
          </cell>
          <cell r="AN218">
            <v>0.2</v>
          </cell>
          <cell r="AO218">
            <v>1</v>
          </cell>
          <cell r="AP218" t="str">
            <v>내선전공</v>
          </cell>
          <cell r="AQ218">
            <v>0.2</v>
          </cell>
          <cell r="BB218" t="str">
            <v>전 7-2</v>
          </cell>
        </row>
        <row r="219">
          <cell r="A219">
            <v>198</v>
          </cell>
          <cell r="B219" t="str">
            <v>OUTLET BOX</v>
          </cell>
          <cell r="C219" t="str">
            <v xml:space="preserve">S/W </v>
          </cell>
          <cell r="D219">
            <v>1</v>
          </cell>
          <cell r="E219" t="str">
            <v>EA</v>
          </cell>
          <cell r="F219">
            <v>50</v>
          </cell>
          <cell r="G219">
            <v>10219</v>
          </cell>
          <cell r="I219">
            <v>9605</v>
          </cell>
          <cell r="J219">
            <v>326</v>
          </cell>
          <cell r="K219">
            <v>326</v>
          </cell>
          <cell r="M219">
            <v>288</v>
          </cell>
          <cell r="AM219">
            <v>1</v>
          </cell>
          <cell r="AN219">
            <v>0.2</v>
          </cell>
          <cell r="AO219">
            <v>1</v>
          </cell>
          <cell r="AP219" t="str">
            <v>내선전공</v>
          </cell>
          <cell r="AQ219">
            <v>0.2</v>
          </cell>
          <cell r="BB219" t="str">
            <v>전 7-2</v>
          </cell>
        </row>
        <row r="220">
          <cell r="A220">
            <v>199</v>
          </cell>
          <cell r="B220" t="str">
            <v>PULL BOX</v>
          </cell>
          <cell r="C220" t="str">
            <v xml:space="preserve">100x100x50 </v>
          </cell>
          <cell r="D220">
            <v>1</v>
          </cell>
          <cell r="E220" t="str">
            <v>EA</v>
          </cell>
          <cell r="F220">
            <v>50</v>
          </cell>
          <cell r="G220">
            <v>33208</v>
          </cell>
          <cell r="I220">
            <v>31698</v>
          </cell>
          <cell r="J220">
            <v>560</v>
          </cell>
          <cell r="K220">
            <v>560</v>
          </cell>
          <cell r="M220">
            <v>950</v>
          </cell>
          <cell r="AM220">
            <v>1</v>
          </cell>
          <cell r="AN220">
            <v>0.66</v>
          </cell>
          <cell r="AO220">
            <v>1</v>
          </cell>
          <cell r="AP220" t="str">
            <v>내선전공</v>
          </cell>
          <cell r="AQ220">
            <v>0.66</v>
          </cell>
          <cell r="BB220" t="str">
            <v>전 7-3</v>
          </cell>
        </row>
        <row r="221">
          <cell r="A221">
            <v>200</v>
          </cell>
          <cell r="B221" t="str">
            <v>PULL BOX</v>
          </cell>
          <cell r="C221" t="str">
            <v xml:space="preserve">100x100x75 </v>
          </cell>
          <cell r="D221">
            <v>1</v>
          </cell>
          <cell r="E221" t="str">
            <v>EA</v>
          </cell>
          <cell r="F221">
            <v>50</v>
          </cell>
          <cell r="G221">
            <v>33376</v>
          </cell>
          <cell r="I221">
            <v>31698</v>
          </cell>
          <cell r="J221">
            <v>728</v>
          </cell>
          <cell r="K221">
            <v>728</v>
          </cell>
          <cell r="M221">
            <v>950</v>
          </cell>
          <cell r="AM221">
            <v>1</v>
          </cell>
          <cell r="AN221">
            <v>0.66</v>
          </cell>
          <cell r="AO221">
            <v>1</v>
          </cell>
          <cell r="AP221" t="str">
            <v>내선전공</v>
          </cell>
          <cell r="AQ221">
            <v>0.66</v>
          </cell>
          <cell r="BB221" t="str">
            <v>전 7-3</v>
          </cell>
        </row>
        <row r="222">
          <cell r="A222">
            <v>201</v>
          </cell>
          <cell r="B222" t="str">
            <v>PULL BOX</v>
          </cell>
          <cell r="C222" t="str">
            <v xml:space="preserve">100x100x100 </v>
          </cell>
          <cell r="D222">
            <v>1</v>
          </cell>
          <cell r="E222" t="str">
            <v>EA</v>
          </cell>
          <cell r="F222">
            <v>50</v>
          </cell>
          <cell r="G222">
            <v>33656</v>
          </cell>
          <cell r="I222">
            <v>31698</v>
          </cell>
          <cell r="J222">
            <v>1008</v>
          </cell>
          <cell r="K222">
            <v>1008</v>
          </cell>
          <cell r="M222">
            <v>950</v>
          </cell>
          <cell r="AM222">
            <v>1</v>
          </cell>
          <cell r="AN222">
            <v>0.66</v>
          </cell>
          <cell r="AO222">
            <v>1</v>
          </cell>
          <cell r="AP222" t="str">
            <v>내선전공</v>
          </cell>
          <cell r="AQ222">
            <v>0.66</v>
          </cell>
          <cell r="BB222" t="str">
            <v>전 7-3</v>
          </cell>
        </row>
        <row r="223">
          <cell r="A223">
            <v>202</v>
          </cell>
          <cell r="B223" t="str">
            <v>PULL BOX</v>
          </cell>
          <cell r="C223" t="str">
            <v xml:space="preserve">150X150X100 </v>
          </cell>
          <cell r="D223">
            <v>1</v>
          </cell>
          <cell r="E223" t="str">
            <v>EA</v>
          </cell>
          <cell r="F223">
            <v>50</v>
          </cell>
          <cell r="G223">
            <v>34016</v>
          </cell>
          <cell r="I223">
            <v>31698</v>
          </cell>
          <cell r="J223">
            <v>1368</v>
          </cell>
          <cell r="K223">
            <v>1368</v>
          </cell>
          <cell r="M223">
            <v>950</v>
          </cell>
          <cell r="AM223">
            <v>1</v>
          </cell>
          <cell r="AN223">
            <v>0.66</v>
          </cell>
          <cell r="AO223">
            <v>1</v>
          </cell>
          <cell r="AP223" t="str">
            <v>내선전공</v>
          </cell>
          <cell r="AQ223">
            <v>0.66</v>
          </cell>
          <cell r="BB223" t="str">
            <v>전 7-3</v>
          </cell>
        </row>
        <row r="224">
          <cell r="A224">
            <v>203</v>
          </cell>
          <cell r="B224" t="str">
            <v>PULL BOX</v>
          </cell>
          <cell r="C224" t="str">
            <v xml:space="preserve">150X150X150 </v>
          </cell>
          <cell r="D224">
            <v>1</v>
          </cell>
          <cell r="E224" t="str">
            <v>EA</v>
          </cell>
          <cell r="F224">
            <v>50</v>
          </cell>
          <cell r="G224">
            <v>34240</v>
          </cell>
          <cell r="I224">
            <v>31698</v>
          </cell>
          <cell r="J224">
            <v>1592</v>
          </cell>
          <cell r="K224">
            <v>1592</v>
          </cell>
          <cell r="M224">
            <v>950</v>
          </cell>
          <cell r="AM224">
            <v>1</v>
          </cell>
          <cell r="AN224">
            <v>0.66</v>
          </cell>
          <cell r="AO224">
            <v>1</v>
          </cell>
          <cell r="AP224" t="str">
            <v>내선전공</v>
          </cell>
          <cell r="AQ224">
            <v>0.66</v>
          </cell>
          <cell r="BB224" t="str">
            <v>전 7-3</v>
          </cell>
        </row>
        <row r="225">
          <cell r="A225">
            <v>204</v>
          </cell>
          <cell r="B225" t="str">
            <v>PULL BOX</v>
          </cell>
          <cell r="C225" t="str">
            <v xml:space="preserve">200X200X100 </v>
          </cell>
          <cell r="D225">
            <v>1</v>
          </cell>
          <cell r="E225" t="str">
            <v>EA</v>
          </cell>
          <cell r="F225">
            <v>50</v>
          </cell>
          <cell r="G225">
            <v>34656</v>
          </cell>
          <cell r="I225">
            <v>31698</v>
          </cell>
          <cell r="J225">
            <v>2008</v>
          </cell>
          <cell r="K225">
            <v>2008</v>
          </cell>
          <cell r="M225">
            <v>950</v>
          </cell>
          <cell r="AM225">
            <v>1</v>
          </cell>
          <cell r="AN225">
            <v>0.66</v>
          </cell>
          <cell r="AO225">
            <v>1</v>
          </cell>
          <cell r="AP225" t="str">
            <v>내선전공</v>
          </cell>
          <cell r="AQ225">
            <v>0.66</v>
          </cell>
          <cell r="BB225" t="str">
            <v>전 7-3</v>
          </cell>
        </row>
        <row r="226">
          <cell r="A226">
            <v>205</v>
          </cell>
          <cell r="B226" t="str">
            <v>PULL BOX</v>
          </cell>
          <cell r="C226" t="str">
            <v xml:space="preserve">200X200X200 </v>
          </cell>
          <cell r="D226">
            <v>1</v>
          </cell>
          <cell r="E226" t="str">
            <v>EA</v>
          </cell>
          <cell r="F226">
            <v>50</v>
          </cell>
          <cell r="G226">
            <v>35480</v>
          </cell>
          <cell r="I226">
            <v>31698</v>
          </cell>
          <cell r="J226">
            <v>2832</v>
          </cell>
          <cell r="K226">
            <v>2832</v>
          </cell>
          <cell r="M226">
            <v>950</v>
          </cell>
          <cell r="AM226">
            <v>1</v>
          </cell>
          <cell r="AN226">
            <v>0.66</v>
          </cell>
          <cell r="AO226">
            <v>1</v>
          </cell>
          <cell r="AP226" t="str">
            <v>내선전공</v>
          </cell>
          <cell r="AQ226">
            <v>0.66</v>
          </cell>
          <cell r="BB226" t="str">
            <v>전 7-3</v>
          </cell>
        </row>
        <row r="227">
          <cell r="A227">
            <v>206</v>
          </cell>
          <cell r="B227" t="str">
            <v>PULL BOX</v>
          </cell>
          <cell r="C227" t="str">
            <v xml:space="preserve">300X300X200 </v>
          </cell>
          <cell r="D227">
            <v>1</v>
          </cell>
          <cell r="E227" t="str">
            <v>EA</v>
          </cell>
          <cell r="F227">
            <v>50</v>
          </cell>
          <cell r="G227">
            <v>36848</v>
          </cell>
          <cell r="I227">
            <v>31698</v>
          </cell>
          <cell r="J227">
            <v>4200</v>
          </cell>
          <cell r="K227">
            <v>4200</v>
          </cell>
          <cell r="M227">
            <v>950</v>
          </cell>
          <cell r="AM227">
            <v>1</v>
          </cell>
          <cell r="AN227">
            <v>0.66</v>
          </cell>
          <cell r="AO227">
            <v>1</v>
          </cell>
          <cell r="AP227" t="str">
            <v>내선전공</v>
          </cell>
          <cell r="AQ227">
            <v>0.66</v>
          </cell>
          <cell r="BB227" t="str">
            <v>전 7-3</v>
          </cell>
        </row>
        <row r="228">
          <cell r="A228">
            <v>207</v>
          </cell>
          <cell r="B228" t="str">
            <v>PULL BOX</v>
          </cell>
          <cell r="C228" t="str">
            <v xml:space="preserve">300X300X300 </v>
          </cell>
          <cell r="D228">
            <v>1</v>
          </cell>
          <cell r="E228" t="str">
            <v>EA</v>
          </cell>
          <cell r="F228">
            <v>50</v>
          </cell>
          <cell r="G228">
            <v>36848</v>
          </cell>
          <cell r="I228">
            <v>31698</v>
          </cell>
          <cell r="J228">
            <v>4200</v>
          </cell>
          <cell r="K228">
            <v>4200</v>
          </cell>
          <cell r="M228">
            <v>950</v>
          </cell>
          <cell r="AM228">
            <v>1</v>
          </cell>
          <cell r="AN228">
            <v>0.66</v>
          </cell>
          <cell r="AO228">
            <v>1</v>
          </cell>
          <cell r="AP228" t="str">
            <v>내선전공</v>
          </cell>
          <cell r="AQ228">
            <v>0.66</v>
          </cell>
          <cell r="BB228" t="str">
            <v>전 7-3</v>
          </cell>
        </row>
        <row r="229">
          <cell r="A229">
            <v>208</v>
          </cell>
          <cell r="B229" t="str">
            <v>PULL BOX</v>
          </cell>
          <cell r="C229" t="str">
            <v xml:space="preserve">400X400X100 </v>
          </cell>
          <cell r="D229">
            <v>1</v>
          </cell>
          <cell r="E229" t="str">
            <v>EA</v>
          </cell>
          <cell r="F229">
            <v>50</v>
          </cell>
          <cell r="G229">
            <v>38528</v>
          </cell>
          <cell r="I229">
            <v>31698</v>
          </cell>
          <cell r="J229">
            <v>5880</v>
          </cell>
          <cell r="K229">
            <v>5880</v>
          </cell>
          <cell r="M229">
            <v>950</v>
          </cell>
          <cell r="AM229">
            <v>1</v>
          </cell>
          <cell r="AN229">
            <v>0.66</v>
          </cell>
          <cell r="AO229">
            <v>1</v>
          </cell>
          <cell r="AP229" t="str">
            <v>내선전공</v>
          </cell>
          <cell r="AQ229">
            <v>0.66</v>
          </cell>
          <cell r="BB229" t="str">
            <v>전 7-3</v>
          </cell>
        </row>
        <row r="230">
          <cell r="A230">
            <v>209</v>
          </cell>
          <cell r="B230" t="str">
            <v>PULL BOX</v>
          </cell>
          <cell r="C230" t="str">
            <v xml:space="preserve">300X300X300 </v>
          </cell>
          <cell r="D230">
            <v>1</v>
          </cell>
          <cell r="E230" t="str">
            <v>EA</v>
          </cell>
          <cell r="F230">
            <v>50</v>
          </cell>
          <cell r="G230">
            <v>37688</v>
          </cell>
          <cell r="I230">
            <v>31698</v>
          </cell>
          <cell r="J230">
            <v>5040</v>
          </cell>
          <cell r="K230">
            <v>5040</v>
          </cell>
          <cell r="M230">
            <v>950</v>
          </cell>
          <cell r="AM230">
            <v>1</v>
          </cell>
          <cell r="AN230">
            <v>0.66</v>
          </cell>
          <cell r="AO230">
            <v>1</v>
          </cell>
          <cell r="AP230" t="str">
            <v>내선전공</v>
          </cell>
          <cell r="AQ230">
            <v>0.66</v>
          </cell>
          <cell r="BB230" t="str">
            <v>전 7-3</v>
          </cell>
        </row>
        <row r="231">
          <cell r="A231">
            <v>210</v>
          </cell>
          <cell r="B231" t="str">
            <v>PULL BOX</v>
          </cell>
          <cell r="C231" t="str">
            <v xml:space="preserve">400X300X250 </v>
          </cell>
          <cell r="D231">
            <v>1</v>
          </cell>
          <cell r="E231" t="str">
            <v>EA</v>
          </cell>
          <cell r="F231">
            <v>50</v>
          </cell>
          <cell r="G231">
            <v>54834</v>
          </cell>
          <cell r="I231">
            <v>45626</v>
          </cell>
          <cell r="J231">
            <v>7840</v>
          </cell>
          <cell r="K231">
            <v>7840</v>
          </cell>
          <cell r="M231">
            <v>1368</v>
          </cell>
          <cell r="AM231">
            <v>1</v>
          </cell>
          <cell r="AN231">
            <v>0.95</v>
          </cell>
          <cell r="AO231">
            <v>1</v>
          </cell>
          <cell r="AP231" t="str">
            <v>내선전공</v>
          </cell>
          <cell r="AQ231">
            <v>0.95</v>
          </cell>
          <cell r="BB231" t="str">
            <v>전 7-3</v>
          </cell>
        </row>
        <row r="232">
          <cell r="A232">
            <v>211</v>
          </cell>
          <cell r="B232" t="str">
            <v>PULL BOX</v>
          </cell>
          <cell r="C232" t="str">
            <v xml:space="preserve">500X500X300 </v>
          </cell>
          <cell r="D232">
            <v>1</v>
          </cell>
          <cell r="E232" t="str">
            <v>EA</v>
          </cell>
          <cell r="F232">
            <v>50</v>
          </cell>
          <cell r="G232">
            <v>61162</v>
          </cell>
          <cell r="I232">
            <v>45626</v>
          </cell>
          <cell r="J232">
            <v>14168</v>
          </cell>
          <cell r="K232">
            <v>14168</v>
          </cell>
          <cell r="M232">
            <v>1368</v>
          </cell>
          <cell r="AM232">
            <v>1</v>
          </cell>
          <cell r="AN232">
            <v>0.95</v>
          </cell>
          <cell r="AO232">
            <v>1</v>
          </cell>
          <cell r="AP232" t="str">
            <v>내선전공</v>
          </cell>
          <cell r="AQ232">
            <v>0.95</v>
          </cell>
          <cell r="BB232" t="str">
            <v>전 7-3</v>
          </cell>
        </row>
        <row r="233">
          <cell r="A233">
            <v>212</v>
          </cell>
          <cell r="B233" t="str">
            <v>JOINT BOX</v>
          </cell>
          <cell r="C233" t="str">
            <v xml:space="preserve">100x100x54 </v>
          </cell>
          <cell r="D233">
            <v>1</v>
          </cell>
          <cell r="E233" t="str">
            <v>EA</v>
          </cell>
          <cell r="F233">
            <v>50</v>
          </cell>
          <cell r="G233">
            <v>15465</v>
          </cell>
          <cell r="I233">
            <v>13928</v>
          </cell>
          <cell r="J233">
            <v>1120</v>
          </cell>
          <cell r="K233">
            <v>1120</v>
          </cell>
          <cell r="M233">
            <v>417</v>
          </cell>
          <cell r="AM233">
            <v>1</v>
          </cell>
          <cell r="AN233">
            <v>0.28999999999999998</v>
          </cell>
          <cell r="AO233">
            <v>1</v>
          </cell>
          <cell r="AP233" t="str">
            <v>내선전공</v>
          </cell>
          <cell r="AQ233">
            <v>0.28999999999999998</v>
          </cell>
          <cell r="BB233" t="str">
            <v>전 7-2</v>
          </cell>
        </row>
        <row r="234">
          <cell r="A234">
            <v>213</v>
          </cell>
          <cell r="B234" t="str">
            <v>노출 BOX</v>
          </cell>
          <cell r="C234" t="str">
            <v xml:space="preserve">16mm </v>
          </cell>
          <cell r="D234">
            <v>1</v>
          </cell>
          <cell r="E234" t="str">
            <v>EA</v>
          </cell>
          <cell r="F234">
            <v>50</v>
          </cell>
          <cell r="G234">
            <v>16078</v>
          </cell>
          <cell r="I234">
            <v>13928</v>
          </cell>
          <cell r="J234">
            <v>1733</v>
          </cell>
          <cell r="K234">
            <v>1733</v>
          </cell>
          <cell r="M234">
            <v>417</v>
          </cell>
          <cell r="AM234">
            <v>1</v>
          </cell>
          <cell r="AN234">
            <v>0.28999999999999998</v>
          </cell>
          <cell r="AO234">
            <v>1</v>
          </cell>
          <cell r="AP234" t="str">
            <v>내선전공</v>
          </cell>
          <cell r="AQ234">
            <v>0.28999999999999998</v>
          </cell>
          <cell r="BB234" t="str">
            <v>전 7-2</v>
          </cell>
        </row>
        <row r="235">
          <cell r="A235">
            <v>214</v>
          </cell>
          <cell r="B235" t="str">
            <v>노출 BOX</v>
          </cell>
          <cell r="C235" t="str">
            <v>22mm 2방</v>
          </cell>
          <cell r="D235">
            <v>1</v>
          </cell>
          <cell r="E235" t="str">
            <v>EA</v>
          </cell>
          <cell r="F235">
            <v>50</v>
          </cell>
          <cell r="G235">
            <v>16317</v>
          </cell>
          <cell r="I235">
            <v>13928</v>
          </cell>
          <cell r="J235">
            <v>1972</v>
          </cell>
          <cell r="K235">
            <v>1972</v>
          </cell>
          <cell r="M235">
            <v>417</v>
          </cell>
          <cell r="AM235">
            <v>1</v>
          </cell>
          <cell r="AN235">
            <v>0.28999999999999998</v>
          </cell>
          <cell r="AO235">
            <v>1</v>
          </cell>
          <cell r="AP235" t="str">
            <v>내선전공</v>
          </cell>
          <cell r="AQ235">
            <v>0.28999999999999998</v>
          </cell>
          <cell r="BB235" t="str">
            <v>전 7-2</v>
          </cell>
        </row>
        <row r="236">
          <cell r="A236">
            <v>215</v>
          </cell>
          <cell r="B236" t="str">
            <v>CABLE TRAY</v>
          </cell>
          <cell r="C236" t="str">
            <v xml:space="preserve">100W </v>
          </cell>
          <cell r="D236">
            <v>1</v>
          </cell>
          <cell r="E236" t="str">
            <v>m</v>
          </cell>
          <cell r="F236">
            <v>50</v>
          </cell>
          <cell r="G236">
            <v>19490</v>
          </cell>
          <cell r="I236">
            <v>10806</v>
          </cell>
          <cell r="J236">
            <v>8360</v>
          </cell>
          <cell r="K236">
            <v>8360</v>
          </cell>
          <cell r="M236">
            <v>324</v>
          </cell>
          <cell r="AM236">
            <v>1</v>
          </cell>
          <cell r="AN236">
            <v>0.22500000000000001</v>
          </cell>
          <cell r="AO236">
            <v>1</v>
          </cell>
          <cell r="AP236" t="str">
            <v>내선전공</v>
          </cell>
          <cell r="AQ236">
            <v>0.22500000000000001</v>
          </cell>
          <cell r="BB236" t="str">
            <v>전 7-20</v>
          </cell>
        </row>
        <row r="237">
          <cell r="A237">
            <v>216</v>
          </cell>
          <cell r="B237" t="str">
            <v>CABLE TRAY</v>
          </cell>
          <cell r="C237" t="str">
            <v xml:space="preserve">200W </v>
          </cell>
          <cell r="D237">
            <v>1</v>
          </cell>
          <cell r="E237" t="str">
            <v>m</v>
          </cell>
          <cell r="F237">
            <v>50</v>
          </cell>
          <cell r="G237">
            <v>19690</v>
          </cell>
          <cell r="I237">
            <v>10806</v>
          </cell>
          <cell r="J237">
            <v>8560</v>
          </cell>
          <cell r="K237">
            <v>8560</v>
          </cell>
          <cell r="M237">
            <v>324</v>
          </cell>
          <cell r="AM237">
            <v>1</v>
          </cell>
          <cell r="AN237">
            <v>0.22500000000000001</v>
          </cell>
          <cell r="AO237">
            <v>1</v>
          </cell>
          <cell r="AP237" t="str">
            <v>내선전공</v>
          </cell>
          <cell r="AQ237">
            <v>0.22500000000000001</v>
          </cell>
          <cell r="BB237" t="str">
            <v>전 7-20</v>
          </cell>
        </row>
        <row r="238">
          <cell r="A238">
            <v>217</v>
          </cell>
          <cell r="B238" t="str">
            <v>CABLE TRAY</v>
          </cell>
          <cell r="C238" t="str">
            <v xml:space="preserve">300W </v>
          </cell>
          <cell r="D238">
            <v>1</v>
          </cell>
          <cell r="E238" t="str">
            <v>m</v>
          </cell>
          <cell r="F238">
            <v>50</v>
          </cell>
          <cell r="G238">
            <v>23297</v>
          </cell>
          <cell r="I238">
            <v>13687</v>
          </cell>
          <cell r="J238">
            <v>9200</v>
          </cell>
          <cell r="K238">
            <v>9200</v>
          </cell>
          <cell r="M238">
            <v>410</v>
          </cell>
          <cell r="AM238">
            <v>1</v>
          </cell>
          <cell r="AN238">
            <v>0.28499999999999998</v>
          </cell>
          <cell r="AO238">
            <v>1</v>
          </cell>
          <cell r="AP238" t="str">
            <v>내선전공</v>
          </cell>
          <cell r="AQ238">
            <v>0.28499999999999998</v>
          </cell>
          <cell r="BB238" t="str">
            <v>전 7-20</v>
          </cell>
        </row>
        <row r="239">
          <cell r="A239">
            <v>218</v>
          </cell>
          <cell r="B239" t="str">
            <v>CABLE TRAY</v>
          </cell>
          <cell r="C239" t="str">
            <v xml:space="preserve">400W </v>
          </cell>
          <cell r="D239">
            <v>1</v>
          </cell>
          <cell r="E239" t="str">
            <v>m</v>
          </cell>
          <cell r="F239">
            <v>50</v>
          </cell>
          <cell r="G239">
            <v>26651</v>
          </cell>
          <cell r="I239">
            <v>16089</v>
          </cell>
          <cell r="J239">
            <v>10080</v>
          </cell>
          <cell r="K239">
            <v>10080</v>
          </cell>
          <cell r="M239">
            <v>482</v>
          </cell>
          <cell r="AM239">
            <v>1</v>
          </cell>
          <cell r="AN239">
            <v>0.33500000000000002</v>
          </cell>
          <cell r="AO239">
            <v>1</v>
          </cell>
          <cell r="AP239" t="str">
            <v>내선전공</v>
          </cell>
          <cell r="AQ239">
            <v>0.33500000000000002</v>
          </cell>
          <cell r="BB239" t="str">
            <v>전 7-20</v>
          </cell>
        </row>
        <row r="240">
          <cell r="A240">
            <v>219</v>
          </cell>
          <cell r="B240" t="str">
            <v>CABLE TRAY</v>
          </cell>
          <cell r="C240" t="str">
            <v xml:space="preserve">450W </v>
          </cell>
          <cell r="D240">
            <v>1</v>
          </cell>
          <cell r="E240" t="str">
            <v>m</v>
          </cell>
          <cell r="F240">
            <v>50</v>
          </cell>
          <cell r="G240">
            <v>34869</v>
          </cell>
          <cell r="I240">
            <v>21372</v>
          </cell>
          <cell r="J240">
            <v>12856</v>
          </cell>
          <cell r="K240">
            <v>12856</v>
          </cell>
          <cell r="M240">
            <v>641</v>
          </cell>
          <cell r="AM240">
            <v>1</v>
          </cell>
          <cell r="AN240">
            <v>0.44500000000000001</v>
          </cell>
          <cell r="AO240">
            <v>1</v>
          </cell>
          <cell r="AP240" t="str">
            <v>내선전공</v>
          </cell>
          <cell r="AQ240">
            <v>0.44500000000000001</v>
          </cell>
          <cell r="BB240" t="str">
            <v>전 7-20</v>
          </cell>
        </row>
        <row r="241">
          <cell r="A241">
            <v>220</v>
          </cell>
          <cell r="B241" t="str">
            <v>CABLE TRAY</v>
          </cell>
          <cell r="C241" t="str">
            <v xml:space="preserve">500W </v>
          </cell>
          <cell r="D241">
            <v>1</v>
          </cell>
          <cell r="E241" t="str">
            <v>m</v>
          </cell>
          <cell r="F241">
            <v>50</v>
          </cell>
          <cell r="G241">
            <v>22013</v>
          </cell>
          <cell r="I241">
            <v>21372</v>
          </cell>
          <cell r="J241">
            <v>0</v>
          </cell>
          <cell r="K241">
            <v>0</v>
          </cell>
          <cell r="M241">
            <v>641</v>
          </cell>
          <cell r="AM241">
            <v>1</v>
          </cell>
          <cell r="AN241">
            <v>0.44500000000000001</v>
          </cell>
          <cell r="AO241">
            <v>1</v>
          </cell>
          <cell r="AP241" t="str">
            <v>내선전공</v>
          </cell>
          <cell r="AQ241">
            <v>0.44500000000000001</v>
          </cell>
          <cell r="BB241" t="str">
            <v>전 7-20</v>
          </cell>
        </row>
        <row r="242">
          <cell r="A242">
            <v>221</v>
          </cell>
          <cell r="B242" t="str">
            <v>CABLE TRAY</v>
          </cell>
          <cell r="C242" t="str">
            <v xml:space="preserve">600W </v>
          </cell>
          <cell r="D242">
            <v>1</v>
          </cell>
          <cell r="E242" t="str">
            <v>m</v>
          </cell>
          <cell r="F242">
            <v>50</v>
          </cell>
          <cell r="G242">
            <v>36683</v>
          </cell>
          <cell r="I242">
            <v>24974</v>
          </cell>
          <cell r="J242">
            <v>10960</v>
          </cell>
          <cell r="K242">
            <v>10960</v>
          </cell>
          <cell r="M242">
            <v>749</v>
          </cell>
          <cell r="AM242">
            <v>1</v>
          </cell>
          <cell r="AN242">
            <v>0.52</v>
          </cell>
          <cell r="AO242">
            <v>1</v>
          </cell>
          <cell r="AP242" t="str">
            <v>내선전공</v>
          </cell>
          <cell r="AQ242">
            <v>0.52</v>
          </cell>
          <cell r="BB242" t="str">
            <v>전 7-20</v>
          </cell>
        </row>
        <row r="243">
          <cell r="A243">
            <v>222</v>
          </cell>
          <cell r="B243" t="str">
            <v>접지봉</v>
          </cell>
          <cell r="C243" t="str">
            <v xml:space="preserve">φ12 x 1000 </v>
          </cell>
          <cell r="D243">
            <v>1</v>
          </cell>
          <cell r="E243" t="str">
            <v>EA</v>
          </cell>
          <cell r="F243">
            <v>50</v>
          </cell>
          <cell r="G243">
            <v>14614</v>
          </cell>
          <cell r="I243">
            <v>12791</v>
          </cell>
          <cell r="J243">
            <v>1440</v>
          </cell>
          <cell r="K243">
            <v>1440</v>
          </cell>
          <cell r="M243">
            <v>383</v>
          </cell>
          <cell r="AM243">
            <v>2</v>
          </cell>
          <cell r="AN243">
            <v>0.30000000000000004</v>
          </cell>
          <cell r="AO243">
            <v>1</v>
          </cell>
          <cell r="AP243" t="str">
            <v>내선전공</v>
          </cell>
          <cell r="AQ243">
            <v>0.2</v>
          </cell>
          <cell r="AR243" t="str">
            <v>보통인부</v>
          </cell>
          <cell r="AS243">
            <v>0.1</v>
          </cell>
          <cell r="BB243" t="str">
            <v>전 3-76</v>
          </cell>
        </row>
        <row r="244">
          <cell r="A244">
            <v>223</v>
          </cell>
          <cell r="B244" t="str">
            <v>접지봉</v>
          </cell>
          <cell r="C244" t="str">
            <v xml:space="preserve">φ14 x 1000 </v>
          </cell>
          <cell r="D244">
            <v>1</v>
          </cell>
          <cell r="E244" t="str">
            <v>EA</v>
          </cell>
          <cell r="F244">
            <v>50</v>
          </cell>
          <cell r="G244">
            <v>15574</v>
          </cell>
          <cell r="I244">
            <v>12791</v>
          </cell>
          <cell r="J244">
            <v>2400</v>
          </cell>
          <cell r="K244">
            <v>2400</v>
          </cell>
          <cell r="M244">
            <v>383</v>
          </cell>
          <cell r="AM244">
            <v>2</v>
          </cell>
          <cell r="AN244">
            <v>0.30000000000000004</v>
          </cell>
          <cell r="AO244">
            <v>1</v>
          </cell>
          <cell r="AP244" t="str">
            <v>내선전공</v>
          </cell>
          <cell r="AQ244">
            <v>0.2</v>
          </cell>
          <cell r="AR244" t="str">
            <v>보통인부</v>
          </cell>
          <cell r="AS244">
            <v>0.1</v>
          </cell>
          <cell r="BB244" t="str">
            <v>전 3-76</v>
          </cell>
        </row>
        <row r="245">
          <cell r="A245">
            <v>224</v>
          </cell>
          <cell r="B245" t="str">
            <v>접지봉</v>
          </cell>
          <cell r="C245" t="str">
            <v xml:space="preserve">φ18 x 2400 </v>
          </cell>
          <cell r="D245">
            <v>1</v>
          </cell>
          <cell r="E245" t="str">
            <v>EA</v>
          </cell>
          <cell r="F245">
            <v>50</v>
          </cell>
          <cell r="G245">
            <v>17398</v>
          </cell>
          <cell r="I245">
            <v>12791</v>
          </cell>
          <cell r="J245">
            <v>4224</v>
          </cell>
          <cell r="K245">
            <v>4224</v>
          </cell>
          <cell r="M245">
            <v>383</v>
          </cell>
          <cell r="AM245">
            <v>2</v>
          </cell>
          <cell r="AN245">
            <v>0.30000000000000004</v>
          </cell>
          <cell r="AO245">
            <v>1</v>
          </cell>
          <cell r="AP245" t="str">
            <v>내선전공</v>
          </cell>
          <cell r="AQ245">
            <v>0.2</v>
          </cell>
          <cell r="AR245" t="str">
            <v>보통인부</v>
          </cell>
          <cell r="AS245">
            <v>0.1</v>
          </cell>
          <cell r="BB245" t="str">
            <v>전 3-76</v>
          </cell>
        </row>
        <row r="246">
          <cell r="A246">
            <v>225</v>
          </cell>
          <cell r="B246" t="str">
            <v>접지 크램프</v>
          </cell>
          <cell r="C246" t="str">
            <v/>
          </cell>
          <cell r="D246">
            <v>1</v>
          </cell>
          <cell r="E246" t="str">
            <v>EA</v>
          </cell>
          <cell r="F246">
            <v>50</v>
          </cell>
          <cell r="G246">
            <v>10104</v>
          </cell>
          <cell r="I246">
            <v>8645</v>
          </cell>
          <cell r="J246">
            <v>1200</v>
          </cell>
          <cell r="K246">
            <v>1200</v>
          </cell>
          <cell r="M246">
            <v>259</v>
          </cell>
          <cell r="AM246">
            <v>1</v>
          </cell>
          <cell r="AN246">
            <v>0.18</v>
          </cell>
          <cell r="AO246">
            <v>1</v>
          </cell>
          <cell r="AP246" t="str">
            <v>내선전공</v>
          </cell>
          <cell r="AQ246">
            <v>0.18</v>
          </cell>
          <cell r="BB246" t="str">
            <v>전 3-76</v>
          </cell>
        </row>
        <row r="247">
          <cell r="A247">
            <v>226</v>
          </cell>
          <cell r="B247" t="str">
            <v>피뢰침</v>
          </cell>
          <cell r="C247" t="str">
            <v xml:space="preserve">대 </v>
          </cell>
          <cell r="D247">
            <v>1</v>
          </cell>
          <cell r="E247" t="str">
            <v>EA</v>
          </cell>
          <cell r="F247">
            <v>50</v>
          </cell>
          <cell r="G247">
            <v>81403</v>
          </cell>
          <cell r="I247">
            <v>72042</v>
          </cell>
          <cell r="J247">
            <v>7200</v>
          </cell>
          <cell r="K247">
            <v>7200</v>
          </cell>
          <cell r="M247">
            <v>2161</v>
          </cell>
          <cell r="AM247">
            <v>1</v>
          </cell>
          <cell r="AN247">
            <v>1.5</v>
          </cell>
          <cell r="AO247">
            <v>1</v>
          </cell>
          <cell r="AP247" t="str">
            <v>내선전공</v>
          </cell>
          <cell r="AQ247">
            <v>1.5</v>
          </cell>
          <cell r="BB247" t="str">
            <v>전 5-31</v>
          </cell>
        </row>
        <row r="248">
          <cell r="A248">
            <v>227</v>
          </cell>
          <cell r="B248" t="str">
            <v xml:space="preserve">접지 테스트 박스 </v>
          </cell>
          <cell r="C248" t="str">
            <v>1 P STS</v>
          </cell>
          <cell r="D248">
            <v>1</v>
          </cell>
          <cell r="E248" t="str">
            <v>EA</v>
          </cell>
          <cell r="F248">
            <v>50</v>
          </cell>
          <cell r="G248">
            <v>88648</v>
          </cell>
          <cell r="I248">
            <v>31698</v>
          </cell>
          <cell r="J248">
            <v>56000</v>
          </cell>
          <cell r="K248">
            <v>56000</v>
          </cell>
          <cell r="M248">
            <v>950</v>
          </cell>
          <cell r="AM248">
            <v>1</v>
          </cell>
          <cell r="AN248">
            <v>0.66</v>
          </cell>
          <cell r="AO248">
            <v>1</v>
          </cell>
          <cell r="AP248" t="str">
            <v>내선전공</v>
          </cell>
          <cell r="AQ248">
            <v>0.66</v>
          </cell>
          <cell r="BB248" t="str">
            <v>전 7-3</v>
          </cell>
        </row>
        <row r="249">
          <cell r="A249">
            <v>228</v>
          </cell>
          <cell r="B249" t="str">
            <v xml:space="preserve">접지 테스트 박스 </v>
          </cell>
          <cell r="C249" t="str">
            <v>2 P STS</v>
          </cell>
          <cell r="D249">
            <v>1</v>
          </cell>
          <cell r="E249" t="str">
            <v>EA</v>
          </cell>
          <cell r="F249">
            <v>50</v>
          </cell>
          <cell r="G249">
            <v>96648</v>
          </cell>
          <cell r="I249">
            <v>31698</v>
          </cell>
          <cell r="J249">
            <v>64000</v>
          </cell>
          <cell r="K249">
            <v>64000</v>
          </cell>
          <cell r="M249">
            <v>950</v>
          </cell>
          <cell r="AM249">
            <v>1</v>
          </cell>
          <cell r="AN249">
            <v>0.66</v>
          </cell>
          <cell r="AO249">
            <v>1</v>
          </cell>
          <cell r="AP249" t="str">
            <v>내선전공</v>
          </cell>
          <cell r="AQ249">
            <v>0.66</v>
          </cell>
          <cell r="BB249" t="str">
            <v>전 7-3</v>
          </cell>
        </row>
        <row r="250">
          <cell r="A250">
            <v>229</v>
          </cell>
          <cell r="B250" t="str">
            <v xml:space="preserve">접지 테스트 박스 </v>
          </cell>
          <cell r="C250" t="str">
            <v>4 P STS</v>
          </cell>
          <cell r="D250">
            <v>1</v>
          </cell>
          <cell r="E250" t="str">
            <v>EA</v>
          </cell>
          <cell r="F250">
            <v>50</v>
          </cell>
          <cell r="G250">
            <v>128648</v>
          </cell>
          <cell r="I250">
            <v>31698</v>
          </cell>
          <cell r="J250">
            <v>96000</v>
          </cell>
          <cell r="K250">
            <v>96000</v>
          </cell>
          <cell r="M250">
            <v>950</v>
          </cell>
          <cell r="AM250">
            <v>1</v>
          </cell>
          <cell r="AN250">
            <v>0.66</v>
          </cell>
          <cell r="AO250">
            <v>1</v>
          </cell>
          <cell r="AP250" t="str">
            <v>내선전공</v>
          </cell>
          <cell r="AQ250">
            <v>0.66</v>
          </cell>
          <cell r="BB250" t="str">
            <v>전 7-3</v>
          </cell>
        </row>
        <row r="251">
          <cell r="A251">
            <v>230</v>
          </cell>
          <cell r="B251" t="str">
            <v xml:space="preserve">접지 테스트 박스 </v>
          </cell>
          <cell r="C251" t="str">
            <v>5 P STS</v>
          </cell>
          <cell r="D251">
            <v>1</v>
          </cell>
          <cell r="E251" t="str">
            <v>EA</v>
          </cell>
          <cell r="F251">
            <v>50</v>
          </cell>
          <cell r="G251">
            <v>144648</v>
          </cell>
          <cell r="I251">
            <v>31698</v>
          </cell>
          <cell r="J251">
            <v>112000</v>
          </cell>
          <cell r="K251">
            <v>112000</v>
          </cell>
          <cell r="M251">
            <v>950</v>
          </cell>
          <cell r="AM251">
            <v>1</v>
          </cell>
          <cell r="AN251">
            <v>0.66</v>
          </cell>
          <cell r="AO251">
            <v>1</v>
          </cell>
          <cell r="AP251" t="str">
            <v>내선전공</v>
          </cell>
          <cell r="AQ251">
            <v>0.66</v>
          </cell>
          <cell r="BB251" t="str">
            <v>전 7-3</v>
          </cell>
        </row>
        <row r="252">
          <cell r="A252">
            <v>231</v>
          </cell>
          <cell r="B252" t="str">
            <v>1로스위치</v>
          </cell>
          <cell r="C252" t="str">
            <v xml:space="preserve">1구 </v>
          </cell>
          <cell r="D252">
            <v>1</v>
          </cell>
          <cell r="E252" t="str">
            <v>EA</v>
          </cell>
          <cell r="F252">
            <v>50</v>
          </cell>
          <cell r="G252">
            <v>4002</v>
          </cell>
          <cell r="I252">
            <v>3121</v>
          </cell>
          <cell r="J252">
            <v>788</v>
          </cell>
          <cell r="K252">
            <v>788</v>
          </cell>
          <cell r="M252">
            <v>93</v>
          </cell>
          <cell r="AM252">
            <v>1</v>
          </cell>
          <cell r="AN252">
            <v>6.5000000000000002E-2</v>
          </cell>
          <cell r="AO252">
            <v>1</v>
          </cell>
          <cell r="AP252" t="str">
            <v>내선전공</v>
          </cell>
          <cell r="AQ252">
            <v>6.5000000000000002E-2</v>
          </cell>
          <cell r="BB252" t="str">
            <v>전 7-14</v>
          </cell>
        </row>
        <row r="253">
          <cell r="A253">
            <v>232</v>
          </cell>
          <cell r="B253" t="str">
            <v>1로스위치</v>
          </cell>
          <cell r="C253" t="str">
            <v xml:space="preserve">2구 </v>
          </cell>
          <cell r="D253">
            <v>1</v>
          </cell>
          <cell r="E253" t="str">
            <v>EA</v>
          </cell>
          <cell r="F253">
            <v>50</v>
          </cell>
          <cell r="G253">
            <v>6013</v>
          </cell>
          <cell r="I253">
            <v>4495</v>
          </cell>
          <cell r="J253">
            <v>1384</v>
          </cell>
          <cell r="K253">
            <v>1384</v>
          </cell>
          <cell r="M253">
            <v>134</v>
          </cell>
          <cell r="AM253">
            <v>1</v>
          </cell>
          <cell r="AN253">
            <v>7.8E-2</v>
          </cell>
          <cell r="AO253">
            <v>1.2</v>
          </cell>
          <cell r="AP253" t="str">
            <v>내선전공</v>
          </cell>
          <cell r="AQ253">
            <v>7.8E-2</v>
          </cell>
          <cell r="BB253" t="str">
            <v>전 7-14</v>
          </cell>
        </row>
        <row r="254">
          <cell r="A254">
            <v>233</v>
          </cell>
          <cell r="B254" t="str">
            <v>1로스위치</v>
          </cell>
          <cell r="C254" t="str">
            <v xml:space="preserve">3구 </v>
          </cell>
          <cell r="D254">
            <v>1</v>
          </cell>
          <cell r="E254" t="str">
            <v>EA</v>
          </cell>
          <cell r="F254">
            <v>50</v>
          </cell>
          <cell r="G254">
            <v>8281</v>
          </cell>
          <cell r="I254">
            <v>6118</v>
          </cell>
          <cell r="J254">
            <v>1980</v>
          </cell>
          <cell r="K254">
            <v>1980</v>
          </cell>
          <cell r="M254">
            <v>183</v>
          </cell>
          <cell r="AM254">
            <v>1</v>
          </cell>
          <cell r="AN254">
            <v>9.0999999999999998E-2</v>
          </cell>
          <cell r="AO254">
            <v>1.4</v>
          </cell>
          <cell r="AP254" t="str">
            <v>내선전공</v>
          </cell>
          <cell r="AQ254">
            <v>9.0999999999999998E-2</v>
          </cell>
          <cell r="BB254" t="str">
            <v>전 7-14</v>
          </cell>
        </row>
        <row r="255">
          <cell r="A255">
            <v>234</v>
          </cell>
          <cell r="B255" t="str">
            <v>1로스위치</v>
          </cell>
          <cell r="C255" t="str">
            <v xml:space="preserve">4구 </v>
          </cell>
          <cell r="D255">
            <v>1</v>
          </cell>
          <cell r="E255" t="str">
            <v>EA</v>
          </cell>
          <cell r="F255">
            <v>50</v>
          </cell>
          <cell r="G255">
            <v>10950</v>
          </cell>
          <cell r="I255">
            <v>7991</v>
          </cell>
          <cell r="J255">
            <v>2720</v>
          </cell>
          <cell r="K255">
            <v>2720</v>
          </cell>
          <cell r="M255">
            <v>239</v>
          </cell>
          <cell r="AM255">
            <v>1</v>
          </cell>
          <cell r="AN255">
            <v>0.10400000000000001</v>
          </cell>
          <cell r="AO255">
            <v>1.6</v>
          </cell>
          <cell r="AP255" t="str">
            <v>내선전공</v>
          </cell>
          <cell r="AQ255">
            <v>0.10400000000000001</v>
          </cell>
          <cell r="BB255" t="str">
            <v>전 7-14</v>
          </cell>
        </row>
        <row r="256">
          <cell r="A256">
            <v>235</v>
          </cell>
          <cell r="B256" t="str">
            <v>1로스위치</v>
          </cell>
          <cell r="C256" t="str">
            <v xml:space="preserve">5구 </v>
          </cell>
          <cell r="D256">
            <v>1</v>
          </cell>
          <cell r="E256" t="str">
            <v>EA</v>
          </cell>
          <cell r="F256">
            <v>50</v>
          </cell>
          <cell r="G256">
            <v>13777</v>
          </cell>
          <cell r="I256">
            <v>10114</v>
          </cell>
          <cell r="J256">
            <v>3360</v>
          </cell>
          <cell r="K256">
            <v>3360</v>
          </cell>
          <cell r="M256">
            <v>303</v>
          </cell>
          <cell r="AM256">
            <v>1</v>
          </cell>
          <cell r="AN256">
            <v>0.11700000000000001</v>
          </cell>
          <cell r="AO256">
            <v>1.8</v>
          </cell>
          <cell r="AP256" t="str">
            <v>내선전공</v>
          </cell>
          <cell r="AQ256">
            <v>0.11700000000000001</v>
          </cell>
          <cell r="BB256" t="str">
            <v>전 7-14</v>
          </cell>
        </row>
        <row r="257">
          <cell r="A257">
            <v>236</v>
          </cell>
          <cell r="B257" t="str">
            <v>1로스위치</v>
          </cell>
          <cell r="C257" t="str">
            <v xml:space="preserve">6구 </v>
          </cell>
          <cell r="D257">
            <v>1</v>
          </cell>
          <cell r="E257" t="str">
            <v>EA</v>
          </cell>
          <cell r="F257">
            <v>50</v>
          </cell>
          <cell r="G257">
            <v>16861</v>
          </cell>
          <cell r="I257">
            <v>12487</v>
          </cell>
          <cell r="J257">
            <v>4000</v>
          </cell>
          <cell r="K257">
            <v>4000</v>
          </cell>
          <cell r="M257">
            <v>374</v>
          </cell>
          <cell r="AM257">
            <v>1</v>
          </cell>
          <cell r="AN257">
            <v>0.13</v>
          </cell>
          <cell r="AO257">
            <v>2</v>
          </cell>
          <cell r="AP257" t="str">
            <v>내선전공</v>
          </cell>
          <cell r="AQ257">
            <v>0.13</v>
          </cell>
          <cell r="BB257" t="str">
            <v>전 7-14</v>
          </cell>
        </row>
        <row r="258">
          <cell r="A258">
            <v>237</v>
          </cell>
          <cell r="B258" t="str">
            <v>3로스위치</v>
          </cell>
          <cell r="C258" t="str">
            <v xml:space="preserve">1구 </v>
          </cell>
          <cell r="D258">
            <v>1</v>
          </cell>
          <cell r="E258" t="str">
            <v>EA</v>
          </cell>
          <cell r="F258">
            <v>50</v>
          </cell>
          <cell r="G258">
            <v>5092</v>
          </cell>
          <cell r="I258">
            <v>4082</v>
          </cell>
          <cell r="J258">
            <v>888</v>
          </cell>
          <cell r="K258">
            <v>888</v>
          </cell>
          <cell r="M258">
            <v>122</v>
          </cell>
          <cell r="AM258">
            <v>1</v>
          </cell>
          <cell r="AN258">
            <v>8.5000000000000006E-2</v>
          </cell>
          <cell r="AO258">
            <v>1</v>
          </cell>
          <cell r="AP258" t="str">
            <v>내선전공</v>
          </cell>
          <cell r="AQ258">
            <v>8.5000000000000006E-2</v>
          </cell>
          <cell r="BB258" t="str">
            <v>전 7-14</v>
          </cell>
        </row>
        <row r="259">
          <cell r="A259">
            <v>238</v>
          </cell>
          <cell r="B259" t="str">
            <v>3로스위치</v>
          </cell>
          <cell r="C259" t="str">
            <v xml:space="preserve">2구 </v>
          </cell>
          <cell r="D259">
            <v>1</v>
          </cell>
          <cell r="E259" t="str">
            <v>EA</v>
          </cell>
          <cell r="F259">
            <v>50</v>
          </cell>
          <cell r="G259">
            <v>7638</v>
          </cell>
          <cell r="I259">
            <v>5878</v>
          </cell>
          <cell r="J259">
            <v>1584</v>
          </cell>
          <cell r="K259">
            <v>1584</v>
          </cell>
          <cell r="M259">
            <v>176</v>
          </cell>
          <cell r="AM259">
            <v>1</v>
          </cell>
          <cell r="AN259">
            <v>0.10200000000000001</v>
          </cell>
          <cell r="AO259">
            <v>1.2</v>
          </cell>
          <cell r="AP259" t="str">
            <v>내선전공</v>
          </cell>
          <cell r="AQ259">
            <v>0.10200000000000001</v>
          </cell>
          <cell r="BB259" t="str">
            <v>전 7-14</v>
          </cell>
        </row>
        <row r="260">
          <cell r="A260">
            <v>239</v>
          </cell>
          <cell r="B260" t="str">
            <v>3로스위치</v>
          </cell>
          <cell r="C260" t="str">
            <v xml:space="preserve">3구 </v>
          </cell>
          <cell r="D260">
            <v>1</v>
          </cell>
          <cell r="E260" t="str">
            <v>EA</v>
          </cell>
          <cell r="F260">
            <v>50</v>
          </cell>
          <cell r="G260">
            <v>10521</v>
          </cell>
          <cell r="I260">
            <v>8001</v>
          </cell>
          <cell r="J260">
            <v>2280</v>
          </cell>
          <cell r="K260">
            <v>2280</v>
          </cell>
          <cell r="M260">
            <v>240</v>
          </cell>
          <cell r="AM260">
            <v>1</v>
          </cell>
          <cell r="AN260">
            <v>0.11899999999999999</v>
          </cell>
          <cell r="AO260">
            <v>1.4</v>
          </cell>
          <cell r="AP260" t="str">
            <v>내선전공</v>
          </cell>
          <cell r="AQ260">
            <v>0.11899999999999999</v>
          </cell>
          <cell r="BB260" t="str">
            <v>전 7-14</v>
          </cell>
        </row>
        <row r="261">
          <cell r="A261">
            <v>240</v>
          </cell>
          <cell r="B261" t="str">
            <v>3로스위치</v>
          </cell>
          <cell r="C261" t="str">
            <v xml:space="preserve">1구 (방우) </v>
          </cell>
          <cell r="D261">
            <v>1</v>
          </cell>
          <cell r="E261" t="str">
            <v>EA</v>
          </cell>
          <cell r="F261">
            <v>50</v>
          </cell>
          <cell r="G261">
            <v>5788</v>
          </cell>
          <cell r="I261">
            <v>4082</v>
          </cell>
          <cell r="J261">
            <v>1584</v>
          </cell>
          <cell r="K261">
            <v>1584</v>
          </cell>
          <cell r="M261">
            <v>122</v>
          </cell>
          <cell r="AM261">
            <v>1</v>
          </cell>
          <cell r="AN261">
            <v>8.5000000000000006E-2</v>
          </cell>
          <cell r="AO261">
            <v>1</v>
          </cell>
          <cell r="AP261" t="str">
            <v>내선전공</v>
          </cell>
          <cell r="AQ261">
            <v>8.5000000000000006E-2</v>
          </cell>
          <cell r="BB261" t="str">
            <v>전 7-14</v>
          </cell>
        </row>
        <row r="262">
          <cell r="A262">
            <v>241</v>
          </cell>
          <cell r="B262" t="str">
            <v>콘센트 접지</v>
          </cell>
          <cell r="C262" t="str">
            <v xml:space="preserve">1구 </v>
          </cell>
          <cell r="D262">
            <v>1</v>
          </cell>
          <cell r="E262" t="str">
            <v>EA</v>
          </cell>
          <cell r="F262">
            <v>50</v>
          </cell>
          <cell r="G262">
            <v>4653</v>
          </cell>
          <cell r="I262">
            <v>3842</v>
          </cell>
          <cell r="J262">
            <v>696</v>
          </cell>
          <cell r="K262">
            <v>696</v>
          </cell>
          <cell r="M262">
            <v>115</v>
          </cell>
          <cell r="AM262">
            <v>1</v>
          </cell>
          <cell r="AN262">
            <v>0.08</v>
          </cell>
          <cell r="AO262">
            <v>1</v>
          </cell>
          <cell r="AP262" t="str">
            <v>내선전공</v>
          </cell>
          <cell r="AQ262">
            <v>0.08</v>
          </cell>
          <cell r="BB262" t="str">
            <v>전 7-14</v>
          </cell>
        </row>
        <row r="263">
          <cell r="A263">
            <v>242</v>
          </cell>
          <cell r="B263" t="str">
            <v>콘센트 접지</v>
          </cell>
          <cell r="C263" t="str">
            <v xml:space="preserve">2구 </v>
          </cell>
          <cell r="D263">
            <v>1</v>
          </cell>
          <cell r="E263" t="str">
            <v>EA</v>
          </cell>
          <cell r="F263">
            <v>50</v>
          </cell>
          <cell r="G263">
            <v>6593</v>
          </cell>
          <cell r="I263">
            <v>5532</v>
          </cell>
          <cell r="J263">
            <v>896</v>
          </cell>
          <cell r="K263">
            <v>896</v>
          </cell>
          <cell r="M263">
            <v>165</v>
          </cell>
          <cell r="AM263">
            <v>1</v>
          </cell>
          <cell r="AN263">
            <v>9.6000000000000002E-2</v>
          </cell>
          <cell r="AO263">
            <v>1.2</v>
          </cell>
          <cell r="AP263" t="str">
            <v>내선전공</v>
          </cell>
          <cell r="AQ263">
            <v>9.6000000000000002E-2</v>
          </cell>
          <cell r="BB263" t="str">
            <v>전 7-14</v>
          </cell>
        </row>
        <row r="264">
          <cell r="A264">
            <v>243</v>
          </cell>
          <cell r="B264" t="str">
            <v>콘센트 무접지</v>
          </cell>
          <cell r="C264" t="str">
            <v xml:space="preserve">1구 </v>
          </cell>
          <cell r="D264">
            <v>1</v>
          </cell>
          <cell r="E264" t="str">
            <v>EA</v>
          </cell>
          <cell r="F264">
            <v>50</v>
          </cell>
          <cell r="G264">
            <v>3774</v>
          </cell>
          <cell r="I264">
            <v>3121</v>
          </cell>
          <cell r="J264">
            <v>560</v>
          </cell>
          <cell r="K264">
            <v>560</v>
          </cell>
          <cell r="M264">
            <v>93</v>
          </cell>
          <cell r="AM264">
            <v>1</v>
          </cell>
          <cell r="AN264">
            <v>6.5000000000000002E-2</v>
          </cell>
          <cell r="AO264">
            <v>1</v>
          </cell>
          <cell r="AP264" t="str">
            <v>내선전공</v>
          </cell>
          <cell r="AQ264">
            <v>6.5000000000000002E-2</v>
          </cell>
          <cell r="BB264" t="str">
            <v>전 7-14</v>
          </cell>
        </row>
        <row r="265">
          <cell r="A265">
            <v>244</v>
          </cell>
          <cell r="B265" t="str">
            <v>콘센트 무접지</v>
          </cell>
          <cell r="C265" t="str">
            <v xml:space="preserve">2구 </v>
          </cell>
          <cell r="D265">
            <v>1</v>
          </cell>
          <cell r="E265" t="str">
            <v>EA</v>
          </cell>
          <cell r="F265">
            <v>50</v>
          </cell>
          <cell r="G265">
            <v>5369</v>
          </cell>
          <cell r="I265">
            <v>4495</v>
          </cell>
          <cell r="J265">
            <v>740</v>
          </cell>
          <cell r="K265">
            <v>740</v>
          </cell>
          <cell r="M265">
            <v>134</v>
          </cell>
          <cell r="AM265">
            <v>1</v>
          </cell>
          <cell r="AN265">
            <v>7.8E-2</v>
          </cell>
          <cell r="AO265">
            <v>1.2</v>
          </cell>
          <cell r="AP265" t="str">
            <v>내선전공</v>
          </cell>
          <cell r="AQ265">
            <v>7.8E-2</v>
          </cell>
          <cell r="BB265" t="str">
            <v>전 7-14</v>
          </cell>
        </row>
        <row r="266">
          <cell r="A266">
            <v>245</v>
          </cell>
          <cell r="B266" t="str">
            <v>콘센트 노출</v>
          </cell>
          <cell r="C266" t="str">
            <v xml:space="preserve">1구 </v>
          </cell>
          <cell r="D266">
            <v>1</v>
          </cell>
          <cell r="E266" t="str">
            <v>EA</v>
          </cell>
          <cell r="F266">
            <v>50</v>
          </cell>
          <cell r="G266">
            <v>5971</v>
          </cell>
          <cell r="I266">
            <v>5532</v>
          </cell>
          <cell r="J266">
            <v>274</v>
          </cell>
          <cell r="K266">
            <v>274</v>
          </cell>
          <cell r="M266">
            <v>165</v>
          </cell>
          <cell r="AM266">
            <v>1</v>
          </cell>
          <cell r="AN266">
            <v>9.6000000000000002E-2</v>
          </cell>
          <cell r="AO266">
            <v>1.2</v>
          </cell>
          <cell r="AP266" t="str">
            <v>내선전공</v>
          </cell>
          <cell r="AQ266">
            <v>9.6000000000000002E-2</v>
          </cell>
          <cell r="BB266" t="str">
            <v>전 7-14</v>
          </cell>
        </row>
        <row r="267">
          <cell r="A267">
            <v>246</v>
          </cell>
          <cell r="B267" t="str">
            <v>콘센트 노출</v>
          </cell>
          <cell r="C267" t="str">
            <v xml:space="preserve">1구 3P </v>
          </cell>
          <cell r="D267">
            <v>1</v>
          </cell>
          <cell r="E267" t="str">
            <v>EA</v>
          </cell>
          <cell r="F267">
            <v>50</v>
          </cell>
          <cell r="G267">
            <v>12385</v>
          </cell>
          <cell r="I267">
            <v>10028</v>
          </cell>
          <cell r="J267">
            <v>2057</v>
          </cell>
          <cell r="K267">
            <v>2057</v>
          </cell>
          <cell r="M267">
            <v>300</v>
          </cell>
          <cell r="AM267">
            <v>1</v>
          </cell>
          <cell r="AN267">
            <v>0.17399999999999999</v>
          </cell>
          <cell r="AO267">
            <v>1.2</v>
          </cell>
          <cell r="AP267" t="str">
            <v>내선전공</v>
          </cell>
          <cell r="AQ267">
            <v>0.17399999999999999</v>
          </cell>
          <cell r="BB267" t="str">
            <v>전 7-14</v>
          </cell>
        </row>
        <row r="268">
          <cell r="A268">
            <v>247</v>
          </cell>
          <cell r="B268" t="str">
            <v>콘센트 (방우)</v>
          </cell>
          <cell r="C268" t="str">
            <v/>
          </cell>
          <cell r="D268">
            <v>1</v>
          </cell>
          <cell r="E268" t="str">
            <v>EA</v>
          </cell>
          <cell r="F268">
            <v>50</v>
          </cell>
          <cell r="G268">
            <v>5957</v>
          </cell>
          <cell r="I268">
            <v>3842</v>
          </cell>
          <cell r="J268">
            <v>2000</v>
          </cell>
          <cell r="K268">
            <v>2000</v>
          </cell>
          <cell r="M268">
            <v>115</v>
          </cell>
          <cell r="AM268">
            <v>1</v>
          </cell>
          <cell r="AN268">
            <v>0.08</v>
          </cell>
          <cell r="AO268">
            <v>1</v>
          </cell>
          <cell r="AP268" t="str">
            <v>내선전공</v>
          </cell>
          <cell r="AQ268">
            <v>0.08</v>
          </cell>
          <cell r="BB268" t="str">
            <v>전 7-14</v>
          </cell>
        </row>
        <row r="269">
          <cell r="A269">
            <v>248</v>
          </cell>
          <cell r="B269" t="str">
            <v>콘센트 (방수)</v>
          </cell>
          <cell r="C269" t="str">
            <v xml:space="preserve">1구 </v>
          </cell>
          <cell r="D269">
            <v>1</v>
          </cell>
          <cell r="E269" t="str">
            <v>EA</v>
          </cell>
          <cell r="F269">
            <v>50</v>
          </cell>
          <cell r="G269">
            <v>5957</v>
          </cell>
          <cell r="I269">
            <v>3842</v>
          </cell>
          <cell r="J269">
            <v>2000</v>
          </cell>
          <cell r="K269">
            <v>2000</v>
          </cell>
          <cell r="M269">
            <v>115</v>
          </cell>
          <cell r="AM269">
            <v>1</v>
          </cell>
          <cell r="AN269">
            <v>0.08</v>
          </cell>
          <cell r="AO269">
            <v>1</v>
          </cell>
          <cell r="AP269" t="str">
            <v>내선전공</v>
          </cell>
          <cell r="AQ269">
            <v>0.08</v>
          </cell>
          <cell r="BB269" t="str">
            <v>전 7-14</v>
          </cell>
        </row>
        <row r="270">
          <cell r="A270">
            <v>249</v>
          </cell>
          <cell r="B270" t="str">
            <v>콘센트 (방폭)</v>
          </cell>
          <cell r="C270" t="str">
            <v xml:space="preserve">2구 </v>
          </cell>
          <cell r="D270">
            <v>1</v>
          </cell>
          <cell r="E270" t="str">
            <v>EA</v>
          </cell>
          <cell r="F270">
            <v>50</v>
          </cell>
          <cell r="G270">
            <v>60629</v>
          </cell>
          <cell r="I270">
            <v>15368</v>
          </cell>
          <cell r="J270">
            <v>44800</v>
          </cell>
          <cell r="K270">
            <v>44800</v>
          </cell>
          <cell r="M270">
            <v>461</v>
          </cell>
          <cell r="AM270">
            <v>1</v>
          </cell>
          <cell r="AN270">
            <v>0.16</v>
          </cell>
          <cell r="AO270">
            <v>2</v>
          </cell>
          <cell r="AP270" t="str">
            <v>내선전공</v>
          </cell>
          <cell r="AQ270">
            <v>0.16</v>
          </cell>
          <cell r="BB270" t="str">
            <v>전 7-14</v>
          </cell>
        </row>
        <row r="271">
          <cell r="A271">
            <v>250</v>
          </cell>
          <cell r="B271" t="str">
            <v>전화 콘센트</v>
          </cell>
          <cell r="C271" t="str">
            <v xml:space="preserve">4P </v>
          </cell>
          <cell r="D271">
            <v>1</v>
          </cell>
          <cell r="E271" t="str">
            <v>EA</v>
          </cell>
          <cell r="F271">
            <v>50</v>
          </cell>
          <cell r="G271">
            <v>4985</v>
          </cell>
          <cell r="I271">
            <v>4355</v>
          </cell>
          <cell r="J271">
            <v>500</v>
          </cell>
          <cell r="K271">
            <v>500</v>
          </cell>
          <cell r="M271">
            <v>130</v>
          </cell>
          <cell r="AM271">
            <v>1</v>
          </cell>
          <cell r="AN271">
            <v>7.0000000000000007E-2</v>
          </cell>
          <cell r="AO271">
            <v>1</v>
          </cell>
          <cell r="AP271" t="str">
            <v>통신내선공</v>
          </cell>
          <cell r="AQ271">
            <v>7.0000000000000007E-2</v>
          </cell>
          <cell r="BB271" t="str">
            <v>통 3-29</v>
          </cell>
        </row>
        <row r="272">
          <cell r="A272">
            <v>251</v>
          </cell>
          <cell r="B272" t="str">
            <v>TV 유니트</v>
          </cell>
          <cell r="C272" t="str">
            <v xml:space="preserve">단말 </v>
          </cell>
          <cell r="D272">
            <v>1</v>
          </cell>
          <cell r="E272" t="str">
            <v>EA</v>
          </cell>
          <cell r="F272">
            <v>50</v>
          </cell>
          <cell r="G272">
            <v>6347</v>
          </cell>
          <cell r="I272">
            <v>4978</v>
          </cell>
          <cell r="J272">
            <v>1220</v>
          </cell>
          <cell r="K272">
            <v>1220</v>
          </cell>
          <cell r="M272">
            <v>149</v>
          </cell>
          <cell r="AM272">
            <v>1</v>
          </cell>
          <cell r="AN272">
            <v>0.08</v>
          </cell>
          <cell r="AO272">
            <v>1</v>
          </cell>
          <cell r="AP272" t="str">
            <v>통신내선공</v>
          </cell>
          <cell r="AQ272">
            <v>0.08</v>
          </cell>
          <cell r="BB272" t="str">
            <v>통 5-89</v>
          </cell>
        </row>
        <row r="273">
          <cell r="A273">
            <v>252</v>
          </cell>
          <cell r="B273" t="str">
            <v>TV 유니트</v>
          </cell>
          <cell r="C273" t="str">
            <v xml:space="preserve">직렬 </v>
          </cell>
          <cell r="D273">
            <v>1</v>
          </cell>
          <cell r="E273" t="str">
            <v>EA</v>
          </cell>
          <cell r="F273">
            <v>50</v>
          </cell>
          <cell r="G273">
            <v>6483</v>
          </cell>
          <cell r="I273">
            <v>4978</v>
          </cell>
          <cell r="J273">
            <v>1356</v>
          </cell>
          <cell r="K273">
            <v>1356</v>
          </cell>
          <cell r="M273">
            <v>149</v>
          </cell>
          <cell r="AM273">
            <v>1</v>
          </cell>
          <cell r="AN273">
            <v>0.08</v>
          </cell>
          <cell r="AO273">
            <v>1</v>
          </cell>
          <cell r="AP273" t="str">
            <v>통신내선공</v>
          </cell>
          <cell r="AQ273">
            <v>0.08</v>
          </cell>
          <cell r="BB273" t="str">
            <v>통 5-89</v>
          </cell>
        </row>
        <row r="274">
          <cell r="A274">
            <v>253</v>
          </cell>
          <cell r="B274" t="str">
            <v>P.B S/W</v>
          </cell>
          <cell r="C274" t="str">
            <v/>
          </cell>
          <cell r="D274">
            <v>1</v>
          </cell>
          <cell r="E274" t="str">
            <v>EA</v>
          </cell>
          <cell r="F274">
            <v>50</v>
          </cell>
          <cell r="G274">
            <v>3214</v>
          </cell>
          <cell r="I274">
            <v>3121</v>
          </cell>
          <cell r="J274">
            <v>0</v>
          </cell>
          <cell r="K274">
            <v>0</v>
          </cell>
          <cell r="M274">
            <v>93</v>
          </cell>
          <cell r="AM274">
            <v>1</v>
          </cell>
          <cell r="AN274">
            <v>6.5000000000000002E-2</v>
          </cell>
          <cell r="AO274">
            <v>1</v>
          </cell>
          <cell r="AP274" t="str">
            <v>내선전공</v>
          </cell>
          <cell r="AQ274">
            <v>6.5000000000000002E-2</v>
          </cell>
          <cell r="BB274" t="str">
            <v>전 7-14</v>
          </cell>
        </row>
        <row r="275">
          <cell r="A275">
            <v>254</v>
          </cell>
          <cell r="B275" t="str">
            <v>차임벨</v>
          </cell>
          <cell r="C275" t="str">
            <v/>
          </cell>
          <cell r="D275">
            <v>1</v>
          </cell>
          <cell r="E275" t="str">
            <v>EA</v>
          </cell>
          <cell r="F275">
            <v>50</v>
          </cell>
          <cell r="G275">
            <v>4946</v>
          </cell>
          <cell r="I275">
            <v>4802</v>
          </cell>
          <cell r="J275">
            <v>0</v>
          </cell>
          <cell r="K275">
            <v>0</v>
          </cell>
          <cell r="M275">
            <v>144</v>
          </cell>
          <cell r="AM275">
            <v>1</v>
          </cell>
          <cell r="AN275">
            <v>0.1</v>
          </cell>
          <cell r="AO275">
            <v>1</v>
          </cell>
          <cell r="AP275" t="str">
            <v>내선전공</v>
          </cell>
          <cell r="AQ275">
            <v>0.1</v>
          </cell>
          <cell r="BB275" t="str">
            <v>전 7-13</v>
          </cell>
        </row>
        <row r="276">
          <cell r="A276">
            <v>255</v>
          </cell>
          <cell r="B276" t="str">
            <v>PHOTO CELL S/W</v>
          </cell>
          <cell r="C276" t="str">
            <v/>
          </cell>
          <cell r="D276">
            <v>1</v>
          </cell>
          <cell r="E276" t="str">
            <v>EA</v>
          </cell>
          <cell r="F276">
            <v>50</v>
          </cell>
          <cell r="G276">
            <v>10678</v>
          </cell>
          <cell r="I276">
            <v>9125</v>
          </cell>
          <cell r="J276">
            <v>1280</v>
          </cell>
          <cell r="K276">
            <v>1280</v>
          </cell>
          <cell r="M276">
            <v>273</v>
          </cell>
          <cell r="AM276">
            <v>1</v>
          </cell>
          <cell r="AN276">
            <v>0.19</v>
          </cell>
          <cell r="AO276">
            <v>1</v>
          </cell>
          <cell r="AP276" t="str">
            <v>내선전공</v>
          </cell>
          <cell r="AQ276">
            <v>0.19</v>
          </cell>
          <cell r="BB276" t="str">
            <v>전 7-14</v>
          </cell>
        </row>
        <row r="277">
          <cell r="A277">
            <v>256</v>
          </cell>
          <cell r="B277" t="str">
            <v>등기구</v>
          </cell>
          <cell r="C277" t="str">
            <v>FL 2/40W P.P</v>
          </cell>
          <cell r="D277">
            <v>1</v>
          </cell>
          <cell r="E277" t="str">
            <v>EA</v>
          </cell>
          <cell r="F277">
            <v>50</v>
          </cell>
          <cell r="G277">
            <v>38055</v>
          </cell>
          <cell r="I277">
            <v>17530</v>
          </cell>
          <cell r="J277">
            <v>20000</v>
          </cell>
          <cell r="K277">
            <v>20000</v>
          </cell>
          <cell r="M277">
            <v>525</v>
          </cell>
          <cell r="AM277">
            <v>1</v>
          </cell>
          <cell r="AN277">
            <v>0.36499999999999999</v>
          </cell>
          <cell r="AO277">
            <v>1</v>
          </cell>
          <cell r="AP277" t="str">
            <v>내선전공</v>
          </cell>
          <cell r="AQ277">
            <v>0.36499999999999999</v>
          </cell>
          <cell r="BB277" t="str">
            <v>전 7-16</v>
          </cell>
        </row>
        <row r="278">
          <cell r="A278">
            <v>257</v>
          </cell>
          <cell r="B278" t="str">
            <v>등기구</v>
          </cell>
          <cell r="C278" t="str">
            <v>FL 2/40W 직부</v>
          </cell>
          <cell r="D278">
            <v>1</v>
          </cell>
          <cell r="E278" t="str">
            <v>EA</v>
          </cell>
          <cell r="F278">
            <v>50</v>
          </cell>
          <cell r="G278">
            <v>31887</v>
          </cell>
          <cell r="I278">
            <v>14648</v>
          </cell>
          <cell r="J278">
            <v>16800</v>
          </cell>
          <cell r="K278">
            <v>16800</v>
          </cell>
          <cell r="M278">
            <v>439</v>
          </cell>
          <cell r="AM278">
            <v>1</v>
          </cell>
          <cell r="AN278">
            <v>0.30499999999999999</v>
          </cell>
          <cell r="AO278">
            <v>1</v>
          </cell>
          <cell r="AP278" t="str">
            <v>내선전공</v>
          </cell>
          <cell r="AQ278">
            <v>0.30499999999999999</v>
          </cell>
          <cell r="BB278" t="str">
            <v>전 7-16</v>
          </cell>
        </row>
        <row r="279">
          <cell r="A279">
            <v>258</v>
          </cell>
          <cell r="B279" t="str">
            <v>등기구</v>
          </cell>
          <cell r="C279" t="str">
            <v>FL 2/40W 매입</v>
          </cell>
          <cell r="D279">
            <v>1</v>
          </cell>
          <cell r="E279" t="str">
            <v>EA</v>
          </cell>
          <cell r="F279">
            <v>50</v>
          </cell>
          <cell r="G279">
            <v>45154</v>
          </cell>
          <cell r="I279">
            <v>22092</v>
          </cell>
          <cell r="J279">
            <v>22400</v>
          </cell>
          <cell r="K279">
            <v>22400</v>
          </cell>
          <cell r="M279">
            <v>662</v>
          </cell>
          <cell r="AM279">
            <v>1</v>
          </cell>
          <cell r="AN279">
            <v>0.46</v>
          </cell>
          <cell r="AO279">
            <v>1</v>
          </cell>
          <cell r="AP279" t="str">
            <v>내선전공</v>
          </cell>
          <cell r="AQ279">
            <v>0.46</v>
          </cell>
          <cell r="BB279" t="str">
            <v>전 7-16</v>
          </cell>
        </row>
        <row r="280">
          <cell r="A280">
            <v>259</v>
          </cell>
          <cell r="B280" t="str">
            <v>등기구</v>
          </cell>
          <cell r="C280" t="str">
            <v>B 1</v>
          </cell>
          <cell r="D280">
            <v>1</v>
          </cell>
          <cell r="E280" t="str">
            <v>EA</v>
          </cell>
          <cell r="F280">
            <v>50</v>
          </cell>
          <cell r="G280">
            <v>30040</v>
          </cell>
          <cell r="I280">
            <v>14408</v>
          </cell>
          <cell r="J280">
            <v>15200</v>
          </cell>
          <cell r="K280">
            <v>15200</v>
          </cell>
          <cell r="M280">
            <v>432</v>
          </cell>
          <cell r="AM280">
            <v>1</v>
          </cell>
          <cell r="AN280">
            <v>0.3</v>
          </cell>
          <cell r="AO280">
            <v>1</v>
          </cell>
          <cell r="AP280" t="str">
            <v>내선전공</v>
          </cell>
          <cell r="AQ280">
            <v>0.3</v>
          </cell>
          <cell r="BB280" t="str">
            <v>전 7-16</v>
          </cell>
        </row>
        <row r="281">
          <cell r="A281">
            <v>260</v>
          </cell>
          <cell r="B281" t="str">
            <v>등기구</v>
          </cell>
          <cell r="C281" t="str">
            <v>IL 60W 직부</v>
          </cell>
          <cell r="D281">
            <v>1</v>
          </cell>
          <cell r="E281" t="str">
            <v>EA</v>
          </cell>
          <cell r="F281">
            <v>50</v>
          </cell>
          <cell r="G281">
            <v>24104</v>
          </cell>
          <cell r="I281">
            <v>8645</v>
          </cell>
          <cell r="J281">
            <v>15200</v>
          </cell>
          <cell r="K281">
            <v>15200</v>
          </cell>
          <cell r="M281">
            <v>259</v>
          </cell>
          <cell r="AM281">
            <v>1</v>
          </cell>
          <cell r="AN281">
            <v>0.18</v>
          </cell>
          <cell r="AO281">
            <v>1</v>
          </cell>
          <cell r="AP281" t="str">
            <v>내선전공</v>
          </cell>
          <cell r="AQ281">
            <v>0.18</v>
          </cell>
          <cell r="BB281" t="str">
            <v>전 7-16</v>
          </cell>
        </row>
        <row r="282">
          <cell r="A282">
            <v>261</v>
          </cell>
          <cell r="B282" t="str">
            <v>등기구</v>
          </cell>
          <cell r="C282" t="str">
            <v>IL 100W 직부</v>
          </cell>
          <cell r="D282">
            <v>1</v>
          </cell>
          <cell r="E282" t="str">
            <v>EA</v>
          </cell>
          <cell r="F282">
            <v>50</v>
          </cell>
          <cell r="G282">
            <v>30198</v>
          </cell>
          <cell r="I282">
            <v>9125</v>
          </cell>
          <cell r="J282">
            <v>20800</v>
          </cell>
          <cell r="K282">
            <v>20800</v>
          </cell>
          <cell r="M282">
            <v>273</v>
          </cell>
          <cell r="AM282">
            <v>1</v>
          </cell>
          <cell r="AN282">
            <v>0.19</v>
          </cell>
          <cell r="AO282">
            <v>1</v>
          </cell>
          <cell r="AP282" t="str">
            <v>내선전공</v>
          </cell>
          <cell r="AQ282">
            <v>0.19</v>
          </cell>
          <cell r="BB282" t="str">
            <v>전 7-16</v>
          </cell>
        </row>
        <row r="283">
          <cell r="A283">
            <v>262</v>
          </cell>
          <cell r="B283" t="str">
            <v>등기구</v>
          </cell>
          <cell r="C283" t="str">
            <v>IL 100W 벽부</v>
          </cell>
          <cell r="D283">
            <v>1</v>
          </cell>
          <cell r="E283" t="str">
            <v>EA</v>
          </cell>
          <cell r="F283">
            <v>50</v>
          </cell>
          <cell r="G283">
            <v>22998</v>
          </cell>
          <cell r="I283">
            <v>9125</v>
          </cell>
          <cell r="J283">
            <v>13600</v>
          </cell>
          <cell r="K283">
            <v>13600</v>
          </cell>
          <cell r="M283">
            <v>273</v>
          </cell>
          <cell r="AM283">
            <v>1</v>
          </cell>
          <cell r="AN283">
            <v>0.19</v>
          </cell>
          <cell r="AO283">
            <v>1</v>
          </cell>
          <cell r="AP283" t="str">
            <v>내선전공</v>
          </cell>
          <cell r="AQ283">
            <v>0.19</v>
          </cell>
          <cell r="BB283" t="str">
            <v>전 7-16</v>
          </cell>
        </row>
        <row r="284">
          <cell r="A284">
            <v>263</v>
          </cell>
          <cell r="B284" t="str">
            <v>등기구</v>
          </cell>
          <cell r="C284" t="str">
            <v xml:space="preserve">E </v>
          </cell>
          <cell r="D284">
            <v>1</v>
          </cell>
          <cell r="E284" t="str">
            <v>EA</v>
          </cell>
          <cell r="F284">
            <v>50</v>
          </cell>
          <cell r="G284">
            <v>28918</v>
          </cell>
          <cell r="I284">
            <v>11766</v>
          </cell>
          <cell r="J284">
            <v>16800</v>
          </cell>
          <cell r="K284">
            <v>16800</v>
          </cell>
          <cell r="M284">
            <v>352</v>
          </cell>
          <cell r="AM284">
            <v>1</v>
          </cell>
          <cell r="AN284">
            <v>0.245</v>
          </cell>
          <cell r="AO284">
            <v>1</v>
          </cell>
          <cell r="AP284" t="str">
            <v>내선전공</v>
          </cell>
          <cell r="AQ284">
            <v>0.245</v>
          </cell>
          <cell r="BB284" t="str">
            <v>전 7-16</v>
          </cell>
        </row>
        <row r="285">
          <cell r="A285">
            <v>264</v>
          </cell>
          <cell r="B285" t="str">
            <v>등기구</v>
          </cell>
          <cell r="C285" t="str">
            <v>E 1</v>
          </cell>
          <cell r="D285">
            <v>1</v>
          </cell>
          <cell r="E285" t="str">
            <v>EA</v>
          </cell>
          <cell r="F285">
            <v>50</v>
          </cell>
          <cell r="G285">
            <v>23245</v>
          </cell>
          <cell r="I285">
            <v>9365</v>
          </cell>
          <cell r="J285">
            <v>13600</v>
          </cell>
          <cell r="K285">
            <v>13600</v>
          </cell>
          <cell r="M285">
            <v>280</v>
          </cell>
          <cell r="AM285">
            <v>1</v>
          </cell>
          <cell r="AN285">
            <v>0.19500000000000001</v>
          </cell>
          <cell r="AO285">
            <v>1</v>
          </cell>
          <cell r="AP285" t="str">
            <v>내선전공</v>
          </cell>
          <cell r="AQ285">
            <v>0.19500000000000001</v>
          </cell>
          <cell r="BB285" t="str">
            <v>전 7-16</v>
          </cell>
        </row>
        <row r="286">
          <cell r="A286">
            <v>265</v>
          </cell>
          <cell r="B286" t="str">
            <v>등기구</v>
          </cell>
          <cell r="C286" t="str">
            <v xml:space="preserve">F </v>
          </cell>
          <cell r="D286">
            <v>1</v>
          </cell>
          <cell r="E286" t="str">
            <v>EA</v>
          </cell>
          <cell r="F286">
            <v>50</v>
          </cell>
          <cell r="G286">
            <v>12104</v>
          </cell>
          <cell r="I286">
            <v>8645</v>
          </cell>
          <cell r="J286">
            <v>3200</v>
          </cell>
          <cell r="K286">
            <v>3200</v>
          </cell>
          <cell r="M286">
            <v>259</v>
          </cell>
          <cell r="AM286">
            <v>1</v>
          </cell>
          <cell r="AN286">
            <v>0.18</v>
          </cell>
          <cell r="AO286">
            <v>1</v>
          </cell>
          <cell r="AP286" t="str">
            <v>내선전공</v>
          </cell>
          <cell r="AQ286">
            <v>0.18</v>
          </cell>
          <cell r="BB286" t="str">
            <v>전 7-15</v>
          </cell>
        </row>
        <row r="287">
          <cell r="A287">
            <v>266</v>
          </cell>
          <cell r="B287" t="str">
            <v>등기구</v>
          </cell>
          <cell r="C287" t="str">
            <v xml:space="preserve">G </v>
          </cell>
          <cell r="D287">
            <v>1</v>
          </cell>
          <cell r="E287" t="str">
            <v>EA</v>
          </cell>
          <cell r="F287">
            <v>50</v>
          </cell>
          <cell r="G287">
            <v>62614</v>
          </cell>
          <cell r="I287">
            <v>25839</v>
          </cell>
          <cell r="J287">
            <v>36000</v>
          </cell>
          <cell r="K287">
            <v>36000</v>
          </cell>
          <cell r="M287">
            <v>775</v>
          </cell>
          <cell r="AM287">
            <v>1</v>
          </cell>
          <cell r="AN287">
            <v>0.53800000000000003</v>
          </cell>
          <cell r="AO287">
            <v>1</v>
          </cell>
          <cell r="AP287" t="str">
            <v>내선전공</v>
          </cell>
          <cell r="AQ287">
            <v>0.53800000000000003</v>
          </cell>
          <cell r="BB287" t="str">
            <v>전 7-16</v>
          </cell>
        </row>
        <row r="288">
          <cell r="A288">
            <v>267</v>
          </cell>
          <cell r="B288" t="str">
            <v>등기구</v>
          </cell>
          <cell r="C288" t="str">
            <v xml:space="preserve">H </v>
          </cell>
          <cell r="D288">
            <v>1</v>
          </cell>
          <cell r="E288" t="str">
            <v>EA</v>
          </cell>
          <cell r="F288">
            <v>50</v>
          </cell>
          <cell r="G288">
            <v>23608</v>
          </cell>
          <cell r="I288">
            <v>8164</v>
          </cell>
          <cell r="J288">
            <v>15200</v>
          </cell>
          <cell r="K288">
            <v>15200</v>
          </cell>
          <cell r="M288">
            <v>244</v>
          </cell>
          <cell r="AM288">
            <v>1</v>
          </cell>
          <cell r="AN288">
            <v>0.17</v>
          </cell>
          <cell r="AO288">
            <v>1</v>
          </cell>
          <cell r="AP288" t="str">
            <v>내선전공</v>
          </cell>
          <cell r="AQ288">
            <v>0.17</v>
          </cell>
          <cell r="BB288" t="str">
            <v>전 7-15</v>
          </cell>
        </row>
        <row r="289">
          <cell r="A289">
            <v>268</v>
          </cell>
          <cell r="B289" t="str">
            <v>등기구</v>
          </cell>
          <cell r="C289" t="str">
            <v xml:space="preserve">I </v>
          </cell>
          <cell r="D289">
            <v>1</v>
          </cell>
          <cell r="E289" t="str">
            <v>EA</v>
          </cell>
          <cell r="F289">
            <v>50</v>
          </cell>
          <cell r="G289">
            <v>13015</v>
          </cell>
          <cell r="I289">
            <v>7588</v>
          </cell>
          <cell r="J289">
            <v>5200</v>
          </cell>
          <cell r="K289">
            <v>5200</v>
          </cell>
          <cell r="M289">
            <v>227</v>
          </cell>
          <cell r="AM289">
            <v>1</v>
          </cell>
          <cell r="AN289">
            <v>0.158</v>
          </cell>
          <cell r="AO289">
            <v>1</v>
          </cell>
          <cell r="AP289" t="str">
            <v>내선전공</v>
          </cell>
          <cell r="AQ289">
            <v>0.158</v>
          </cell>
          <cell r="BB289" t="str">
            <v>전 7-15</v>
          </cell>
        </row>
        <row r="290">
          <cell r="A290">
            <v>269</v>
          </cell>
          <cell r="B290" t="str">
            <v>등기구</v>
          </cell>
          <cell r="C290" t="str">
            <v>J 1</v>
          </cell>
          <cell r="D290">
            <v>1</v>
          </cell>
          <cell r="E290" t="str">
            <v>EA</v>
          </cell>
          <cell r="F290">
            <v>50</v>
          </cell>
          <cell r="G290">
            <v>32118</v>
          </cell>
          <cell r="I290">
            <v>11766</v>
          </cell>
          <cell r="J290">
            <v>20000</v>
          </cell>
          <cell r="K290">
            <v>20000</v>
          </cell>
          <cell r="M290">
            <v>352</v>
          </cell>
          <cell r="AM290">
            <v>1</v>
          </cell>
          <cell r="AN290">
            <v>0.245</v>
          </cell>
          <cell r="AO290">
            <v>1</v>
          </cell>
          <cell r="AP290" t="str">
            <v>내선전공</v>
          </cell>
          <cell r="AQ290">
            <v>0.245</v>
          </cell>
          <cell r="BB290" t="str">
            <v>전 7-15</v>
          </cell>
        </row>
        <row r="291">
          <cell r="A291">
            <v>270</v>
          </cell>
          <cell r="B291" t="str">
            <v>등기구</v>
          </cell>
          <cell r="C291" t="str">
            <v xml:space="preserve">K </v>
          </cell>
          <cell r="D291">
            <v>1</v>
          </cell>
          <cell r="E291" t="str">
            <v>EA</v>
          </cell>
          <cell r="F291">
            <v>50</v>
          </cell>
          <cell r="G291">
            <v>61638</v>
          </cell>
          <cell r="I291">
            <v>32659</v>
          </cell>
          <cell r="J291">
            <v>28000</v>
          </cell>
          <cell r="K291">
            <v>28000</v>
          </cell>
          <cell r="M291">
            <v>979</v>
          </cell>
          <cell r="AM291">
            <v>1</v>
          </cell>
          <cell r="AN291">
            <v>0.34</v>
          </cell>
          <cell r="AO291">
            <v>2</v>
          </cell>
          <cell r="AP291" t="str">
            <v>내선전공</v>
          </cell>
          <cell r="AQ291">
            <v>0.34</v>
          </cell>
          <cell r="BB291" t="str">
            <v>전 7-15</v>
          </cell>
        </row>
        <row r="292">
          <cell r="A292">
            <v>271</v>
          </cell>
          <cell r="B292" t="str">
            <v>등기구</v>
          </cell>
          <cell r="C292" t="str">
            <v xml:space="preserve">L </v>
          </cell>
          <cell r="D292">
            <v>1</v>
          </cell>
          <cell r="E292" t="str">
            <v>EA</v>
          </cell>
          <cell r="F292">
            <v>50</v>
          </cell>
          <cell r="G292">
            <v>132719</v>
          </cell>
          <cell r="I292">
            <v>70601</v>
          </cell>
          <cell r="J292">
            <v>60000</v>
          </cell>
          <cell r="K292">
            <v>60000</v>
          </cell>
          <cell r="M292">
            <v>2118</v>
          </cell>
          <cell r="AM292">
            <v>1</v>
          </cell>
          <cell r="AN292">
            <v>1.47</v>
          </cell>
          <cell r="AO292">
            <v>1</v>
          </cell>
          <cell r="AP292" t="str">
            <v>내선전공</v>
          </cell>
          <cell r="AQ292">
            <v>1.47</v>
          </cell>
          <cell r="BB292" t="str">
            <v>전 7-17</v>
          </cell>
        </row>
        <row r="293">
          <cell r="A293">
            <v>272</v>
          </cell>
          <cell r="B293" t="str">
            <v>등기구</v>
          </cell>
          <cell r="C293" t="str">
            <v>L 1</v>
          </cell>
          <cell r="D293">
            <v>1</v>
          </cell>
          <cell r="E293" t="str">
            <v>EA</v>
          </cell>
          <cell r="F293">
            <v>50</v>
          </cell>
          <cell r="G293">
            <v>137403</v>
          </cell>
          <cell r="I293">
            <v>72042</v>
          </cell>
          <cell r="J293">
            <v>63200</v>
          </cell>
          <cell r="K293">
            <v>63200</v>
          </cell>
          <cell r="M293">
            <v>2161</v>
          </cell>
          <cell r="AM293">
            <v>1</v>
          </cell>
          <cell r="AN293">
            <v>1.5</v>
          </cell>
          <cell r="AO293">
            <v>1</v>
          </cell>
          <cell r="AP293" t="str">
            <v>내선전공</v>
          </cell>
          <cell r="AQ293">
            <v>1.5</v>
          </cell>
          <cell r="BB293" t="str">
            <v>전 7-17</v>
          </cell>
        </row>
        <row r="294">
          <cell r="A294">
            <v>273</v>
          </cell>
          <cell r="B294" t="str">
            <v>등기구</v>
          </cell>
          <cell r="C294" t="str">
            <v xml:space="preserve">M </v>
          </cell>
          <cell r="D294">
            <v>1</v>
          </cell>
          <cell r="E294" t="str">
            <v>EA</v>
          </cell>
          <cell r="F294">
            <v>50</v>
          </cell>
          <cell r="G294">
            <v>64118</v>
          </cell>
          <cell r="I294">
            <v>11766</v>
          </cell>
          <cell r="J294">
            <v>52000</v>
          </cell>
          <cell r="K294">
            <v>52000</v>
          </cell>
          <cell r="M294">
            <v>352</v>
          </cell>
          <cell r="AM294">
            <v>1</v>
          </cell>
          <cell r="AN294">
            <v>0.245</v>
          </cell>
          <cell r="AO294">
            <v>1</v>
          </cell>
          <cell r="AP294" t="str">
            <v>내선전공</v>
          </cell>
          <cell r="AQ294">
            <v>0.245</v>
          </cell>
          <cell r="BB294" t="str">
            <v>전 7-16</v>
          </cell>
        </row>
        <row r="295">
          <cell r="A295">
            <v>274</v>
          </cell>
          <cell r="B295" t="str">
            <v>등기구</v>
          </cell>
          <cell r="C295" t="str">
            <v xml:space="preserve">N </v>
          </cell>
          <cell r="D295">
            <v>1</v>
          </cell>
          <cell r="E295" t="str">
            <v>EA</v>
          </cell>
          <cell r="F295">
            <v>50</v>
          </cell>
          <cell r="G295">
            <v>28904</v>
          </cell>
          <cell r="I295">
            <v>8645</v>
          </cell>
          <cell r="J295">
            <v>20000</v>
          </cell>
          <cell r="K295">
            <v>20000</v>
          </cell>
          <cell r="M295">
            <v>259</v>
          </cell>
          <cell r="AM295">
            <v>1</v>
          </cell>
          <cell r="AN295">
            <v>0.18</v>
          </cell>
          <cell r="AO295">
            <v>1</v>
          </cell>
          <cell r="AP295" t="str">
            <v>내선전공</v>
          </cell>
          <cell r="AQ295">
            <v>0.18</v>
          </cell>
          <cell r="BB295" t="str">
            <v>전 7-15</v>
          </cell>
        </row>
        <row r="296">
          <cell r="A296">
            <v>275</v>
          </cell>
          <cell r="B296" t="str">
            <v>등기구</v>
          </cell>
          <cell r="C296" t="str">
            <v xml:space="preserve">MH 175W </v>
          </cell>
          <cell r="D296">
            <v>1</v>
          </cell>
          <cell r="E296" t="str">
            <v>EA</v>
          </cell>
          <cell r="F296">
            <v>50</v>
          </cell>
          <cell r="G296">
            <v>55787</v>
          </cell>
          <cell r="I296">
            <v>19211</v>
          </cell>
          <cell r="J296">
            <v>36000</v>
          </cell>
          <cell r="K296">
            <v>36000</v>
          </cell>
          <cell r="M296">
            <v>576</v>
          </cell>
          <cell r="AM296">
            <v>1</v>
          </cell>
          <cell r="AN296">
            <v>0.4</v>
          </cell>
          <cell r="AO296">
            <v>1</v>
          </cell>
          <cell r="AP296" t="str">
            <v>내선전공</v>
          </cell>
          <cell r="AQ296">
            <v>0.4</v>
          </cell>
          <cell r="BB296" t="str">
            <v>전 7-17</v>
          </cell>
        </row>
        <row r="297">
          <cell r="A297">
            <v>276</v>
          </cell>
          <cell r="B297" t="str">
            <v>등기구</v>
          </cell>
          <cell r="C297" t="str">
            <v xml:space="preserve">P </v>
          </cell>
          <cell r="D297">
            <v>1</v>
          </cell>
          <cell r="E297" t="str">
            <v>EA</v>
          </cell>
          <cell r="F297">
            <v>50</v>
          </cell>
          <cell r="G297">
            <v>567753</v>
          </cell>
          <cell r="I297">
            <v>248304</v>
          </cell>
          <cell r="J297">
            <v>312000</v>
          </cell>
          <cell r="K297">
            <v>312000</v>
          </cell>
          <cell r="M297">
            <v>7449</v>
          </cell>
          <cell r="AM297">
            <v>1</v>
          </cell>
          <cell r="AN297">
            <v>5.17</v>
          </cell>
          <cell r="AO297">
            <v>1</v>
          </cell>
          <cell r="AP297" t="str">
            <v>내선전공</v>
          </cell>
          <cell r="AQ297">
            <v>5.17</v>
          </cell>
          <cell r="BB297" t="str">
            <v>전 7-17</v>
          </cell>
        </row>
        <row r="298">
          <cell r="A298">
            <v>277</v>
          </cell>
          <cell r="B298" t="str">
            <v>스피커</v>
          </cell>
          <cell r="C298" t="str">
            <v xml:space="preserve">천정 3W </v>
          </cell>
          <cell r="D298">
            <v>1</v>
          </cell>
          <cell r="E298" t="str">
            <v>EA</v>
          </cell>
          <cell r="F298">
            <v>50</v>
          </cell>
          <cell r="G298">
            <v>41642</v>
          </cell>
          <cell r="I298">
            <v>28002</v>
          </cell>
          <cell r="J298">
            <v>12800</v>
          </cell>
          <cell r="K298">
            <v>12800</v>
          </cell>
          <cell r="M298">
            <v>840</v>
          </cell>
          <cell r="AM298">
            <v>1</v>
          </cell>
          <cell r="AN298">
            <v>0.45</v>
          </cell>
          <cell r="AO298">
            <v>1</v>
          </cell>
          <cell r="AP298" t="str">
            <v>통신내선공</v>
          </cell>
          <cell r="AQ298">
            <v>0.45</v>
          </cell>
          <cell r="BB298" t="str">
            <v>통 3-29</v>
          </cell>
        </row>
        <row r="299">
          <cell r="A299">
            <v>278</v>
          </cell>
          <cell r="B299" t="str">
            <v>스피커</v>
          </cell>
          <cell r="C299" t="str">
            <v xml:space="preserve">벽부 3W </v>
          </cell>
          <cell r="D299">
            <v>1</v>
          </cell>
          <cell r="E299" t="str">
            <v>EA</v>
          </cell>
          <cell r="F299">
            <v>50</v>
          </cell>
          <cell r="G299">
            <v>41642</v>
          </cell>
          <cell r="I299">
            <v>28002</v>
          </cell>
          <cell r="J299">
            <v>12800</v>
          </cell>
          <cell r="K299">
            <v>12800</v>
          </cell>
          <cell r="M299">
            <v>840</v>
          </cell>
          <cell r="AM299">
            <v>1</v>
          </cell>
          <cell r="AN299">
            <v>0.45</v>
          </cell>
          <cell r="AO299">
            <v>1</v>
          </cell>
          <cell r="AP299" t="str">
            <v>통신내선공</v>
          </cell>
          <cell r="AQ299">
            <v>0.45</v>
          </cell>
          <cell r="BB299" t="str">
            <v>통 3-29</v>
          </cell>
        </row>
        <row r="300">
          <cell r="A300">
            <v>279</v>
          </cell>
          <cell r="B300" t="str">
            <v>스피커</v>
          </cell>
          <cell r="C300" t="str">
            <v xml:space="preserve">컬럼 10W </v>
          </cell>
          <cell r="D300">
            <v>1</v>
          </cell>
          <cell r="E300" t="str">
            <v>EA</v>
          </cell>
          <cell r="F300">
            <v>50</v>
          </cell>
          <cell r="G300">
            <v>62456</v>
          </cell>
          <cell r="I300">
            <v>37336</v>
          </cell>
          <cell r="J300">
            <v>24000</v>
          </cell>
          <cell r="K300">
            <v>24000</v>
          </cell>
          <cell r="M300">
            <v>1120</v>
          </cell>
          <cell r="AM300">
            <v>1</v>
          </cell>
          <cell r="AN300">
            <v>0.6</v>
          </cell>
          <cell r="AO300">
            <v>1</v>
          </cell>
          <cell r="AP300" t="str">
            <v>통신내선공</v>
          </cell>
          <cell r="AQ300">
            <v>0.6</v>
          </cell>
          <cell r="BB300" t="str">
            <v>통 3-29</v>
          </cell>
        </row>
        <row r="301">
          <cell r="A301">
            <v>280</v>
          </cell>
          <cell r="B301" t="str">
            <v>스피커</v>
          </cell>
          <cell r="C301" t="str">
            <v xml:space="preserve">컬럼 20W </v>
          </cell>
          <cell r="D301">
            <v>1</v>
          </cell>
          <cell r="E301" t="str">
            <v>EA</v>
          </cell>
          <cell r="F301">
            <v>50</v>
          </cell>
          <cell r="G301">
            <v>98494</v>
          </cell>
          <cell r="I301">
            <v>62228</v>
          </cell>
          <cell r="J301">
            <v>34400</v>
          </cell>
          <cell r="K301">
            <v>34400</v>
          </cell>
          <cell r="M301">
            <v>1866</v>
          </cell>
          <cell r="AM301">
            <v>1</v>
          </cell>
          <cell r="AN301">
            <v>1</v>
          </cell>
          <cell r="AO301">
            <v>1</v>
          </cell>
          <cell r="AP301" t="str">
            <v>통신내선공</v>
          </cell>
          <cell r="AQ301">
            <v>1</v>
          </cell>
          <cell r="BB301" t="str">
            <v>통 3-29</v>
          </cell>
        </row>
        <row r="302">
          <cell r="A302">
            <v>281</v>
          </cell>
          <cell r="B302" t="str">
            <v>스피커</v>
          </cell>
          <cell r="C302" t="str">
            <v xml:space="preserve">컬럼 40W </v>
          </cell>
          <cell r="D302">
            <v>1</v>
          </cell>
          <cell r="E302" t="str">
            <v>EA</v>
          </cell>
          <cell r="F302">
            <v>50</v>
          </cell>
          <cell r="G302">
            <v>114494</v>
          </cell>
          <cell r="I302">
            <v>62228</v>
          </cell>
          <cell r="J302">
            <v>50400</v>
          </cell>
          <cell r="K302">
            <v>50400</v>
          </cell>
          <cell r="M302">
            <v>1866</v>
          </cell>
          <cell r="AM302">
            <v>1</v>
          </cell>
          <cell r="AN302">
            <v>1</v>
          </cell>
          <cell r="AO302">
            <v>1</v>
          </cell>
          <cell r="AP302" t="str">
            <v>통신내선공</v>
          </cell>
          <cell r="AQ302">
            <v>1</v>
          </cell>
          <cell r="BB302" t="str">
            <v>통 3-29</v>
          </cell>
        </row>
        <row r="303">
          <cell r="A303">
            <v>282</v>
          </cell>
          <cell r="B303" t="str">
            <v>전화 단자함 (연강)</v>
          </cell>
          <cell r="C303" t="str">
            <v>중간 10P</v>
          </cell>
          <cell r="D303">
            <v>1</v>
          </cell>
          <cell r="E303" t="str">
            <v>EA</v>
          </cell>
          <cell r="F303">
            <v>50</v>
          </cell>
          <cell r="G303">
            <v>65202</v>
          </cell>
          <cell r="I303">
            <v>54760</v>
          </cell>
          <cell r="J303">
            <v>8800</v>
          </cell>
          <cell r="K303">
            <v>8800</v>
          </cell>
          <cell r="M303">
            <v>1642</v>
          </cell>
          <cell r="AM303">
            <v>2</v>
          </cell>
          <cell r="AN303">
            <v>1</v>
          </cell>
          <cell r="AO303">
            <v>1</v>
          </cell>
          <cell r="AP303" t="str">
            <v>보통인부</v>
          </cell>
          <cell r="AQ303">
            <v>0.45</v>
          </cell>
          <cell r="AR303" t="str">
            <v>통신케이블공</v>
          </cell>
          <cell r="AS303">
            <v>0.55000000000000004</v>
          </cell>
          <cell r="BB303" t="str">
            <v>통 3-30</v>
          </cell>
        </row>
        <row r="304">
          <cell r="A304">
            <v>283</v>
          </cell>
          <cell r="B304" t="str">
            <v>전화 단자함 (연강)</v>
          </cell>
          <cell r="C304" t="str">
            <v>중간 20P</v>
          </cell>
          <cell r="D304">
            <v>1</v>
          </cell>
          <cell r="E304" t="str">
            <v>EA</v>
          </cell>
          <cell r="F304">
            <v>50</v>
          </cell>
          <cell r="G304">
            <v>74373</v>
          </cell>
          <cell r="I304">
            <v>62110</v>
          </cell>
          <cell r="J304">
            <v>10400</v>
          </cell>
          <cell r="K304">
            <v>10400</v>
          </cell>
          <cell r="M304">
            <v>1863</v>
          </cell>
          <cell r="AM304">
            <v>2</v>
          </cell>
          <cell r="AN304">
            <v>1.1000000000000001</v>
          </cell>
          <cell r="AO304">
            <v>1</v>
          </cell>
          <cell r="AP304" t="str">
            <v>보통인부</v>
          </cell>
          <cell r="AQ304">
            <v>0.45</v>
          </cell>
          <cell r="AR304" t="str">
            <v>통신케이블공</v>
          </cell>
          <cell r="AS304">
            <v>0.65</v>
          </cell>
          <cell r="BB304" t="str">
            <v>통 3-30</v>
          </cell>
        </row>
        <row r="305">
          <cell r="A305">
            <v>284</v>
          </cell>
          <cell r="B305" t="str">
            <v>전화 단자함 (연강)</v>
          </cell>
          <cell r="C305" t="str">
            <v>중간 30P</v>
          </cell>
          <cell r="D305">
            <v>1</v>
          </cell>
          <cell r="E305" t="str">
            <v>EA</v>
          </cell>
          <cell r="F305">
            <v>50</v>
          </cell>
          <cell r="G305">
            <v>77493</v>
          </cell>
          <cell r="I305">
            <v>62110</v>
          </cell>
          <cell r="J305">
            <v>13520</v>
          </cell>
          <cell r="K305">
            <v>13520</v>
          </cell>
          <cell r="M305">
            <v>1863</v>
          </cell>
          <cell r="AM305">
            <v>2</v>
          </cell>
          <cell r="AN305">
            <v>1.1000000000000001</v>
          </cell>
          <cell r="AO305">
            <v>1</v>
          </cell>
          <cell r="AP305" t="str">
            <v>보통인부</v>
          </cell>
          <cell r="AQ305">
            <v>0.45</v>
          </cell>
          <cell r="AR305" t="str">
            <v>통신케이블공</v>
          </cell>
          <cell r="AS305">
            <v>0.65</v>
          </cell>
          <cell r="BB305" t="str">
            <v>통 3-30</v>
          </cell>
        </row>
        <row r="306">
          <cell r="A306">
            <v>285</v>
          </cell>
          <cell r="B306" t="str">
            <v>전화 단자함 (연강)</v>
          </cell>
          <cell r="C306" t="str">
            <v>중간 40P</v>
          </cell>
          <cell r="D306">
            <v>1</v>
          </cell>
          <cell r="E306" t="str">
            <v>EA</v>
          </cell>
          <cell r="F306">
            <v>50</v>
          </cell>
          <cell r="G306">
            <v>77173</v>
          </cell>
          <cell r="I306">
            <v>62110</v>
          </cell>
          <cell r="J306">
            <v>13200</v>
          </cell>
          <cell r="K306">
            <v>13200</v>
          </cell>
          <cell r="M306">
            <v>1863</v>
          </cell>
          <cell r="AM306">
            <v>2</v>
          </cell>
          <cell r="AN306">
            <v>1.1000000000000001</v>
          </cell>
          <cell r="AO306">
            <v>1</v>
          </cell>
          <cell r="AP306" t="str">
            <v>보통인부</v>
          </cell>
          <cell r="AQ306">
            <v>0.45</v>
          </cell>
          <cell r="AR306" t="str">
            <v>통신케이블공</v>
          </cell>
          <cell r="AS306">
            <v>0.65</v>
          </cell>
          <cell r="BB306" t="str">
            <v>통 3-30</v>
          </cell>
        </row>
        <row r="307">
          <cell r="A307">
            <v>286</v>
          </cell>
          <cell r="B307" t="str">
            <v>전화 단자함 (연강)</v>
          </cell>
          <cell r="C307" t="str">
            <v>중간 50P</v>
          </cell>
          <cell r="D307">
            <v>1</v>
          </cell>
          <cell r="E307" t="str">
            <v>EA</v>
          </cell>
          <cell r="F307">
            <v>50</v>
          </cell>
          <cell r="G307">
            <v>81573</v>
          </cell>
          <cell r="I307">
            <v>62110</v>
          </cell>
          <cell r="J307">
            <v>17600</v>
          </cell>
          <cell r="K307">
            <v>17600</v>
          </cell>
          <cell r="M307">
            <v>1863</v>
          </cell>
          <cell r="AM307">
            <v>2</v>
          </cell>
          <cell r="AN307">
            <v>1.1000000000000001</v>
          </cell>
          <cell r="AO307">
            <v>1</v>
          </cell>
          <cell r="AP307" t="str">
            <v>보통인부</v>
          </cell>
          <cell r="AQ307">
            <v>0.45</v>
          </cell>
          <cell r="AR307" t="str">
            <v>통신케이블공</v>
          </cell>
          <cell r="AS307">
            <v>0.65</v>
          </cell>
          <cell r="BB307" t="str">
            <v>통 3-30</v>
          </cell>
        </row>
        <row r="308">
          <cell r="A308">
            <v>287</v>
          </cell>
          <cell r="B308" t="str">
            <v>전화 단자함 (연강)</v>
          </cell>
          <cell r="C308" t="str">
            <v>중간 60P</v>
          </cell>
          <cell r="D308">
            <v>1</v>
          </cell>
          <cell r="E308" t="str">
            <v>EA</v>
          </cell>
          <cell r="F308">
            <v>50</v>
          </cell>
          <cell r="G308">
            <v>81573</v>
          </cell>
          <cell r="I308">
            <v>62110</v>
          </cell>
          <cell r="J308">
            <v>17600</v>
          </cell>
          <cell r="K308">
            <v>17600</v>
          </cell>
          <cell r="M308">
            <v>1863</v>
          </cell>
          <cell r="AM308">
            <v>2</v>
          </cell>
          <cell r="AN308">
            <v>1.1000000000000001</v>
          </cell>
          <cell r="AO308">
            <v>1</v>
          </cell>
          <cell r="AP308" t="str">
            <v>보통인부</v>
          </cell>
          <cell r="AQ308">
            <v>0.45</v>
          </cell>
          <cell r="AR308" t="str">
            <v>통신케이블공</v>
          </cell>
          <cell r="AS308">
            <v>0.65</v>
          </cell>
          <cell r="BB308" t="str">
            <v>통 3-30</v>
          </cell>
        </row>
        <row r="309">
          <cell r="A309">
            <v>288</v>
          </cell>
          <cell r="B309" t="str">
            <v>전화 단자함 (연강)</v>
          </cell>
          <cell r="C309" t="str">
            <v>국선 10+10</v>
          </cell>
          <cell r="D309">
            <v>1</v>
          </cell>
          <cell r="E309" t="str">
            <v>EA</v>
          </cell>
          <cell r="F309">
            <v>50</v>
          </cell>
          <cell r="G309">
            <v>85413</v>
          </cell>
          <cell r="I309">
            <v>62110</v>
          </cell>
          <cell r="J309">
            <v>21440</v>
          </cell>
          <cell r="K309">
            <v>21440</v>
          </cell>
          <cell r="M309">
            <v>1863</v>
          </cell>
          <cell r="AM309">
            <v>2</v>
          </cell>
          <cell r="AN309">
            <v>1.1000000000000001</v>
          </cell>
          <cell r="AO309">
            <v>1</v>
          </cell>
          <cell r="AP309" t="str">
            <v>보통인부</v>
          </cell>
          <cell r="AQ309">
            <v>0.45</v>
          </cell>
          <cell r="AR309" t="str">
            <v>통신케이블공</v>
          </cell>
          <cell r="AS309">
            <v>0.65</v>
          </cell>
          <cell r="BB309" t="str">
            <v>통 3-30</v>
          </cell>
        </row>
        <row r="310">
          <cell r="A310">
            <v>289</v>
          </cell>
          <cell r="B310" t="str">
            <v>전화 단자함 (연강)</v>
          </cell>
          <cell r="C310" t="str">
            <v>국선 30+80</v>
          </cell>
          <cell r="D310">
            <v>1</v>
          </cell>
          <cell r="E310" t="str">
            <v>EA</v>
          </cell>
          <cell r="F310">
            <v>50</v>
          </cell>
          <cell r="G310">
            <v>171167</v>
          </cell>
          <cell r="I310">
            <v>74532</v>
          </cell>
          <cell r="J310">
            <v>94400</v>
          </cell>
          <cell r="K310">
            <v>94400</v>
          </cell>
          <cell r="M310">
            <v>2235</v>
          </cell>
          <cell r="AM310">
            <v>2</v>
          </cell>
          <cell r="AN310">
            <v>1.32</v>
          </cell>
          <cell r="AO310">
            <v>1</v>
          </cell>
          <cell r="AP310" t="str">
            <v>보통인부</v>
          </cell>
          <cell r="AQ310">
            <v>0.54</v>
          </cell>
          <cell r="AR310" t="str">
            <v>통신케이블공</v>
          </cell>
          <cell r="AS310">
            <v>0.78</v>
          </cell>
          <cell r="BB310" t="str">
            <v>통 3-30</v>
          </cell>
        </row>
        <row r="311">
          <cell r="A311">
            <v>290</v>
          </cell>
          <cell r="B311" t="str">
            <v>전화 단자함 (연강)</v>
          </cell>
          <cell r="C311" t="str">
            <v>국선 50+100</v>
          </cell>
          <cell r="D311">
            <v>1</v>
          </cell>
          <cell r="E311" t="str">
            <v>EA</v>
          </cell>
          <cell r="F311">
            <v>50</v>
          </cell>
          <cell r="G311">
            <v>171167</v>
          </cell>
          <cell r="I311">
            <v>74532</v>
          </cell>
          <cell r="J311">
            <v>94400</v>
          </cell>
          <cell r="K311">
            <v>94400</v>
          </cell>
          <cell r="M311">
            <v>2235</v>
          </cell>
          <cell r="AM311">
            <v>2</v>
          </cell>
          <cell r="AN311">
            <v>1.32</v>
          </cell>
          <cell r="AO311">
            <v>1</v>
          </cell>
          <cell r="AP311" t="str">
            <v>보통인부</v>
          </cell>
          <cell r="AQ311">
            <v>0.54</v>
          </cell>
          <cell r="AR311" t="str">
            <v>통신케이블공</v>
          </cell>
          <cell r="AS311">
            <v>0.78</v>
          </cell>
          <cell r="BB311" t="str">
            <v>통 3-30</v>
          </cell>
        </row>
        <row r="312">
          <cell r="A312">
            <v>291</v>
          </cell>
          <cell r="B312" t="str">
            <v>스피커 단자반</v>
          </cell>
          <cell r="C312" t="str">
            <v xml:space="preserve">10P </v>
          </cell>
          <cell r="D312">
            <v>1</v>
          </cell>
          <cell r="E312" t="str">
            <v>EA</v>
          </cell>
          <cell r="F312">
            <v>50</v>
          </cell>
          <cell r="G312">
            <v>65202</v>
          </cell>
          <cell r="I312">
            <v>54760</v>
          </cell>
          <cell r="J312">
            <v>8800</v>
          </cell>
          <cell r="K312">
            <v>8800</v>
          </cell>
          <cell r="M312">
            <v>1642</v>
          </cell>
          <cell r="AM312">
            <v>2</v>
          </cell>
          <cell r="AN312">
            <v>1</v>
          </cell>
          <cell r="AO312">
            <v>1</v>
          </cell>
          <cell r="AP312" t="str">
            <v>보통인부</v>
          </cell>
          <cell r="AQ312">
            <v>0.45</v>
          </cell>
          <cell r="AR312" t="str">
            <v>통신케이블공</v>
          </cell>
          <cell r="AS312">
            <v>0.55000000000000004</v>
          </cell>
          <cell r="BB312" t="str">
            <v>통 3-30</v>
          </cell>
        </row>
        <row r="313">
          <cell r="A313">
            <v>292</v>
          </cell>
          <cell r="B313" t="str">
            <v>스피커 단자반</v>
          </cell>
          <cell r="C313" t="str">
            <v xml:space="preserve">30P </v>
          </cell>
          <cell r="D313">
            <v>1</v>
          </cell>
          <cell r="E313" t="str">
            <v>EA</v>
          </cell>
          <cell r="F313">
            <v>50</v>
          </cell>
          <cell r="G313">
            <v>77173</v>
          </cell>
          <cell r="I313">
            <v>62110</v>
          </cell>
          <cell r="J313">
            <v>13200</v>
          </cell>
          <cell r="K313">
            <v>13200</v>
          </cell>
          <cell r="M313">
            <v>1863</v>
          </cell>
          <cell r="AM313">
            <v>2</v>
          </cell>
          <cell r="AN313">
            <v>1.1000000000000001</v>
          </cell>
          <cell r="AO313">
            <v>1</v>
          </cell>
          <cell r="AP313" t="str">
            <v>보통인부</v>
          </cell>
          <cell r="AQ313">
            <v>0.45</v>
          </cell>
          <cell r="AR313" t="str">
            <v>통신케이블공</v>
          </cell>
          <cell r="AS313">
            <v>0.65</v>
          </cell>
          <cell r="BB313" t="str">
            <v>통 3-30</v>
          </cell>
        </row>
        <row r="314">
          <cell r="A314">
            <v>293</v>
          </cell>
          <cell r="B314" t="str">
            <v>TV 안테나</v>
          </cell>
          <cell r="C314" t="str">
            <v xml:space="preserve">UHF/VHF </v>
          </cell>
          <cell r="D314">
            <v>1</v>
          </cell>
          <cell r="E314" t="str">
            <v>EA</v>
          </cell>
          <cell r="F314">
            <v>50</v>
          </cell>
          <cell r="G314">
            <v>142317</v>
          </cell>
          <cell r="I314">
            <v>97007</v>
          </cell>
          <cell r="J314">
            <v>42400</v>
          </cell>
          <cell r="K314">
            <v>42400</v>
          </cell>
          <cell r="M314">
            <v>2910</v>
          </cell>
          <cell r="AM314">
            <v>2</v>
          </cell>
          <cell r="AN314">
            <v>1.1800000000000002</v>
          </cell>
          <cell r="AO314">
            <v>1</v>
          </cell>
          <cell r="AP314" t="str">
            <v>무선안테나공</v>
          </cell>
          <cell r="AQ314">
            <v>0.5</v>
          </cell>
          <cell r="AR314" t="str">
            <v>통신설비공</v>
          </cell>
          <cell r="AS314">
            <v>0.68</v>
          </cell>
          <cell r="BB314" t="str">
            <v>통 5-89</v>
          </cell>
        </row>
        <row r="315">
          <cell r="A315">
            <v>294</v>
          </cell>
          <cell r="B315" t="str">
            <v>TV 분배기</v>
          </cell>
          <cell r="C315" t="str">
            <v xml:space="preserve">6WAY </v>
          </cell>
          <cell r="D315">
            <v>1</v>
          </cell>
          <cell r="E315" t="str">
            <v>EA</v>
          </cell>
          <cell r="F315">
            <v>50</v>
          </cell>
          <cell r="G315">
            <v>43708</v>
          </cell>
          <cell r="I315">
            <v>38164</v>
          </cell>
          <cell r="J315">
            <v>4400</v>
          </cell>
          <cell r="K315">
            <v>4400</v>
          </cell>
          <cell r="M315">
            <v>1144</v>
          </cell>
          <cell r="AM315">
            <v>2</v>
          </cell>
          <cell r="AN315">
            <v>0.48</v>
          </cell>
          <cell r="AO315">
            <v>1</v>
          </cell>
          <cell r="AP315" t="str">
            <v>통신내선공</v>
          </cell>
          <cell r="AQ315">
            <v>0.3</v>
          </cell>
          <cell r="AR315" t="str">
            <v>무선안테나공</v>
          </cell>
          <cell r="AS315">
            <v>0.18</v>
          </cell>
          <cell r="BB315" t="str">
            <v>통 5-89</v>
          </cell>
        </row>
        <row r="316">
          <cell r="A316">
            <v>295</v>
          </cell>
          <cell r="B316" t="str">
            <v>TV 분배기</v>
          </cell>
          <cell r="C316" t="str">
            <v xml:space="preserve">4WAY </v>
          </cell>
          <cell r="D316">
            <v>1</v>
          </cell>
          <cell r="E316" t="str">
            <v>EA</v>
          </cell>
          <cell r="F316">
            <v>50</v>
          </cell>
          <cell r="G316">
            <v>31728</v>
          </cell>
          <cell r="I316">
            <v>27309</v>
          </cell>
          <cell r="J316">
            <v>3600</v>
          </cell>
          <cell r="K316">
            <v>3600</v>
          </cell>
          <cell r="M316">
            <v>819</v>
          </cell>
          <cell r="AM316">
            <v>2</v>
          </cell>
          <cell r="AN316">
            <v>0.35</v>
          </cell>
          <cell r="AO316">
            <v>1</v>
          </cell>
          <cell r="AP316" t="str">
            <v>통신내선공</v>
          </cell>
          <cell r="AQ316">
            <v>0.23</v>
          </cell>
          <cell r="AR316" t="str">
            <v>무선안테나공</v>
          </cell>
          <cell r="AS316">
            <v>0.12</v>
          </cell>
          <cell r="BB316" t="str">
            <v>통 5-89</v>
          </cell>
        </row>
        <row r="317">
          <cell r="A317">
            <v>296</v>
          </cell>
          <cell r="B317" t="str">
            <v>TV 증폭기</v>
          </cell>
          <cell r="C317" t="str">
            <v/>
          </cell>
          <cell r="D317">
            <v>1</v>
          </cell>
          <cell r="E317" t="str">
            <v>EA</v>
          </cell>
          <cell r="F317">
            <v>50</v>
          </cell>
          <cell r="G317">
            <v>142889</v>
          </cell>
          <cell r="I317">
            <v>103776</v>
          </cell>
          <cell r="J317">
            <v>36000</v>
          </cell>
          <cell r="K317">
            <v>36000</v>
          </cell>
          <cell r="M317">
            <v>3113</v>
          </cell>
          <cell r="AM317">
            <v>2</v>
          </cell>
          <cell r="AN317">
            <v>1.0900000000000001</v>
          </cell>
          <cell r="AO317">
            <v>1</v>
          </cell>
          <cell r="AP317" t="str">
            <v>통신내선공</v>
          </cell>
          <cell r="AQ317">
            <v>0.31</v>
          </cell>
          <cell r="AR317" t="str">
            <v>무선안테나공</v>
          </cell>
          <cell r="AS317">
            <v>0.78</v>
          </cell>
          <cell r="BB317" t="str">
            <v>통 5-89</v>
          </cell>
        </row>
        <row r="318">
          <cell r="A318">
            <v>297</v>
          </cell>
          <cell r="B318" t="str">
            <v>MCCB</v>
          </cell>
          <cell r="C318" t="str">
            <v>E 2P50AF</v>
          </cell>
          <cell r="D318">
            <v>1</v>
          </cell>
          <cell r="E318" t="str">
            <v>EA</v>
          </cell>
          <cell r="F318">
            <v>50</v>
          </cell>
          <cell r="G318">
            <v>18701</v>
          </cell>
          <cell r="I318">
            <v>6118</v>
          </cell>
          <cell r="J318">
            <v>12400</v>
          </cell>
          <cell r="K318">
            <v>12400</v>
          </cell>
          <cell r="M318">
            <v>183</v>
          </cell>
          <cell r="AM318">
            <v>1</v>
          </cell>
          <cell r="AN318">
            <v>0.182</v>
          </cell>
          <cell r="AO318">
            <v>0.7</v>
          </cell>
          <cell r="AP318" t="str">
            <v>내선전공</v>
          </cell>
          <cell r="AQ318">
            <v>0.182</v>
          </cell>
          <cell r="BB318" t="str">
            <v>전 7-12</v>
          </cell>
        </row>
        <row r="319">
          <cell r="A319">
            <v>298</v>
          </cell>
          <cell r="B319" t="str">
            <v>MCCB</v>
          </cell>
          <cell r="C319" t="str">
            <v>2P 100AF</v>
          </cell>
          <cell r="D319">
            <v>1</v>
          </cell>
          <cell r="E319" t="str">
            <v>EA</v>
          </cell>
          <cell r="F319">
            <v>50</v>
          </cell>
          <cell r="G319">
            <v>39101</v>
          </cell>
          <cell r="I319">
            <v>6118</v>
          </cell>
          <cell r="J319">
            <v>32800</v>
          </cell>
          <cell r="K319">
            <v>32800</v>
          </cell>
          <cell r="M319">
            <v>183</v>
          </cell>
          <cell r="AM319">
            <v>1</v>
          </cell>
          <cell r="AN319">
            <v>0.182</v>
          </cell>
          <cell r="AO319">
            <v>0.7</v>
          </cell>
          <cell r="AP319" t="str">
            <v>내선전공</v>
          </cell>
          <cell r="AQ319">
            <v>0.182</v>
          </cell>
          <cell r="BB319" t="str">
            <v>전 7-12</v>
          </cell>
        </row>
        <row r="320">
          <cell r="A320">
            <v>299</v>
          </cell>
          <cell r="B320" t="str">
            <v>ELB</v>
          </cell>
          <cell r="C320" t="str">
            <v>2P 30AF</v>
          </cell>
          <cell r="D320">
            <v>1</v>
          </cell>
          <cell r="E320" t="str">
            <v>EA</v>
          </cell>
          <cell r="F320">
            <v>50</v>
          </cell>
          <cell r="G320">
            <v>34861</v>
          </cell>
          <cell r="I320">
            <v>6118</v>
          </cell>
          <cell r="J320">
            <v>28560</v>
          </cell>
          <cell r="K320">
            <v>28560</v>
          </cell>
          <cell r="M320">
            <v>183</v>
          </cell>
          <cell r="AM320">
            <v>1</v>
          </cell>
          <cell r="AN320">
            <v>0.182</v>
          </cell>
          <cell r="AO320">
            <v>0.7</v>
          </cell>
          <cell r="AP320" t="str">
            <v>내선전공</v>
          </cell>
          <cell r="AQ320">
            <v>0.182</v>
          </cell>
          <cell r="BB320" t="str">
            <v>전 7-12</v>
          </cell>
        </row>
        <row r="321">
          <cell r="A321">
            <v>300</v>
          </cell>
          <cell r="B321" t="str">
            <v>전주용 입상관</v>
          </cell>
          <cell r="C321" t="str">
            <v xml:space="preserve">150D </v>
          </cell>
          <cell r="D321">
            <v>1</v>
          </cell>
          <cell r="E321" t="str">
            <v>m</v>
          </cell>
          <cell r="F321">
            <v>50</v>
          </cell>
          <cell r="G321">
            <v>88536</v>
          </cell>
          <cell r="I321">
            <v>72754</v>
          </cell>
          <cell r="J321">
            <v>13600</v>
          </cell>
          <cell r="K321">
            <v>13600</v>
          </cell>
          <cell r="M321">
            <v>2182</v>
          </cell>
          <cell r="AM321">
            <v>2</v>
          </cell>
          <cell r="AN321">
            <v>0.63</v>
          </cell>
          <cell r="AO321">
            <v>1</v>
          </cell>
          <cell r="AP321" t="str">
            <v>배전전공</v>
          </cell>
          <cell r="AQ321">
            <v>0.46</v>
          </cell>
          <cell r="AR321" t="str">
            <v>보통인부</v>
          </cell>
          <cell r="AS321">
            <v>0.17</v>
          </cell>
          <cell r="BB321" t="str">
            <v>전 5-37-2</v>
          </cell>
        </row>
        <row r="322">
          <cell r="A322">
            <v>301</v>
          </cell>
          <cell r="B322" t="str">
            <v>유도등</v>
          </cell>
          <cell r="C322" t="str">
            <v xml:space="preserve">통로 </v>
          </cell>
          <cell r="D322">
            <v>1</v>
          </cell>
          <cell r="E322" t="str">
            <v>EA</v>
          </cell>
          <cell r="F322">
            <v>50</v>
          </cell>
          <cell r="G322">
            <v>31493</v>
          </cell>
          <cell r="I322">
            <v>9605</v>
          </cell>
          <cell r="J322">
            <v>21600</v>
          </cell>
          <cell r="K322">
            <v>21600</v>
          </cell>
          <cell r="M322">
            <v>288</v>
          </cell>
          <cell r="AM322">
            <v>1</v>
          </cell>
          <cell r="AN322">
            <v>0.2</v>
          </cell>
          <cell r="AO322">
            <v>1</v>
          </cell>
          <cell r="AP322" t="str">
            <v>내선전공</v>
          </cell>
          <cell r="AQ322">
            <v>0.2</v>
          </cell>
          <cell r="BB322" t="str">
            <v>전 7-19</v>
          </cell>
        </row>
        <row r="323">
          <cell r="A323">
            <v>302</v>
          </cell>
          <cell r="B323" t="str">
            <v>유도등</v>
          </cell>
          <cell r="C323" t="str">
            <v>비상구 소</v>
          </cell>
          <cell r="D323">
            <v>1</v>
          </cell>
          <cell r="E323" t="str">
            <v>EA</v>
          </cell>
          <cell r="F323">
            <v>50</v>
          </cell>
          <cell r="G323">
            <v>29893</v>
          </cell>
          <cell r="I323">
            <v>9605</v>
          </cell>
          <cell r="J323">
            <v>20000</v>
          </cell>
          <cell r="K323">
            <v>20000</v>
          </cell>
          <cell r="M323">
            <v>288</v>
          </cell>
          <cell r="AM323">
            <v>1</v>
          </cell>
          <cell r="AN323">
            <v>0.2</v>
          </cell>
          <cell r="AO323">
            <v>1</v>
          </cell>
          <cell r="AP323" t="str">
            <v>내선전공</v>
          </cell>
          <cell r="AQ323">
            <v>0.2</v>
          </cell>
          <cell r="BB323" t="str">
            <v>전 7-19</v>
          </cell>
        </row>
        <row r="324">
          <cell r="A324">
            <v>303</v>
          </cell>
          <cell r="B324" t="str">
            <v>유도등</v>
          </cell>
          <cell r="C324" t="str">
            <v>비상구 중</v>
          </cell>
          <cell r="D324">
            <v>1</v>
          </cell>
          <cell r="E324" t="str">
            <v>EA</v>
          </cell>
          <cell r="F324">
            <v>50</v>
          </cell>
          <cell r="G324">
            <v>37893</v>
          </cell>
          <cell r="I324">
            <v>9605</v>
          </cell>
          <cell r="J324">
            <v>28000</v>
          </cell>
          <cell r="K324">
            <v>28000</v>
          </cell>
          <cell r="M324">
            <v>288</v>
          </cell>
          <cell r="AM324">
            <v>1</v>
          </cell>
          <cell r="AN324">
            <v>0.2</v>
          </cell>
          <cell r="AO324">
            <v>1</v>
          </cell>
          <cell r="AP324" t="str">
            <v>내선전공</v>
          </cell>
          <cell r="AQ324">
            <v>0.2</v>
          </cell>
          <cell r="BB324" t="str">
            <v>전 7-19</v>
          </cell>
        </row>
        <row r="325">
          <cell r="A325">
            <v>304</v>
          </cell>
          <cell r="B325" t="str">
            <v>감지기</v>
          </cell>
          <cell r="C325" t="str">
            <v xml:space="preserve">정온식 </v>
          </cell>
          <cell r="D325">
            <v>1</v>
          </cell>
          <cell r="E325" t="str">
            <v>EA</v>
          </cell>
          <cell r="F325">
            <v>50</v>
          </cell>
          <cell r="G325">
            <v>10030</v>
          </cell>
          <cell r="I325">
            <v>6243</v>
          </cell>
          <cell r="J325">
            <v>3600</v>
          </cell>
          <cell r="K325">
            <v>3600</v>
          </cell>
          <cell r="M325">
            <v>187</v>
          </cell>
          <cell r="AM325">
            <v>1</v>
          </cell>
          <cell r="AN325">
            <v>0.13</v>
          </cell>
          <cell r="AO325">
            <v>1</v>
          </cell>
          <cell r="AP325" t="str">
            <v>내선전공</v>
          </cell>
          <cell r="AQ325">
            <v>0.13</v>
          </cell>
          <cell r="BB325" t="str">
            <v>전 7-19</v>
          </cell>
        </row>
        <row r="326">
          <cell r="A326">
            <v>305</v>
          </cell>
          <cell r="B326" t="str">
            <v>감지기</v>
          </cell>
          <cell r="C326" t="str">
            <v xml:space="preserve">차동식 </v>
          </cell>
          <cell r="D326">
            <v>1</v>
          </cell>
          <cell r="E326" t="str">
            <v>EA</v>
          </cell>
          <cell r="F326">
            <v>50</v>
          </cell>
          <cell r="G326">
            <v>10430</v>
          </cell>
          <cell r="I326">
            <v>6243</v>
          </cell>
          <cell r="J326">
            <v>4000</v>
          </cell>
          <cell r="K326">
            <v>4000</v>
          </cell>
          <cell r="M326">
            <v>187</v>
          </cell>
          <cell r="AM326">
            <v>1</v>
          </cell>
          <cell r="AN326">
            <v>0.13</v>
          </cell>
          <cell r="AO326">
            <v>1</v>
          </cell>
          <cell r="AP326" t="str">
            <v>내선전공</v>
          </cell>
          <cell r="AQ326">
            <v>0.13</v>
          </cell>
          <cell r="BB326" t="str">
            <v>전 7-19</v>
          </cell>
        </row>
        <row r="327">
          <cell r="A327">
            <v>306</v>
          </cell>
          <cell r="B327" t="str">
            <v>감지기</v>
          </cell>
          <cell r="C327" t="str">
            <v xml:space="preserve">연기식 </v>
          </cell>
          <cell r="D327">
            <v>1</v>
          </cell>
          <cell r="E327" t="str">
            <v>EA</v>
          </cell>
          <cell r="F327">
            <v>50</v>
          </cell>
          <cell r="G327">
            <v>22430</v>
          </cell>
          <cell r="I327">
            <v>6243</v>
          </cell>
          <cell r="J327">
            <v>16000</v>
          </cell>
          <cell r="K327">
            <v>16000</v>
          </cell>
          <cell r="M327">
            <v>187</v>
          </cell>
          <cell r="AM327">
            <v>1</v>
          </cell>
          <cell r="AN327">
            <v>0.13</v>
          </cell>
          <cell r="AO327">
            <v>1</v>
          </cell>
          <cell r="AP327" t="str">
            <v>내선전공</v>
          </cell>
          <cell r="AQ327">
            <v>0.13</v>
          </cell>
          <cell r="BB327" t="str">
            <v>전 7-19</v>
          </cell>
        </row>
        <row r="328">
          <cell r="A328">
            <v>307</v>
          </cell>
          <cell r="B328" t="str">
            <v>화재수신반</v>
          </cell>
          <cell r="C328" t="str">
            <v>P-1 5CCT</v>
          </cell>
          <cell r="D328">
            <v>1</v>
          </cell>
          <cell r="E328" t="str">
            <v>EA</v>
          </cell>
          <cell r="F328">
            <v>50</v>
          </cell>
          <cell r="G328">
            <v>448813</v>
          </cell>
          <cell r="I328">
            <v>288168</v>
          </cell>
          <cell r="J328">
            <v>152000</v>
          </cell>
          <cell r="K328">
            <v>152000</v>
          </cell>
          <cell r="M328">
            <v>8645</v>
          </cell>
          <cell r="AM328">
            <v>1</v>
          </cell>
          <cell r="AN328">
            <v>6</v>
          </cell>
          <cell r="AO328">
            <v>1</v>
          </cell>
          <cell r="AP328" t="str">
            <v>내선전공</v>
          </cell>
          <cell r="AQ328">
            <v>6</v>
          </cell>
          <cell r="BB328" t="str">
            <v>전 7-19</v>
          </cell>
        </row>
        <row r="329">
          <cell r="A329">
            <v>308</v>
          </cell>
          <cell r="B329" t="str">
            <v>화재수신반</v>
          </cell>
          <cell r="C329" t="str">
            <v>P-1 10CCT</v>
          </cell>
          <cell r="D329">
            <v>1</v>
          </cell>
          <cell r="E329" t="str">
            <v>EA</v>
          </cell>
          <cell r="F329">
            <v>50</v>
          </cell>
          <cell r="G329">
            <v>613219</v>
          </cell>
          <cell r="I329">
            <v>432252</v>
          </cell>
          <cell r="J329">
            <v>168000</v>
          </cell>
          <cell r="K329">
            <v>168000</v>
          </cell>
          <cell r="M329">
            <v>12967</v>
          </cell>
          <cell r="AM329">
            <v>1</v>
          </cell>
          <cell r="AN329">
            <v>9</v>
          </cell>
          <cell r="AO329">
            <v>1</v>
          </cell>
          <cell r="AP329" t="str">
            <v>내선전공</v>
          </cell>
          <cell r="AQ329">
            <v>9</v>
          </cell>
          <cell r="BB329" t="str">
            <v>전 7-19</v>
          </cell>
        </row>
        <row r="330">
          <cell r="A330">
            <v>309</v>
          </cell>
          <cell r="B330" t="str">
            <v>화재수신반</v>
          </cell>
          <cell r="C330" t="str">
            <v>P-1 20CCT</v>
          </cell>
          <cell r="D330">
            <v>1</v>
          </cell>
          <cell r="E330" t="str">
            <v>EA</v>
          </cell>
          <cell r="F330">
            <v>50</v>
          </cell>
          <cell r="G330">
            <v>924826</v>
          </cell>
          <cell r="I330">
            <v>576336</v>
          </cell>
          <cell r="J330">
            <v>331200</v>
          </cell>
          <cell r="K330">
            <v>331200</v>
          </cell>
          <cell r="M330">
            <v>17290</v>
          </cell>
          <cell r="AM330">
            <v>1</v>
          </cell>
          <cell r="AN330">
            <v>12</v>
          </cell>
          <cell r="AO330">
            <v>1</v>
          </cell>
          <cell r="AP330" t="str">
            <v>내선전공</v>
          </cell>
          <cell r="AQ330">
            <v>12</v>
          </cell>
          <cell r="BB330" t="str">
            <v>전 7-19</v>
          </cell>
        </row>
        <row r="331">
          <cell r="A331">
            <v>310</v>
          </cell>
          <cell r="B331" t="str">
            <v>수동발신기</v>
          </cell>
          <cell r="C331" t="str">
            <v xml:space="preserve">P-1 </v>
          </cell>
          <cell r="D331">
            <v>1</v>
          </cell>
          <cell r="E331" t="str">
            <v>EA</v>
          </cell>
          <cell r="F331">
            <v>50</v>
          </cell>
          <cell r="G331">
            <v>102840</v>
          </cell>
          <cell r="I331">
            <v>14408</v>
          </cell>
          <cell r="J331">
            <v>88000</v>
          </cell>
          <cell r="K331">
            <v>88000</v>
          </cell>
          <cell r="M331">
            <v>432</v>
          </cell>
          <cell r="AM331">
            <v>1</v>
          </cell>
          <cell r="AN331">
            <v>0.3</v>
          </cell>
          <cell r="AO331">
            <v>1</v>
          </cell>
          <cell r="AP331" t="str">
            <v>내선전공</v>
          </cell>
          <cell r="AQ331">
            <v>0.3</v>
          </cell>
          <cell r="BB331" t="str">
            <v>전 7-19</v>
          </cell>
        </row>
        <row r="332">
          <cell r="A332">
            <v>311</v>
          </cell>
          <cell r="B332" t="str">
            <v>방송 AMP</v>
          </cell>
          <cell r="C332" t="str">
            <v xml:space="preserve">1680W </v>
          </cell>
          <cell r="D332">
            <v>1</v>
          </cell>
          <cell r="E332" t="str">
            <v>EA</v>
          </cell>
          <cell r="F332">
            <v>50</v>
          </cell>
          <cell r="G332">
            <v>5848853</v>
          </cell>
          <cell r="I332">
            <v>560052</v>
          </cell>
          <cell r="J332">
            <v>5272000</v>
          </cell>
          <cell r="K332">
            <v>5272000</v>
          </cell>
          <cell r="M332">
            <v>16801</v>
          </cell>
          <cell r="AM332">
            <v>1</v>
          </cell>
          <cell r="AN332">
            <v>9</v>
          </cell>
          <cell r="AO332">
            <v>1</v>
          </cell>
          <cell r="AP332" t="str">
            <v>통신내선공</v>
          </cell>
          <cell r="AQ332">
            <v>9</v>
          </cell>
        </row>
        <row r="333">
          <cell r="A333">
            <v>312</v>
          </cell>
          <cell r="B333" t="str">
            <v>NFB BOX</v>
          </cell>
          <cell r="C333" t="str">
            <v>1P 50/20 x1</v>
          </cell>
          <cell r="D333">
            <v>1</v>
          </cell>
          <cell r="E333" t="str">
            <v>EA</v>
          </cell>
          <cell r="F333">
            <v>50</v>
          </cell>
          <cell r="G333">
            <v>56328</v>
          </cell>
          <cell r="I333">
            <v>31698</v>
          </cell>
          <cell r="J333">
            <v>23680</v>
          </cell>
          <cell r="K333">
            <v>23680</v>
          </cell>
          <cell r="M333">
            <v>950</v>
          </cell>
          <cell r="AM333">
            <v>1</v>
          </cell>
          <cell r="AN333">
            <v>0.66</v>
          </cell>
          <cell r="AO333">
            <v>1</v>
          </cell>
          <cell r="AP333" t="str">
            <v>내선전공</v>
          </cell>
          <cell r="AQ333">
            <v>0.66</v>
          </cell>
          <cell r="BB333" t="str">
            <v>전 7-3</v>
          </cell>
        </row>
        <row r="334">
          <cell r="A334">
            <v>313</v>
          </cell>
          <cell r="B334" t="str">
            <v>NFB BOX</v>
          </cell>
          <cell r="C334" t="str">
            <v>1P 50/20 x2</v>
          </cell>
          <cell r="D334">
            <v>1</v>
          </cell>
          <cell r="E334" t="str">
            <v>EA</v>
          </cell>
          <cell r="F334">
            <v>50</v>
          </cell>
          <cell r="G334">
            <v>80888</v>
          </cell>
          <cell r="I334">
            <v>31698</v>
          </cell>
          <cell r="J334">
            <v>48240</v>
          </cell>
          <cell r="K334">
            <v>48240</v>
          </cell>
          <cell r="M334">
            <v>950</v>
          </cell>
          <cell r="AM334">
            <v>1</v>
          </cell>
          <cell r="AN334">
            <v>0.66</v>
          </cell>
          <cell r="AO334">
            <v>1</v>
          </cell>
          <cell r="AP334" t="str">
            <v>내선전공</v>
          </cell>
          <cell r="AQ334">
            <v>0.66</v>
          </cell>
          <cell r="BB334" t="str">
            <v>전 7-3</v>
          </cell>
        </row>
        <row r="335">
          <cell r="A335">
            <v>314</v>
          </cell>
          <cell r="B335" t="str">
            <v>NFB BOX</v>
          </cell>
          <cell r="C335" t="str">
            <v>1P 50/20 x3</v>
          </cell>
          <cell r="D335">
            <v>1</v>
          </cell>
          <cell r="E335" t="str">
            <v>EA</v>
          </cell>
          <cell r="F335">
            <v>50</v>
          </cell>
          <cell r="G335">
            <v>105528</v>
          </cell>
          <cell r="I335">
            <v>31698</v>
          </cell>
          <cell r="J335">
            <v>72880</v>
          </cell>
          <cell r="K335">
            <v>72880</v>
          </cell>
          <cell r="M335">
            <v>950</v>
          </cell>
          <cell r="AM335">
            <v>1</v>
          </cell>
          <cell r="AN335">
            <v>0.66</v>
          </cell>
          <cell r="AO335">
            <v>1</v>
          </cell>
          <cell r="AP335" t="str">
            <v>내선전공</v>
          </cell>
          <cell r="AQ335">
            <v>0.66</v>
          </cell>
          <cell r="BB335" t="str">
            <v>전 7-3</v>
          </cell>
        </row>
        <row r="336">
          <cell r="A336">
            <v>315</v>
          </cell>
          <cell r="B336" t="str">
            <v>콘크리트전주</v>
          </cell>
          <cell r="C336" t="str">
            <v xml:space="preserve">8m </v>
          </cell>
          <cell r="D336">
            <v>1</v>
          </cell>
          <cell r="E336" t="str">
            <v>본</v>
          </cell>
          <cell r="F336">
            <v>50</v>
          </cell>
          <cell r="G336">
            <v>357227</v>
          </cell>
          <cell r="I336">
            <v>302908</v>
          </cell>
          <cell r="J336">
            <v>45232</v>
          </cell>
          <cell r="K336">
            <v>45232</v>
          </cell>
          <cell r="M336">
            <v>9087</v>
          </cell>
          <cell r="AM336">
            <v>2</v>
          </cell>
          <cell r="AN336">
            <v>3.54</v>
          </cell>
          <cell r="AO336">
            <v>1</v>
          </cell>
          <cell r="AP336" t="str">
            <v>배전전공</v>
          </cell>
          <cell r="AQ336">
            <v>1.66</v>
          </cell>
          <cell r="AR336" t="str">
            <v>보통인부</v>
          </cell>
          <cell r="AS336">
            <v>1.88</v>
          </cell>
          <cell r="BB336" t="str">
            <v>전 5-14</v>
          </cell>
        </row>
        <row r="337">
          <cell r="A337">
            <v>316</v>
          </cell>
          <cell r="B337" t="str">
            <v>콘크리트전주</v>
          </cell>
          <cell r="C337" t="str">
            <v xml:space="preserve">10m </v>
          </cell>
          <cell r="D337">
            <v>1</v>
          </cell>
          <cell r="E337" t="str">
            <v>본</v>
          </cell>
          <cell r="F337">
            <v>50</v>
          </cell>
          <cell r="G337">
            <v>462581</v>
          </cell>
          <cell r="I337">
            <v>375493</v>
          </cell>
          <cell r="J337">
            <v>75824</v>
          </cell>
          <cell r="K337">
            <v>75824</v>
          </cell>
          <cell r="M337">
            <v>11264</v>
          </cell>
          <cell r="AM337">
            <v>2</v>
          </cell>
          <cell r="AN337">
            <v>4.5599999999999996</v>
          </cell>
          <cell r="AO337">
            <v>1</v>
          </cell>
          <cell r="AP337" t="str">
            <v>배전전공</v>
          </cell>
          <cell r="AQ337">
            <v>2.0099999999999998</v>
          </cell>
          <cell r="AR337" t="str">
            <v>보통인부</v>
          </cell>
          <cell r="AS337">
            <v>2.5499999999999998</v>
          </cell>
          <cell r="BB337" t="str">
            <v>전 5-14</v>
          </cell>
        </row>
        <row r="338">
          <cell r="A338">
            <v>317</v>
          </cell>
          <cell r="B338" t="str">
            <v>콘크리트전주</v>
          </cell>
          <cell r="C338" t="str">
            <v xml:space="preserve">12m </v>
          </cell>
          <cell r="D338">
            <v>1</v>
          </cell>
          <cell r="E338" t="str">
            <v>본</v>
          </cell>
          <cell r="F338">
            <v>50</v>
          </cell>
          <cell r="G338">
            <v>673216</v>
          </cell>
          <cell r="I338">
            <v>514261</v>
          </cell>
          <cell r="J338">
            <v>143528</v>
          </cell>
          <cell r="K338">
            <v>143528</v>
          </cell>
          <cell r="M338">
            <v>15427</v>
          </cell>
          <cell r="AM338">
            <v>2</v>
          </cell>
          <cell r="AN338">
            <v>5.8599999999999994</v>
          </cell>
          <cell r="AO338">
            <v>1</v>
          </cell>
          <cell r="AP338" t="str">
            <v>배전전공</v>
          </cell>
          <cell r="AQ338">
            <v>2.86</v>
          </cell>
          <cell r="AR338" t="str">
            <v>보통인부</v>
          </cell>
          <cell r="AS338">
            <v>3</v>
          </cell>
          <cell r="BB338" t="str">
            <v>전 5-14</v>
          </cell>
        </row>
        <row r="339">
          <cell r="A339">
            <v>318</v>
          </cell>
          <cell r="B339" t="str">
            <v>콘크리트전주</v>
          </cell>
          <cell r="C339" t="str">
            <v xml:space="preserve">14m </v>
          </cell>
          <cell r="D339">
            <v>1</v>
          </cell>
          <cell r="E339" t="str">
            <v>본</v>
          </cell>
          <cell r="F339">
            <v>50</v>
          </cell>
          <cell r="G339">
            <v>870731</v>
          </cell>
          <cell r="I339">
            <v>662100</v>
          </cell>
          <cell r="J339">
            <v>188768</v>
          </cell>
          <cell r="K339">
            <v>188768</v>
          </cell>
          <cell r="M339">
            <v>19863</v>
          </cell>
          <cell r="AM339">
            <v>2</v>
          </cell>
          <cell r="AN339">
            <v>7.84</v>
          </cell>
          <cell r="AO339">
            <v>1</v>
          </cell>
          <cell r="AP339" t="str">
            <v>배전전공</v>
          </cell>
          <cell r="AQ339">
            <v>3.6</v>
          </cell>
          <cell r="AR339" t="str">
            <v>보통인부</v>
          </cell>
          <cell r="AS339">
            <v>4.24</v>
          </cell>
          <cell r="BB339" t="str">
            <v>전 5-14</v>
          </cell>
        </row>
        <row r="340">
          <cell r="A340">
            <v>319</v>
          </cell>
          <cell r="B340" t="str">
            <v>완금</v>
          </cell>
          <cell r="C340" t="str">
            <v xml:space="preserve">75×6×900 </v>
          </cell>
          <cell r="D340">
            <v>1</v>
          </cell>
          <cell r="E340" t="str">
            <v>개</v>
          </cell>
          <cell r="F340">
            <v>50</v>
          </cell>
          <cell r="G340">
            <v>20141</v>
          </cell>
          <cell r="I340">
            <v>16041</v>
          </cell>
          <cell r="J340">
            <v>3619</v>
          </cell>
          <cell r="K340">
            <v>3619</v>
          </cell>
          <cell r="M340">
            <v>481</v>
          </cell>
          <cell r="AM340">
            <v>2</v>
          </cell>
          <cell r="AN340">
            <v>0.18</v>
          </cell>
          <cell r="AO340">
            <v>1</v>
          </cell>
          <cell r="AP340" t="str">
            <v>배전전공</v>
          </cell>
          <cell r="AQ340">
            <v>0.09</v>
          </cell>
          <cell r="AR340" t="str">
            <v>보통인부</v>
          </cell>
          <cell r="AS340">
            <v>0.09</v>
          </cell>
          <cell r="BB340" t="str">
            <v>전 5-16</v>
          </cell>
        </row>
        <row r="341">
          <cell r="A341">
            <v>320</v>
          </cell>
          <cell r="B341" t="str">
            <v>완금</v>
          </cell>
          <cell r="C341" t="str">
            <v xml:space="preserve">90×9×1800 </v>
          </cell>
          <cell r="D341">
            <v>1</v>
          </cell>
          <cell r="E341" t="str">
            <v>개</v>
          </cell>
          <cell r="F341">
            <v>50</v>
          </cell>
          <cell r="G341">
            <v>32758</v>
          </cell>
          <cell r="I341">
            <v>17824</v>
          </cell>
          <cell r="J341">
            <v>14400</v>
          </cell>
          <cell r="K341">
            <v>14400</v>
          </cell>
          <cell r="M341">
            <v>534</v>
          </cell>
          <cell r="AM341">
            <v>2</v>
          </cell>
          <cell r="AN341">
            <v>0.2</v>
          </cell>
          <cell r="AO341">
            <v>1</v>
          </cell>
          <cell r="AP341" t="str">
            <v>배전전공</v>
          </cell>
          <cell r="AQ341">
            <v>0.1</v>
          </cell>
          <cell r="AR341" t="str">
            <v>보통인부</v>
          </cell>
          <cell r="AS341">
            <v>0.1</v>
          </cell>
          <cell r="BB341" t="str">
            <v>전 5-16</v>
          </cell>
        </row>
        <row r="342">
          <cell r="A342">
            <v>321</v>
          </cell>
          <cell r="B342" t="str">
            <v>완금</v>
          </cell>
          <cell r="C342" t="str">
            <v xml:space="preserve">90×9×3200 </v>
          </cell>
          <cell r="D342">
            <v>1</v>
          </cell>
          <cell r="E342" t="str">
            <v>개</v>
          </cell>
          <cell r="F342">
            <v>50</v>
          </cell>
          <cell r="G342">
            <v>56891</v>
          </cell>
          <cell r="I342">
            <v>30302</v>
          </cell>
          <cell r="J342">
            <v>25680</v>
          </cell>
          <cell r="K342">
            <v>25680</v>
          </cell>
          <cell r="M342">
            <v>909</v>
          </cell>
          <cell r="AM342">
            <v>2</v>
          </cell>
          <cell r="AN342">
            <v>0.34</v>
          </cell>
          <cell r="AO342">
            <v>1</v>
          </cell>
          <cell r="AP342" t="str">
            <v>배전전공</v>
          </cell>
          <cell r="AQ342">
            <v>0.17</v>
          </cell>
          <cell r="AR342" t="str">
            <v>보통인부</v>
          </cell>
          <cell r="AS342">
            <v>0.17</v>
          </cell>
          <cell r="BB342" t="str">
            <v>전 5-16</v>
          </cell>
        </row>
        <row r="343">
          <cell r="A343">
            <v>322</v>
          </cell>
          <cell r="B343" t="str">
            <v>완금</v>
          </cell>
          <cell r="C343" t="str">
            <v xml:space="preserve">90×9×3400 </v>
          </cell>
          <cell r="D343">
            <v>1</v>
          </cell>
          <cell r="E343" t="str">
            <v>개</v>
          </cell>
          <cell r="F343">
            <v>50</v>
          </cell>
          <cell r="G343">
            <v>58491</v>
          </cell>
          <cell r="I343">
            <v>30302</v>
          </cell>
          <cell r="J343">
            <v>27280</v>
          </cell>
          <cell r="K343">
            <v>27280</v>
          </cell>
          <cell r="M343">
            <v>909</v>
          </cell>
          <cell r="AM343">
            <v>2</v>
          </cell>
          <cell r="AN343">
            <v>0.34</v>
          </cell>
          <cell r="AO343">
            <v>1</v>
          </cell>
          <cell r="AP343" t="str">
            <v>배전전공</v>
          </cell>
          <cell r="AQ343">
            <v>0.17</v>
          </cell>
          <cell r="AR343" t="str">
            <v>보통인부</v>
          </cell>
          <cell r="AS343">
            <v>0.17</v>
          </cell>
          <cell r="BB343" t="str">
            <v>전 5-16</v>
          </cell>
        </row>
        <row r="344">
          <cell r="A344">
            <v>323</v>
          </cell>
          <cell r="B344" t="str">
            <v>완금</v>
          </cell>
          <cell r="C344" t="str">
            <v xml:space="preserve">75×75×9×1400 </v>
          </cell>
          <cell r="D344">
            <v>1</v>
          </cell>
          <cell r="E344" t="str">
            <v>개</v>
          </cell>
          <cell r="F344">
            <v>50</v>
          </cell>
          <cell r="G344">
            <v>26470</v>
          </cell>
          <cell r="I344">
            <v>17824</v>
          </cell>
          <cell r="J344">
            <v>8112</v>
          </cell>
          <cell r="K344">
            <v>8112</v>
          </cell>
          <cell r="M344">
            <v>534</v>
          </cell>
          <cell r="AM344">
            <v>2</v>
          </cell>
          <cell r="AN344">
            <v>0.2</v>
          </cell>
          <cell r="AO344">
            <v>1</v>
          </cell>
          <cell r="AP344" t="str">
            <v>배전전공</v>
          </cell>
          <cell r="AQ344">
            <v>0.1</v>
          </cell>
          <cell r="AR344" t="str">
            <v>보통인부</v>
          </cell>
          <cell r="AS344">
            <v>0.1</v>
          </cell>
          <cell r="BB344" t="str">
            <v>전 5-16</v>
          </cell>
        </row>
        <row r="345">
          <cell r="A345">
            <v>324</v>
          </cell>
          <cell r="B345" t="str">
            <v>완금</v>
          </cell>
          <cell r="C345" t="str">
            <v xml:space="preserve">75×75×6×325 </v>
          </cell>
          <cell r="D345">
            <v>1</v>
          </cell>
          <cell r="E345" t="str">
            <v>개</v>
          </cell>
          <cell r="F345">
            <v>50</v>
          </cell>
          <cell r="G345">
            <v>30122</v>
          </cell>
          <cell r="I345">
            <v>16041</v>
          </cell>
          <cell r="J345">
            <v>13600</v>
          </cell>
          <cell r="K345">
            <v>13600</v>
          </cell>
          <cell r="M345">
            <v>481</v>
          </cell>
          <cell r="AM345">
            <v>2</v>
          </cell>
          <cell r="AN345">
            <v>0.18</v>
          </cell>
          <cell r="AO345">
            <v>1</v>
          </cell>
          <cell r="AP345" t="str">
            <v>배전전공</v>
          </cell>
          <cell r="AQ345">
            <v>0.09</v>
          </cell>
          <cell r="AR345" t="str">
            <v>보통인부</v>
          </cell>
          <cell r="AS345">
            <v>0.09</v>
          </cell>
          <cell r="BB345" t="str">
            <v>전 5-16</v>
          </cell>
        </row>
        <row r="346">
          <cell r="A346">
            <v>325</v>
          </cell>
          <cell r="B346" t="str">
            <v>완금</v>
          </cell>
          <cell r="C346" t="str">
            <v xml:space="preserve">90×90×9×2400 </v>
          </cell>
          <cell r="D346">
            <v>1</v>
          </cell>
          <cell r="E346" t="str">
            <v>개</v>
          </cell>
          <cell r="F346">
            <v>50</v>
          </cell>
          <cell r="G346">
            <v>43147</v>
          </cell>
          <cell r="I346">
            <v>23172</v>
          </cell>
          <cell r="J346">
            <v>19280</v>
          </cell>
          <cell r="K346">
            <v>19280</v>
          </cell>
          <cell r="M346">
            <v>695</v>
          </cell>
          <cell r="AM346">
            <v>2</v>
          </cell>
          <cell r="AN346">
            <v>0.26</v>
          </cell>
          <cell r="AO346">
            <v>1</v>
          </cell>
          <cell r="AP346" t="str">
            <v>배전전공</v>
          </cell>
          <cell r="AQ346">
            <v>0.13</v>
          </cell>
          <cell r="AR346" t="str">
            <v>보통인부</v>
          </cell>
          <cell r="AS346">
            <v>0.13</v>
          </cell>
          <cell r="BB346" t="str">
            <v>전 5-16</v>
          </cell>
        </row>
        <row r="347">
          <cell r="A347">
            <v>326</v>
          </cell>
          <cell r="B347" t="str">
            <v>현수애자</v>
          </cell>
          <cell r="C347" t="str">
            <v xml:space="preserve">190㎜ </v>
          </cell>
          <cell r="D347">
            <v>1</v>
          </cell>
          <cell r="E347" t="str">
            <v>개</v>
          </cell>
          <cell r="F347">
            <v>50</v>
          </cell>
          <cell r="G347">
            <v>20321</v>
          </cell>
          <cell r="I347">
            <v>11108</v>
          </cell>
          <cell r="J347">
            <v>8880</v>
          </cell>
          <cell r="K347">
            <v>8880</v>
          </cell>
          <cell r="M347">
            <v>333</v>
          </cell>
          <cell r="AM347">
            <v>2</v>
          </cell>
          <cell r="AN347">
            <v>0.115</v>
          </cell>
          <cell r="AO347">
            <v>1</v>
          </cell>
          <cell r="AP347" t="str">
            <v>배전전공</v>
          </cell>
          <cell r="AQ347">
            <v>6.5000000000000002E-2</v>
          </cell>
          <cell r="AR347" t="str">
            <v>보통인부</v>
          </cell>
          <cell r="AS347">
            <v>0.05</v>
          </cell>
          <cell r="BB347" t="str">
            <v>전 5-18</v>
          </cell>
        </row>
        <row r="348">
          <cell r="A348">
            <v>327</v>
          </cell>
          <cell r="B348" t="str">
            <v>현수애자</v>
          </cell>
          <cell r="C348" t="str">
            <v xml:space="preserve">254㎜ </v>
          </cell>
          <cell r="D348">
            <v>1</v>
          </cell>
          <cell r="E348" t="str">
            <v>개</v>
          </cell>
          <cell r="F348">
            <v>50</v>
          </cell>
          <cell r="G348">
            <v>29521</v>
          </cell>
          <cell r="I348">
            <v>11108</v>
          </cell>
          <cell r="J348">
            <v>18080</v>
          </cell>
          <cell r="K348">
            <v>18080</v>
          </cell>
          <cell r="M348">
            <v>333</v>
          </cell>
          <cell r="AM348">
            <v>2</v>
          </cell>
          <cell r="AN348">
            <v>0.115</v>
          </cell>
          <cell r="AO348">
            <v>1</v>
          </cell>
          <cell r="AP348" t="str">
            <v>배전전공</v>
          </cell>
          <cell r="AQ348">
            <v>6.5000000000000002E-2</v>
          </cell>
          <cell r="AR348" t="str">
            <v>보통인부</v>
          </cell>
          <cell r="AS348">
            <v>0.05</v>
          </cell>
          <cell r="BB348" t="str">
            <v>전 5-18</v>
          </cell>
        </row>
        <row r="349">
          <cell r="A349">
            <v>328</v>
          </cell>
          <cell r="B349" t="str">
            <v>랙크</v>
          </cell>
          <cell r="C349" t="str">
            <v xml:space="preserve">1선용 </v>
          </cell>
          <cell r="D349">
            <v>1</v>
          </cell>
          <cell r="E349" t="str">
            <v>개</v>
          </cell>
          <cell r="F349">
            <v>50</v>
          </cell>
          <cell r="G349">
            <v>18846</v>
          </cell>
          <cell r="I349">
            <v>18298</v>
          </cell>
          <cell r="J349">
            <v>0</v>
          </cell>
          <cell r="K349">
            <v>0</v>
          </cell>
          <cell r="M349">
            <v>548</v>
          </cell>
          <cell r="AM349">
            <v>1</v>
          </cell>
          <cell r="AN349">
            <v>0.125</v>
          </cell>
          <cell r="AO349">
            <v>1</v>
          </cell>
          <cell r="AP349" t="str">
            <v>배전전공</v>
          </cell>
          <cell r="AQ349">
            <v>0.125</v>
          </cell>
          <cell r="BB349" t="str">
            <v>전 5-18</v>
          </cell>
        </row>
        <row r="350">
          <cell r="A350">
            <v>329</v>
          </cell>
          <cell r="B350" t="str">
            <v>저압인류애자</v>
          </cell>
          <cell r="C350" t="str">
            <v xml:space="preserve">110×96 </v>
          </cell>
          <cell r="D350">
            <v>1</v>
          </cell>
          <cell r="E350" t="str">
            <v>개</v>
          </cell>
          <cell r="F350">
            <v>50</v>
          </cell>
          <cell r="G350">
            <v>6633</v>
          </cell>
          <cell r="I350">
            <v>6440</v>
          </cell>
          <cell r="J350">
            <v>0</v>
          </cell>
          <cell r="K350">
            <v>0</v>
          </cell>
          <cell r="M350">
            <v>193</v>
          </cell>
          <cell r="AM350">
            <v>1</v>
          </cell>
          <cell r="AN350">
            <v>4.3999999999999997E-2</v>
          </cell>
          <cell r="AO350">
            <v>1</v>
          </cell>
          <cell r="AP350" t="str">
            <v>배전전공</v>
          </cell>
          <cell r="AQ350">
            <v>4.3999999999999997E-2</v>
          </cell>
          <cell r="BB350" t="str">
            <v>전 5-18</v>
          </cell>
        </row>
        <row r="351">
          <cell r="A351">
            <v>330</v>
          </cell>
          <cell r="B351" t="str">
            <v>라인포스트애자</v>
          </cell>
          <cell r="C351" t="str">
            <v xml:space="preserve">23KV </v>
          </cell>
          <cell r="D351">
            <v>1</v>
          </cell>
          <cell r="E351" t="str">
            <v>개</v>
          </cell>
          <cell r="F351">
            <v>50</v>
          </cell>
          <cell r="G351">
            <v>6633</v>
          </cell>
          <cell r="I351">
            <v>6440</v>
          </cell>
          <cell r="J351">
            <v>0</v>
          </cell>
          <cell r="K351">
            <v>0</v>
          </cell>
          <cell r="M351">
            <v>193</v>
          </cell>
          <cell r="AM351">
            <v>1</v>
          </cell>
          <cell r="AN351">
            <v>4.3999999999999997E-2</v>
          </cell>
          <cell r="AO351">
            <v>1</v>
          </cell>
          <cell r="AP351" t="str">
            <v>배전전공</v>
          </cell>
          <cell r="AQ351">
            <v>4.3999999999999997E-2</v>
          </cell>
          <cell r="BB351" t="str">
            <v>전 5-18</v>
          </cell>
        </row>
        <row r="352">
          <cell r="A352">
            <v>331</v>
          </cell>
          <cell r="B352" t="str">
            <v>L·S</v>
          </cell>
          <cell r="C352" t="str">
            <v xml:space="preserve">25.8KV 3P 400A </v>
          </cell>
          <cell r="D352">
            <v>1</v>
          </cell>
          <cell r="E352" t="str">
            <v>대</v>
          </cell>
          <cell r="F352">
            <v>50</v>
          </cell>
          <cell r="G352">
            <v>1019731</v>
          </cell>
          <cell r="I352">
            <v>702652</v>
          </cell>
          <cell r="J352">
            <v>296000</v>
          </cell>
          <cell r="K352">
            <v>296000</v>
          </cell>
          <cell r="M352">
            <v>21079</v>
          </cell>
          <cell r="AM352">
            <v>1</v>
          </cell>
          <cell r="AN352">
            <v>4.8</v>
          </cell>
          <cell r="AO352">
            <v>1</v>
          </cell>
          <cell r="AP352" t="str">
            <v>배전전공</v>
          </cell>
          <cell r="AQ352">
            <v>4.8</v>
          </cell>
          <cell r="BB352" t="str">
            <v>전 5-29</v>
          </cell>
        </row>
        <row r="353">
          <cell r="A353">
            <v>332</v>
          </cell>
          <cell r="B353" t="str">
            <v>L·S</v>
          </cell>
          <cell r="C353" t="str">
            <v xml:space="preserve">25KV 3P 600A </v>
          </cell>
          <cell r="D353">
            <v>1</v>
          </cell>
          <cell r="E353" t="str">
            <v>대</v>
          </cell>
          <cell r="F353">
            <v>50</v>
          </cell>
          <cell r="G353">
            <v>753887</v>
          </cell>
          <cell r="I353">
            <v>731930</v>
          </cell>
          <cell r="J353">
            <v>0</v>
          </cell>
          <cell r="K353">
            <v>0</v>
          </cell>
          <cell r="M353">
            <v>21957</v>
          </cell>
          <cell r="AM353">
            <v>1</v>
          </cell>
          <cell r="AN353">
            <v>5</v>
          </cell>
          <cell r="AO353">
            <v>1</v>
          </cell>
          <cell r="AP353" t="str">
            <v>배전전공</v>
          </cell>
          <cell r="AQ353">
            <v>5</v>
          </cell>
          <cell r="BB353" t="str">
            <v>전 5-29</v>
          </cell>
        </row>
        <row r="354">
          <cell r="A354">
            <v>333</v>
          </cell>
          <cell r="B354" t="str">
            <v>ASS</v>
          </cell>
          <cell r="C354" t="str">
            <v xml:space="preserve">25.8KV 3P 200A </v>
          </cell>
          <cell r="D354">
            <v>1</v>
          </cell>
          <cell r="E354" t="str">
            <v>대</v>
          </cell>
          <cell r="F354">
            <v>50</v>
          </cell>
          <cell r="G354">
            <v>495718</v>
          </cell>
          <cell r="I354">
            <v>481280</v>
          </cell>
          <cell r="J354">
            <v>0</v>
          </cell>
          <cell r="K354">
            <v>0</v>
          </cell>
          <cell r="M354">
            <v>14438</v>
          </cell>
          <cell r="AM354">
            <v>2</v>
          </cell>
          <cell r="AN354">
            <v>5.4</v>
          </cell>
          <cell r="AO354">
            <v>1</v>
          </cell>
          <cell r="AP354" t="str">
            <v>배전전공</v>
          </cell>
          <cell r="AQ354">
            <v>2.7</v>
          </cell>
          <cell r="AR354" t="str">
            <v>보통인부</v>
          </cell>
          <cell r="AS354">
            <v>2.7</v>
          </cell>
          <cell r="BB354" t="str">
            <v>전 5-28</v>
          </cell>
        </row>
        <row r="355">
          <cell r="A355">
            <v>334</v>
          </cell>
          <cell r="B355" t="str">
            <v>P·F</v>
          </cell>
          <cell r="C355" t="str">
            <v xml:space="preserve">25.8KV  200A </v>
          </cell>
          <cell r="D355">
            <v>1</v>
          </cell>
          <cell r="E355" t="str">
            <v>개</v>
          </cell>
          <cell r="F355">
            <v>50</v>
          </cell>
          <cell r="G355">
            <v>42313</v>
          </cell>
          <cell r="I355">
            <v>41081</v>
          </cell>
          <cell r="J355">
            <v>0</v>
          </cell>
          <cell r="K355">
            <v>0</v>
          </cell>
          <cell r="M355">
            <v>1232</v>
          </cell>
          <cell r="AM355">
            <v>2</v>
          </cell>
          <cell r="AN355">
            <v>0.36</v>
          </cell>
          <cell r="AO355">
            <v>1</v>
          </cell>
          <cell r="AP355" t="str">
            <v>배전전공</v>
          </cell>
          <cell r="AQ355">
            <v>0.24</v>
          </cell>
          <cell r="AR355" t="str">
            <v>특별인부</v>
          </cell>
          <cell r="AS355">
            <v>0.12</v>
          </cell>
          <cell r="BB355" t="str">
            <v>전 5-27</v>
          </cell>
        </row>
        <row r="356">
          <cell r="A356">
            <v>335</v>
          </cell>
          <cell r="B356" t="str">
            <v>C·O·S</v>
          </cell>
          <cell r="C356" t="str">
            <v>25.8KV 100A</v>
          </cell>
          <cell r="D356">
            <v>1</v>
          </cell>
          <cell r="E356" t="str">
            <v>개</v>
          </cell>
          <cell r="F356">
            <v>50</v>
          </cell>
          <cell r="G356">
            <v>79913</v>
          </cell>
          <cell r="I356">
            <v>41081</v>
          </cell>
          <cell r="J356">
            <v>37600</v>
          </cell>
          <cell r="K356">
            <v>37600</v>
          </cell>
          <cell r="M356">
            <v>1232</v>
          </cell>
          <cell r="AM356">
            <v>2</v>
          </cell>
          <cell r="AN356">
            <v>0.36</v>
          </cell>
          <cell r="AO356">
            <v>1</v>
          </cell>
          <cell r="AP356" t="str">
            <v>배전전공</v>
          </cell>
          <cell r="AQ356">
            <v>0.24</v>
          </cell>
          <cell r="AR356" t="str">
            <v>특별인부</v>
          </cell>
          <cell r="AS356">
            <v>0.12</v>
          </cell>
          <cell r="BB356" t="str">
            <v>전 5-27</v>
          </cell>
        </row>
        <row r="357">
          <cell r="A357">
            <v>336</v>
          </cell>
          <cell r="B357" t="str">
            <v>L·A</v>
          </cell>
          <cell r="C357" t="str">
            <v xml:space="preserve">18KV </v>
          </cell>
          <cell r="D357">
            <v>1</v>
          </cell>
          <cell r="E357" t="str">
            <v>개</v>
          </cell>
          <cell r="F357">
            <v>50</v>
          </cell>
          <cell r="G357">
            <v>180185</v>
          </cell>
          <cell r="I357">
            <v>35132</v>
          </cell>
          <cell r="J357">
            <v>144000</v>
          </cell>
          <cell r="K357">
            <v>144000</v>
          </cell>
          <cell r="M357">
            <v>1053</v>
          </cell>
          <cell r="AM357">
            <v>1</v>
          </cell>
          <cell r="AN357">
            <v>0.24</v>
          </cell>
          <cell r="AO357">
            <v>1</v>
          </cell>
          <cell r="AP357" t="str">
            <v>배전전공</v>
          </cell>
          <cell r="AQ357">
            <v>0.24</v>
          </cell>
          <cell r="BB357" t="str">
            <v>전 5-31</v>
          </cell>
        </row>
        <row r="358">
          <cell r="A358">
            <v>337</v>
          </cell>
          <cell r="B358" t="str">
            <v>MOF</v>
          </cell>
          <cell r="C358" t="str">
            <v/>
          </cell>
          <cell r="D358">
            <v>1</v>
          </cell>
          <cell r="E358" t="str">
            <v>대</v>
          </cell>
          <cell r="F358">
            <v>50</v>
          </cell>
          <cell r="G358">
            <v>738937</v>
          </cell>
          <cell r="I358">
            <v>96056</v>
          </cell>
          <cell r="J358">
            <v>640000</v>
          </cell>
          <cell r="K358">
            <v>640000</v>
          </cell>
          <cell r="M358">
            <v>2881</v>
          </cell>
          <cell r="AM358">
            <v>1</v>
          </cell>
          <cell r="AN358">
            <v>2</v>
          </cell>
          <cell r="AO358">
            <v>1</v>
          </cell>
          <cell r="AP358" t="str">
            <v>내선전공</v>
          </cell>
          <cell r="AQ358">
            <v>2</v>
          </cell>
          <cell r="BB358" t="str">
            <v>전 7-13</v>
          </cell>
        </row>
        <row r="359">
          <cell r="A359">
            <v>338</v>
          </cell>
          <cell r="B359" t="str">
            <v>계기함</v>
          </cell>
          <cell r="C359" t="str">
            <v xml:space="preserve">D.M 용 </v>
          </cell>
          <cell r="D359">
            <v>1</v>
          </cell>
          <cell r="E359" t="str">
            <v>대</v>
          </cell>
          <cell r="F359">
            <v>50</v>
          </cell>
          <cell r="G359">
            <v>54840</v>
          </cell>
          <cell r="I359">
            <v>14408</v>
          </cell>
          <cell r="J359">
            <v>40000</v>
          </cell>
          <cell r="K359">
            <v>40000</v>
          </cell>
          <cell r="M359">
            <v>432</v>
          </cell>
          <cell r="AM359">
            <v>1</v>
          </cell>
          <cell r="AN359">
            <v>0.3</v>
          </cell>
          <cell r="AO359">
            <v>1</v>
          </cell>
          <cell r="AP359" t="str">
            <v>내선전공</v>
          </cell>
          <cell r="AQ359">
            <v>0.3</v>
          </cell>
          <cell r="BB359" t="str">
            <v>전 7-13</v>
          </cell>
        </row>
        <row r="360">
          <cell r="A360">
            <v>339</v>
          </cell>
          <cell r="B360" t="str">
            <v>전력용변압기</v>
          </cell>
          <cell r="C360" t="str">
            <v>21800/220V 1φ150KVA</v>
          </cell>
          <cell r="D360">
            <v>1</v>
          </cell>
          <cell r="E360" t="str">
            <v>대</v>
          </cell>
          <cell r="F360">
            <v>50</v>
          </cell>
          <cell r="G360">
            <v>2823837</v>
          </cell>
          <cell r="I360">
            <v>784308</v>
          </cell>
          <cell r="J360">
            <v>2016000</v>
          </cell>
          <cell r="K360">
            <v>2016000</v>
          </cell>
          <cell r="M360">
            <v>23529</v>
          </cell>
          <cell r="AM360">
            <v>2</v>
          </cell>
          <cell r="AN360">
            <v>8.8000000000000007</v>
          </cell>
          <cell r="AO360">
            <v>1</v>
          </cell>
          <cell r="AP360" t="str">
            <v>배전전공</v>
          </cell>
          <cell r="AQ360">
            <v>4.4000000000000004</v>
          </cell>
          <cell r="AR360" t="str">
            <v>보통인부</v>
          </cell>
          <cell r="AS360">
            <v>4.4000000000000004</v>
          </cell>
          <cell r="BB360" t="str">
            <v>전 5-26</v>
          </cell>
        </row>
        <row r="361">
          <cell r="A361">
            <v>340</v>
          </cell>
          <cell r="B361" t="str">
            <v>콘덴서</v>
          </cell>
          <cell r="C361" t="str">
            <v>380V 20KVA</v>
          </cell>
          <cell r="D361">
            <v>1</v>
          </cell>
          <cell r="E361" t="str">
            <v>개</v>
          </cell>
          <cell r="F361">
            <v>50</v>
          </cell>
          <cell r="G361">
            <v>153232</v>
          </cell>
          <cell r="I361">
            <v>43915</v>
          </cell>
          <cell r="J361">
            <v>108000</v>
          </cell>
          <cell r="K361">
            <v>108000</v>
          </cell>
          <cell r="M361">
            <v>1317</v>
          </cell>
          <cell r="AM361">
            <v>1</v>
          </cell>
          <cell r="AN361">
            <v>0.3</v>
          </cell>
          <cell r="AO361">
            <v>1</v>
          </cell>
          <cell r="AP361" t="str">
            <v>배전전공</v>
          </cell>
          <cell r="AQ361">
            <v>0.3</v>
          </cell>
          <cell r="BB361" t="str">
            <v>전 5-30</v>
          </cell>
        </row>
        <row r="362">
          <cell r="A362">
            <v>341</v>
          </cell>
          <cell r="B362" t="str">
            <v>NFB</v>
          </cell>
          <cell r="C362" t="str">
            <v>3P 50AF</v>
          </cell>
          <cell r="D362">
            <v>1</v>
          </cell>
          <cell r="E362" t="str">
            <v>개</v>
          </cell>
          <cell r="F362">
            <v>50</v>
          </cell>
          <cell r="G362">
            <v>30941</v>
          </cell>
          <cell r="I362">
            <v>12487</v>
          </cell>
          <cell r="J362">
            <v>18080</v>
          </cell>
          <cell r="K362">
            <v>18080</v>
          </cell>
          <cell r="M362">
            <v>374</v>
          </cell>
          <cell r="AM362">
            <v>1</v>
          </cell>
          <cell r="AN362">
            <v>0.26</v>
          </cell>
          <cell r="AO362">
            <v>1</v>
          </cell>
          <cell r="AP362" t="str">
            <v>내선전공</v>
          </cell>
          <cell r="AQ362">
            <v>0.26</v>
          </cell>
          <cell r="BB362" t="str">
            <v>전 7-12</v>
          </cell>
        </row>
        <row r="363">
          <cell r="A363">
            <v>342</v>
          </cell>
          <cell r="B363" t="str">
            <v>변압기 가대</v>
          </cell>
          <cell r="C363" t="str">
            <v xml:space="preserve">H형 </v>
          </cell>
          <cell r="D363">
            <v>1</v>
          </cell>
          <cell r="E363" t="str">
            <v>조</v>
          </cell>
          <cell r="F363">
            <v>50</v>
          </cell>
          <cell r="G363">
            <v>559978</v>
          </cell>
          <cell r="I363">
            <v>543668</v>
          </cell>
          <cell r="J363">
            <v>0</v>
          </cell>
          <cell r="K363">
            <v>0</v>
          </cell>
          <cell r="M363">
            <v>16310</v>
          </cell>
          <cell r="AM363">
            <v>2</v>
          </cell>
          <cell r="AN363">
            <v>6.1</v>
          </cell>
          <cell r="AO363">
            <v>1</v>
          </cell>
          <cell r="AP363" t="str">
            <v>배전전공</v>
          </cell>
          <cell r="AQ363">
            <v>3.05</v>
          </cell>
          <cell r="AR363" t="str">
            <v>보통인부</v>
          </cell>
          <cell r="AS363">
            <v>3.05</v>
          </cell>
          <cell r="BB363" t="str">
            <v>전 5-23</v>
          </cell>
        </row>
        <row r="364">
          <cell r="A364">
            <v>343</v>
          </cell>
          <cell r="B364" t="str">
            <v>MLSS METER</v>
          </cell>
          <cell r="C364" t="str">
            <v xml:space="preserve">침적형 </v>
          </cell>
          <cell r="D364">
            <v>1</v>
          </cell>
          <cell r="E364" t="str">
            <v>EA</v>
          </cell>
          <cell r="F364">
            <v>50</v>
          </cell>
          <cell r="G364">
            <v>7702157</v>
          </cell>
          <cell r="I364">
            <v>21512</v>
          </cell>
          <cell r="J364">
            <v>7680000</v>
          </cell>
          <cell r="K364">
            <v>7680000</v>
          </cell>
          <cell r="M364">
            <v>645</v>
          </cell>
          <cell r="AM364">
            <v>1</v>
          </cell>
          <cell r="AN364">
            <v>0.4</v>
          </cell>
          <cell r="AO364">
            <v>1</v>
          </cell>
          <cell r="AP364" t="str">
            <v>계장공</v>
          </cell>
          <cell r="AQ364">
            <v>0.4</v>
          </cell>
          <cell r="BB364" t="str">
            <v>전 4-2</v>
          </cell>
        </row>
        <row r="365">
          <cell r="A365">
            <v>344</v>
          </cell>
          <cell r="B365" t="str">
            <v>DO METER</v>
          </cell>
          <cell r="C365" t="str">
            <v xml:space="preserve">침적형 </v>
          </cell>
          <cell r="D365">
            <v>1</v>
          </cell>
          <cell r="E365" t="str">
            <v>EA</v>
          </cell>
          <cell r="F365">
            <v>50</v>
          </cell>
          <cell r="G365">
            <v>3910157</v>
          </cell>
          <cell r="I365">
            <v>21512</v>
          </cell>
          <cell r="J365">
            <v>3888000</v>
          </cell>
          <cell r="K365">
            <v>3888000</v>
          </cell>
          <cell r="M365">
            <v>645</v>
          </cell>
          <cell r="AM365">
            <v>1</v>
          </cell>
          <cell r="AN365">
            <v>0.4</v>
          </cell>
          <cell r="AO365">
            <v>1</v>
          </cell>
          <cell r="AP365" t="str">
            <v>계장공</v>
          </cell>
          <cell r="AQ365">
            <v>0.4</v>
          </cell>
          <cell r="BB365" t="str">
            <v>전 4-2</v>
          </cell>
        </row>
        <row r="366">
          <cell r="A366">
            <v>345</v>
          </cell>
          <cell r="B366" t="str">
            <v>FLOW TRANSMITTER</v>
          </cell>
          <cell r="C366" t="str">
            <v xml:space="preserve">전자 D100 </v>
          </cell>
          <cell r="D366">
            <v>1</v>
          </cell>
          <cell r="E366" t="str">
            <v>EA</v>
          </cell>
          <cell r="F366">
            <v>50</v>
          </cell>
          <cell r="G366">
            <v>3773848</v>
          </cell>
          <cell r="I366">
            <v>13445</v>
          </cell>
          <cell r="J366">
            <v>3760000</v>
          </cell>
          <cell r="K366">
            <v>3760000</v>
          </cell>
          <cell r="M366">
            <v>403</v>
          </cell>
          <cell r="AM366">
            <v>1</v>
          </cell>
          <cell r="AN366">
            <v>0.25</v>
          </cell>
          <cell r="AO366">
            <v>1</v>
          </cell>
          <cell r="AP366" t="str">
            <v>계장공</v>
          </cell>
          <cell r="AQ366">
            <v>0.25</v>
          </cell>
          <cell r="BB366" t="str">
            <v>전 4-2</v>
          </cell>
        </row>
        <row r="367">
          <cell r="A367">
            <v>346</v>
          </cell>
          <cell r="B367" t="str">
            <v>FLOW TRANSMITTER</v>
          </cell>
          <cell r="C367" t="str">
            <v xml:space="preserve">PARSHALL FLUME </v>
          </cell>
          <cell r="D367">
            <v>1</v>
          </cell>
          <cell r="E367" t="str">
            <v>EA</v>
          </cell>
          <cell r="F367">
            <v>50</v>
          </cell>
          <cell r="G367">
            <v>6973848</v>
          </cell>
          <cell r="I367">
            <v>13445</v>
          </cell>
          <cell r="J367">
            <v>6960000</v>
          </cell>
          <cell r="K367">
            <v>6960000</v>
          </cell>
          <cell r="M367">
            <v>403</v>
          </cell>
          <cell r="AM367">
            <v>1</v>
          </cell>
          <cell r="AN367">
            <v>0.25</v>
          </cell>
          <cell r="AO367">
            <v>1</v>
          </cell>
          <cell r="AP367" t="str">
            <v>계장공</v>
          </cell>
          <cell r="AQ367">
            <v>0.25</v>
          </cell>
          <cell r="BB367" t="str">
            <v>전 4-2</v>
          </cell>
        </row>
        <row r="368">
          <cell r="A368">
            <v>347</v>
          </cell>
          <cell r="B368" t="str">
            <v>LEVEL TRANSMITTER</v>
          </cell>
          <cell r="C368" t="str">
            <v xml:space="preserve">정전용량식 </v>
          </cell>
          <cell r="D368">
            <v>1</v>
          </cell>
          <cell r="E368" t="str">
            <v>EA</v>
          </cell>
          <cell r="F368">
            <v>50</v>
          </cell>
          <cell r="G368">
            <v>2013848</v>
          </cell>
          <cell r="I368">
            <v>13445</v>
          </cell>
          <cell r="J368">
            <v>2000000</v>
          </cell>
          <cell r="K368">
            <v>2000000</v>
          </cell>
          <cell r="M368">
            <v>403</v>
          </cell>
          <cell r="AM368">
            <v>1</v>
          </cell>
          <cell r="AN368">
            <v>0.25</v>
          </cell>
          <cell r="AO368">
            <v>1</v>
          </cell>
          <cell r="AP368" t="str">
            <v>계장공</v>
          </cell>
          <cell r="AQ368">
            <v>0.25</v>
          </cell>
          <cell r="BB368" t="str">
            <v>전 4-2</v>
          </cell>
        </row>
        <row r="369">
          <cell r="A369">
            <v>348</v>
          </cell>
          <cell r="B369" t="str">
            <v>LEVEL TRANSMITTER</v>
          </cell>
          <cell r="C369" t="str">
            <v xml:space="preserve">ULTRASONIC </v>
          </cell>
          <cell r="D369">
            <v>1</v>
          </cell>
          <cell r="E369" t="str">
            <v>EA</v>
          </cell>
          <cell r="F369">
            <v>50</v>
          </cell>
          <cell r="G369">
            <v>3213848</v>
          </cell>
          <cell r="I369">
            <v>13445</v>
          </cell>
          <cell r="J369">
            <v>3200000</v>
          </cell>
          <cell r="K369">
            <v>3200000</v>
          </cell>
          <cell r="M369">
            <v>403</v>
          </cell>
          <cell r="AM369">
            <v>1</v>
          </cell>
          <cell r="AN369">
            <v>0.25</v>
          </cell>
          <cell r="AO369">
            <v>1</v>
          </cell>
          <cell r="AP369" t="str">
            <v>계장공</v>
          </cell>
          <cell r="AQ369">
            <v>0.25</v>
          </cell>
          <cell r="BB369" t="str">
            <v>전 4-2</v>
          </cell>
        </row>
        <row r="370">
          <cell r="A370">
            <v>349</v>
          </cell>
          <cell r="B370" t="str">
            <v>LEVEL SWITCH</v>
          </cell>
          <cell r="C370" t="str">
            <v xml:space="preserve">오뚜기식 </v>
          </cell>
          <cell r="D370">
            <v>1</v>
          </cell>
          <cell r="E370" t="str">
            <v>EA</v>
          </cell>
          <cell r="F370">
            <v>50</v>
          </cell>
          <cell r="G370">
            <v>332186</v>
          </cell>
          <cell r="I370">
            <v>11832</v>
          </cell>
          <cell r="J370">
            <v>320000</v>
          </cell>
          <cell r="K370">
            <v>320000</v>
          </cell>
          <cell r="M370">
            <v>354</v>
          </cell>
          <cell r="AM370">
            <v>1</v>
          </cell>
          <cell r="AN370">
            <v>0.22</v>
          </cell>
          <cell r="AO370">
            <v>1</v>
          </cell>
          <cell r="AP370" t="str">
            <v>계장공</v>
          </cell>
          <cell r="AQ370">
            <v>0.22</v>
          </cell>
          <cell r="BB370" t="str">
            <v>전 4-2</v>
          </cell>
        </row>
        <row r="371">
          <cell r="A371">
            <v>350</v>
          </cell>
          <cell r="B371" t="str">
            <v>LEVEL SWITCH</v>
          </cell>
          <cell r="C371" t="str">
            <v xml:space="preserve">VIBLATION </v>
          </cell>
          <cell r="D371">
            <v>1</v>
          </cell>
          <cell r="E371" t="str">
            <v>EA</v>
          </cell>
          <cell r="F371">
            <v>50</v>
          </cell>
          <cell r="G371">
            <v>676186</v>
          </cell>
          <cell r="I371">
            <v>11832</v>
          </cell>
          <cell r="J371">
            <v>664000</v>
          </cell>
          <cell r="K371">
            <v>664000</v>
          </cell>
          <cell r="M371">
            <v>354</v>
          </cell>
          <cell r="AM371">
            <v>1</v>
          </cell>
          <cell r="AN371">
            <v>0.22</v>
          </cell>
          <cell r="AO371">
            <v>1</v>
          </cell>
          <cell r="AP371" t="str">
            <v>계장공</v>
          </cell>
          <cell r="AQ371">
            <v>0.22</v>
          </cell>
          <cell r="BB371" t="str">
            <v>전 4-2</v>
          </cell>
        </row>
        <row r="372">
          <cell r="A372">
            <v>351</v>
          </cell>
          <cell r="B372" t="str">
            <v>INDICATOR</v>
          </cell>
          <cell r="C372" t="str">
            <v/>
          </cell>
          <cell r="D372">
            <v>1</v>
          </cell>
          <cell r="E372" t="str">
            <v>EA</v>
          </cell>
          <cell r="F372">
            <v>50</v>
          </cell>
          <cell r="G372">
            <v>136618</v>
          </cell>
          <cell r="I372">
            <v>16134</v>
          </cell>
          <cell r="J372">
            <v>120000</v>
          </cell>
          <cell r="K372">
            <v>120000</v>
          </cell>
          <cell r="M372">
            <v>484</v>
          </cell>
          <cell r="AM372">
            <v>1</v>
          </cell>
          <cell r="AN372">
            <v>0.3</v>
          </cell>
          <cell r="AO372">
            <v>1</v>
          </cell>
          <cell r="AP372" t="str">
            <v>계장공</v>
          </cell>
          <cell r="AQ372">
            <v>0.3</v>
          </cell>
          <cell r="BB372" t="str">
            <v>전 4-2</v>
          </cell>
        </row>
        <row r="373">
          <cell r="A373">
            <v>352</v>
          </cell>
          <cell r="B373" t="str">
            <v>INTEGRATOR</v>
          </cell>
          <cell r="C373" t="str">
            <v/>
          </cell>
          <cell r="D373">
            <v>1</v>
          </cell>
          <cell r="E373" t="str">
            <v>EA</v>
          </cell>
          <cell r="F373">
            <v>50</v>
          </cell>
          <cell r="G373">
            <v>360618</v>
          </cell>
          <cell r="I373">
            <v>16134</v>
          </cell>
          <cell r="J373">
            <v>344000</v>
          </cell>
          <cell r="K373">
            <v>344000</v>
          </cell>
          <cell r="M373">
            <v>484</v>
          </cell>
          <cell r="AM373">
            <v>1</v>
          </cell>
          <cell r="AN373">
            <v>0.3</v>
          </cell>
          <cell r="AO373">
            <v>1</v>
          </cell>
          <cell r="AP373" t="str">
            <v>계장공</v>
          </cell>
          <cell r="AQ373">
            <v>0.3</v>
          </cell>
          <cell r="BB373" t="str">
            <v>전 4-2</v>
          </cell>
        </row>
        <row r="374">
          <cell r="A374">
            <v>353</v>
          </cell>
          <cell r="B374" t="str">
            <v>DISTRIBUTOR</v>
          </cell>
          <cell r="C374" t="str">
            <v/>
          </cell>
          <cell r="D374">
            <v>1</v>
          </cell>
          <cell r="E374" t="str">
            <v>EA</v>
          </cell>
          <cell r="F374">
            <v>50</v>
          </cell>
          <cell r="G374">
            <v>176618</v>
          </cell>
          <cell r="I374">
            <v>16134</v>
          </cell>
          <cell r="J374">
            <v>160000</v>
          </cell>
          <cell r="K374">
            <v>160000</v>
          </cell>
          <cell r="M374">
            <v>484</v>
          </cell>
          <cell r="AM374">
            <v>1</v>
          </cell>
          <cell r="AN374">
            <v>0.3</v>
          </cell>
          <cell r="AO374">
            <v>1</v>
          </cell>
          <cell r="AP374" t="str">
            <v>계장공</v>
          </cell>
          <cell r="AQ374">
            <v>0.3</v>
          </cell>
          <cell r="BB374" t="str">
            <v>전 4-2</v>
          </cell>
        </row>
        <row r="375">
          <cell r="A375">
            <v>354</v>
          </cell>
          <cell r="B375" t="str">
            <v>현장계기 BOX</v>
          </cell>
          <cell r="C375" t="str">
            <v/>
          </cell>
          <cell r="D375">
            <v>1</v>
          </cell>
          <cell r="E375" t="str">
            <v>EA</v>
          </cell>
          <cell r="F375">
            <v>50</v>
          </cell>
          <cell r="G375">
            <v>774386</v>
          </cell>
          <cell r="I375">
            <v>441152</v>
          </cell>
          <cell r="J375">
            <v>320000</v>
          </cell>
          <cell r="K375">
            <v>320000</v>
          </cell>
          <cell r="M375">
            <v>13234</v>
          </cell>
          <cell r="AM375">
            <v>2</v>
          </cell>
          <cell r="AN375">
            <v>9.8000000000000007</v>
          </cell>
          <cell r="AO375">
            <v>1</v>
          </cell>
          <cell r="AP375" t="str">
            <v>계장공</v>
          </cell>
          <cell r="AQ375">
            <v>5.88</v>
          </cell>
          <cell r="AR375" t="str">
            <v>보통인부</v>
          </cell>
          <cell r="AS375">
            <v>3.92</v>
          </cell>
          <cell r="BB375" t="str">
            <v>전 4-1</v>
          </cell>
        </row>
        <row r="376">
          <cell r="A376">
            <v>355</v>
          </cell>
          <cell r="B376" t="str">
            <v>특고반 설치</v>
          </cell>
          <cell r="C376" t="str">
            <v xml:space="preserve">HV-1-5 </v>
          </cell>
          <cell r="D376">
            <v>1</v>
          </cell>
          <cell r="E376" t="str">
            <v>면</v>
          </cell>
          <cell r="F376">
            <v>50</v>
          </cell>
          <cell r="G376">
            <v>964590</v>
          </cell>
          <cell r="I376">
            <v>936496</v>
          </cell>
          <cell r="J376">
            <v>0</v>
          </cell>
          <cell r="K376">
            <v>0</v>
          </cell>
          <cell r="M376">
            <v>28094</v>
          </cell>
          <cell r="AM376">
            <v>3</v>
          </cell>
          <cell r="AN376">
            <v>18</v>
          </cell>
          <cell r="AO376">
            <v>1</v>
          </cell>
          <cell r="AP376" t="str">
            <v>프랜트전공</v>
          </cell>
          <cell r="AQ376">
            <v>7.4</v>
          </cell>
          <cell r="AR376" t="str">
            <v>보통인부</v>
          </cell>
          <cell r="AS376">
            <v>5.3</v>
          </cell>
          <cell r="AT376" t="str">
            <v>비계공</v>
          </cell>
          <cell r="AU376">
            <v>5.3</v>
          </cell>
          <cell r="BB376" t="str">
            <v>전 5-64</v>
          </cell>
        </row>
        <row r="377">
          <cell r="A377">
            <v>356</v>
          </cell>
          <cell r="B377" t="str">
            <v>TR반 설치</v>
          </cell>
          <cell r="C377" t="str">
            <v xml:space="preserve">TR </v>
          </cell>
          <cell r="D377">
            <v>1</v>
          </cell>
          <cell r="E377" t="str">
            <v>면</v>
          </cell>
          <cell r="F377">
            <v>50</v>
          </cell>
          <cell r="G377">
            <v>1211687</v>
          </cell>
          <cell r="I377">
            <v>1176396</v>
          </cell>
          <cell r="J377">
            <v>0</v>
          </cell>
          <cell r="K377">
            <v>0</v>
          </cell>
          <cell r="M377">
            <v>35291</v>
          </cell>
          <cell r="AM377">
            <v>3</v>
          </cell>
          <cell r="AN377">
            <v>22.6</v>
          </cell>
          <cell r="AO377">
            <v>1</v>
          </cell>
          <cell r="AP377" t="str">
            <v>프랜트전공</v>
          </cell>
          <cell r="AQ377">
            <v>9.4</v>
          </cell>
          <cell r="AR377" t="str">
            <v>보통인부</v>
          </cell>
          <cell r="AS377">
            <v>6.6</v>
          </cell>
          <cell r="AT377" t="str">
            <v>비계공</v>
          </cell>
          <cell r="AU377">
            <v>6.6</v>
          </cell>
          <cell r="BB377" t="str">
            <v>전 5-64</v>
          </cell>
        </row>
        <row r="378">
          <cell r="A378">
            <v>357</v>
          </cell>
          <cell r="B378" t="str">
            <v>저압반 설치</v>
          </cell>
          <cell r="C378" t="str">
            <v xml:space="preserve">LV-1,2 </v>
          </cell>
          <cell r="D378">
            <v>1</v>
          </cell>
          <cell r="E378" t="str">
            <v>면</v>
          </cell>
          <cell r="F378">
            <v>50</v>
          </cell>
          <cell r="G378">
            <v>379717</v>
          </cell>
          <cell r="I378">
            <v>368658</v>
          </cell>
          <cell r="J378">
            <v>0</v>
          </cell>
          <cell r="K378">
            <v>0</v>
          </cell>
          <cell r="M378">
            <v>11059</v>
          </cell>
          <cell r="AM378">
            <v>3</v>
          </cell>
          <cell r="AN378">
            <v>7.3999999999999995</v>
          </cell>
          <cell r="AO378">
            <v>1</v>
          </cell>
          <cell r="AP378" t="str">
            <v>프랜트전공</v>
          </cell>
          <cell r="AQ378">
            <v>3.7</v>
          </cell>
          <cell r="AR378" t="str">
            <v>보통인부</v>
          </cell>
          <cell r="AS378">
            <v>2.4</v>
          </cell>
          <cell r="AT378" t="str">
            <v>비계공</v>
          </cell>
          <cell r="AU378">
            <v>1.3</v>
          </cell>
          <cell r="BB378" t="str">
            <v>전 5-62</v>
          </cell>
        </row>
        <row r="379">
          <cell r="A379">
            <v>358</v>
          </cell>
          <cell r="B379" t="str">
            <v>MCC 설치</v>
          </cell>
          <cell r="D379">
            <v>1</v>
          </cell>
          <cell r="E379" t="str">
            <v>면</v>
          </cell>
          <cell r="F379">
            <v>50</v>
          </cell>
          <cell r="G379">
            <v>226780</v>
          </cell>
          <cell r="I379">
            <v>220175</v>
          </cell>
          <cell r="J379">
            <v>0</v>
          </cell>
          <cell r="K379">
            <v>0</v>
          </cell>
          <cell r="M379">
            <v>6605</v>
          </cell>
          <cell r="AM379">
            <v>3</v>
          </cell>
          <cell r="AN379">
            <v>4.4000000000000004</v>
          </cell>
          <cell r="AO379">
            <v>1</v>
          </cell>
          <cell r="AP379" t="str">
            <v>프랜트전공</v>
          </cell>
          <cell r="AQ379">
            <v>2.2000000000000002</v>
          </cell>
          <cell r="AR379" t="str">
            <v>보통인부</v>
          </cell>
          <cell r="AS379">
            <v>1.4</v>
          </cell>
          <cell r="AT379" t="str">
            <v>비계공</v>
          </cell>
          <cell r="AU379">
            <v>0.8</v>
          </cell>
          <cell r="BB379" t="str">
            <v>전 5-62</v>
          </cell>
        </row>
        <row r="380">
          <cell r="A380">
            <v>359</v>
          </cell>
          <cell r="B380" t="str">
            <v>LOP 설치</v>
          </cell>
          <cell r="C380" t="str">
            <v/>
          </cell>
          <cell r="D380">
            <v>1</v>
          </cell>
          <cell r="E380" t="str">
            <v>EA</v>
          </cell>
          <cell r="F380">
            <v>50</v>
          </cell>
          <cell r="G380">
            <v>324561</v>
          </cell>
          <cell r="I380">
            <v>315108</v>
          </cell>
          <cell r="J380">
            <v>0</v>
          </cell>
          <cell r="K380">
            <v>0</v>
          </cell>
          <cell r="M380">
            <v>9453</v>
          </cell>
          <cell r="AM380">
            <v>2</v>
          </cell>
          <cell r="AN380">
            <v>7</v>
          </cell>
          <cell r="AO380">
            <v>1</v>
          </cell>
          <cell r="AP380" t="str">
            <v>계장공</v>
          </cell>
          <cell r="AQ380">
            <v>4.2</v>
          </cell>
          <cell r="AR380" t="str">
            <v>보통인부</v>
          </cell>
          <cell r="AS380">
            <v>2.8</v>
          </cell>
          <cell r="BB380" t="str">
            <v>전 5-62</v>
          </cell>
        </row>
        <row r="381">
          <cell r="A381">
            <v>360</v>
          </cell>
          <cell r="B381" t="str">
            <v>MOP 설치</v>
          </cell>
          <cell r="C381" t="str">
            <v/>
          </cell>
          <cell r="D381">
            <v>1</v>
          </cell>
          <cell r="E381" t="str">
            <v>EA</v>
          </cell>
          <cell r="F381">
            <v>50</v>
          </cell>
          <cell r="G381">
            <v>1044561</v>
          </cell>
          <cell r="I381">
            <v>315108</v>
          </cell>
          <cell r="J381">
            <v>720000</v>
          </cell>
          <cell r="K381">
            <v>720000</v>
          </cell>
          <cell r="M381">
            <v>9453</v>
          </cell>
          <cell r="AM381">
            <v>2</v>
          </cell>
          <cell r="AN381">
            <v>7</v>
          </cell>
          <cell r="AO381">
            <v>1</v>
          </cell>
          <cell r="AP381" t="str">
            <v>계장공</v>
          </cell>
          <cell r="AQ381">
            <v>4.2</v>
          </cell>
          <cell r="AR381" t="str">
            <v>보통인부</v>
          </cell>
          <cell r="AS381">
            <v>2.8</v>
          </cell>
          <cell r="BB381" t="str">
            <v>전 5-62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공사원가계산서(조정)"/>
      <sheetName val="공사원가계산서(조정) (2)"/>
      <sheetName val="갑지(조정)"/>
      <sheetName val="을지(조정)"/>
      <sheetName val="공임산출 (조정품셈)"/>
      <sheetName val="일위대가"/>
      <sheetName val="산출조서"/>
      <sheetName val="을"/>
      <sheetName val="직공비"/>
      <sheetName val="#REF"/>
      <sheetName val="총괄표"/>
      <sheetName val="조명시설"/>
      <sheetName val="구학초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경비(전)"/>
      <sheetName val="재경비(전) (2)"/>
      <sheetName val="재경비(방송)"/>
      <sheetName val="한전수탁"/>
      <sheetName val="통신수탁"/>
      <sheetName val="관급"/>
      <sheetName val="관급 (2)"/>
      <sheetName val="갑지"/>
      <sheetName val="갑지 (2)"/>
      <sheetName val="가설공사"/>
      <sheetName val="재경비(김포)"/>
      <sheetName val="김포(LOP 설치비)"/>
      <sheetName val="laroux"/>
      <sheetName val="가설공사 (2)"/>
      <sheetName val="갑지 (3)"/>
      <sheetName val="가설공사(전기)"/>
      <sheetName val="가설공사 (방송,통신)"/>
      <sheetName val="갑지 (건축전기)"/>
      <sheetName val="한전수탁 "/>
      <sheetName val="갑지 (건축전기) (2)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대업체순서"/>
      <sheetName val="#REF"/>
      <sheetName val="실행철강하도"/>
      <sheetName val="가로등내역서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내역"/>
      <sheetName val="공잡비"/>
      <sheetName val="변1예정"/>
      <sheetName val="변1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전체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약품공급2"/>
      <sheetName val="산출내역서집계표"/>
      <sheetName val="직공비"/>
      <sheetName val="접지수량"/>
      <sheetName val="성창원"/>
      <sheetName val="퍼스트"/>
      <sheetName val="#REF"/>
      <sheetName val="구조물집계"/>
      <sheetName val="토공집계"/>
      <sheetName val="내역서"/>
      <sheetName val="적점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"/>
      <sheetName val="이전비"/>
      <sheetName val="내역서 집계"/>
      <sheetName val="내역서"/>
      <sheetName val="일위대가 "/>
      <sheetName val="가격조사서"/>
      <sheetName val="공량"/>
      <sheetName val="수량집계표"/>
      <sheetName val="수량산출서"/>
      <sheetName val="기초산출"/>
      <sheetName val="Sheet16"/>
      <sheetName val="일위대가"/>
      <sheetName val="Mc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옥외보안등"/>
      <sheetName val="전기실"/>
      <sheetName val="전력간선"/>
      <sheetName val="동력설비"/>
      <sheetName val="전등설비"/>
      <sheetName val="전열공사"/>
      <sheetName val="피뢰침설비"/>
      <sheetName val="SNOW"/>
      <sheetName val="주차관제"/>
      <sheetName val="자탐.유도등"/>
      <sheetName val="전화설비"/>
      <sheetName val="TV설비"/>
      <sheetName val="방송설비"/>
      <sheetName val="강당음향"/>
      <sheetName val="CCTV"/>
      <sheetName val="무선통신"/>
      <sheetName val="전기내역서"/>
      <sheetName val="통신내역서"/>
      <sheetName val="전기지급자재"/>
      <sheetName val="통신지급자재"/>
      <sheetName val="감독차량비"/>
      <sheetName val="원가계산"/>
      <sheetName val="총괄표"/>
      <sheetName val="노무비"/>
      <sheetName val="일위목록"/>
      <sheetName val="요율"/>
      <sheetName val="CT "/>
      <sheetName val="단가 "/>
      <sheetName val="20관리비율"/>
      <sheetName val="9GNG운반"/>
      <sheetName val="데이타"/>
      <sheetName val="경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B2">
            <v>53181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비 (2)"/>
      <sheetName val="토목 (2)"/>
      <sheetName val="건축 (2)"/>
      <sheetName val="퍼스트"/>
      <sheetName val="요율맨"/>
      <sheetName val="산출내역서집계표"/>
      <sheetName val="건축"/>
      <sheetName val="토목"/>
      <sheetName val="설비"/>
      <sheetName val="관급자재"/>
      <sheetName val="내역서"/>
      <sheetName val="내역(토목)"/>
      <sheetName val="공통가설공사"/>
      <sheetName val="형틀공사"/>
      <sheetName val="빗물받이(910-510-410)"/>
      <sheetName val="노임"/>
      <sheetName val="식재"/>
      <sheetName val="시설물"/>
      <sheetName val="식재출력용"/>
      <sheetName val="유지관리"/>
      <sheetName val="단가"/>
      <sheetName val="4차원가계산서"/>
      <sheetName val="수량산출서"/>
      <sheetName val="데이타"/>
      <sheetName val="식재인부"/>
      <sheetName val="#REF"/>
      <sheetName val="주공 갑지"/>
      <sheetName val="간접"/>
      <sheetName val="서문"/>
      <sheetName val="Total"/>
      <sheetName val="설계예시"/>
      <sheetName val="원가계산"/>
      <sheetName val="원가계산 (2)"/>
      <sheetName val="간선토공재집"/>
      <sheetName val="지선토공재집"/>
      <sheetName val="일위대가"/>
      <sheetName val="갑지"/>
      <sheetName val="부대원내역(설비)"/>
      <sheetName val="실행내역"/>
      <sheetName val="일반부표"/>
      <sheetName val="물가시세"/>
      <sheetName val="노임단가"/>
      <sheetName val="단가산출서 (2)"/>
      <sheetName val="단가산출서"/>
      <sheetName val="요율"/>
      <sheetName val="Sheet6"/>
      <sheetName val="견적공통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내역서 (2)"/>
      <sheetName val="공사원가계산서 (2)"/>
      <sheetName val="내역서 (2)"/>
      <sheetName val="총괄내역서 (3)"/>
      <sheetName val="공사원가계산서 (3)"/>
      <sheetName val="내역서 (3)"/>
      <sheetName val="최종총괄누계 (4)"/>
      <sheetName val="최종총괄누계 (3)"/>
      <sheetName val="제경비"/>
      <sheetName val="내역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가로표지"/>
      <sheetName val="수목식재 및 이식공사"/>
      <sheetName val="시설물,구조물공사"/>
      <sheetName val="포장공사"/>
      <sheetName val="유지관리장비"/>
      <sheetName val="노임단가-'02-0705"/>
      <sheetName val="내역"/>
      <sheetName val="내역합계"/>
      <sheetName val="이전비"/>
      <sheetName val="이전비수량산출"/>
      <sheetName val="#표지"/>
      <sheetName val="1.식재공사 (미양)"/>
      <sheetName val="2.식재공사(송중)"/>
      <sheetName val="3.식재공사(강북)"/>
      <sheetName val="일위대가목록"/>
      <sheetName val="수목일위대가 "/>
      <sheetName val="소일위대가"/>
      <sheetName val="단가조사표"/>
      <sheetName val="자재단가"/>
      <sheetName val="노임단가"/>
      <sheetName val="1.시설물공사(미양초) "/>
      <sheetName val="2.시설물공사(송중초)"/>
      <sheetName val="3.시설물공사(강북중)"/>
      <sheetName val="3.철거공사(미양초)"/>
      <sheetName val="3.철거공사(송중초)"/>
      <sheetName val="3.철거공사(강북중)"/>
      <sheetName val="1.산출근거(미양)"/>
      <sheetName val="2.산출근거(송중)"/>
      <sheetName val="3.산출근거(강북)"/>
      <sheetName val="총괄내역"/>
      <sheetName val="총괄내역 (2)"/>
      <sheetName val="동원"/>
      <sheetName val="공정표"/>
      <sheetName val="설계설명서"/>
      <sheetName val="표지 (2)"/>
      <sheetName val="갑지"/>
      <sheetName val="내역서"/>
      <sheetName val="일위대가목록표"/>
      <sheetName val="일위대가표"/>
      <sheetName val="뿌리돌림내역"/>
      <sheetName val="간벌및 산물수집면적"/>
      <sheetName val="물가대비표"/>
      <sheetName val="단가및 수량산출서"/>
      <sheetName val="시 방 서"/>
      <sheetName val="지번별 존치및 벌채 수량표"/>
      <sheetName val="벌채면적및 파쇄수량표"/>
      <sheetName val="재적조사표"/>
      <sheetName val="인건-측정"/>
      <sheetName val="노무비단가"/>
      <sheetName val="공사원가계산서"/>
      <sheetName val="총괄내역서"/>
      <sheetName val="1.식재공사"/>
      <sheetName val="2.시설물공사"/>
      <sheetName val="수목일위대가"/>
      <sheetName val="대일위대가"/>
      <sheetName val="수량산출근거"/>
      <sheetName val="간접비계산"/>
      <sheetName val="준공신고서"/>
      <sheetName val="준공검사원"/>
      <sheetName val="공사원가"/>
      <sheetName val="준공내역서"/>
      <sheetName val="사급자재대"/>
      <sheetName val="사진표지-잔디"/>
      <sheetName val="사진대지"/>
      <sheetName val="공사내역서(총괄)"/>
      <sheetName val="집계표"/>
      <sheetName val="BID"/>
      <sheetName val="연결관산출조서"/>
      <sheetName val="집계"/>
      <sheetName val="기자재수량"/>
      <sheetName val="단가적용"/>
      <sheetName val="4차원가계산서"/>
      <sheetName val="터파기및재료"/>
      <sheetName val="상하차비용(기계상차)"/>
      <sheetName val="수간보호"/>
      <sheetName val="운반비"/>
      <sheetName val="단가"/>
      <sheetName val="근로자자료입력"/>
      <sheetName val="참고자료"/>
      <sheetName val="장비가동"/>
      <sheetName val="일위목록"/>
      <sheetName val="중기사용료산출근거"/>
      <sheetName val="단가산출2"/>
      <sheetName val="단가 및 재료비"/>
      <sheetName val="일위대가"/>
      <sheetName val="4.2유효폭의 계산"/>
      <sheetName val="별표 (1)"/>
      <sheetName val="중기사용료"/>
      <sheetName val="2공구산출내역"/>
      <sheetName val="기계내역"/>
      <sheetName val="가시설흙막이"/>
      <sheetName val="전체"/>
      <sheetName val="유림총괄"/>
      <sheetName val="이토변실(A3-LINE)"/>
      <sheetName val="산출내역서"/>
      <sheetName val="시설일위"/>
      <sheetName val="조건"/>
      <sheetName val="배수관토공"/>
      <sheetName val="배수장토목공사비"/>
      <sheetName val="Total"/>
      <sheetName val="평가데이터"/>
      <sheetName val="대목"/>
      <sheetName val="200"/>
      <sheetName val="Sheet1"/>
      <sheetName val="품셈"/>
      <sheetName val="도급견적가"/>
      <sheetName val="단가DATA"/>
      <sheetName val="Sheet6"/>
      <sheetName val="시추주상도"/>
      <sheetName val="관계주식"/>
      <sheetName val="부하계산서"/>
      <sheetName val="A-4"/>
      <sheetName val="Macro1"/>
      <sheetName val="산출내역서집계표"/>
      <sheetName val="분석"/>
      <sheetName val="수목단가"/>
      <sheetName val="시설수량표"/>
      <sheetName val="식재수량표"/>
      <sheetName val="guard(mac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xxxxxx"/>
      <sheetName val="0000"/>
      <sheetName val="현황"/>
      <sheetName val="철콘"/>
      <sheetName val="입찰표지"/>
      <sheetName val=" HIT-&gt;HMC 견적(3900)"/>
      <sheetName val="BID"/>
      <sheetName val="산출내역서"/>
      <sheetName val="입찰안"/>
      <sheetName val="투찰내역"/>
      <sheetName val="SG"/>
      <sheetName val="일위대가목록"/>
      <sheetName val="한전일위"/>
      <sheetName val="갑지"/>
      <sheetName val="현장관리비"/>
      <sheetName val="일위대가"/>
      <sheetName val="일위목록"/>
      <sheetName val="요율"/>
      <sheetName val="후다내역"/>
      <sheetName val="합계"/>
      <sheetName val="간접비계산"/>
      <sheetName val="실행철강하도"/>
      <sheetName val="단가"/>
      <sheetName val="Macro1"/>
      <sheetName val="일  위  대  가  목  록"/>
      <sheetName val="일위CODE"/>
      <sheetName val="원형1호맨홀토공수량"/>
      <sheetName val="#2_일위대가목록"/>
      <sheetName val="산수배수"/>
      <sheetName val="중기비"/>
      <sheetName val="노무비"/>
      <sheetName val="자재단가"/>
      <sheetName val="품셈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동력집계표"/>
      <sheetName val="옥외부대"/>
      <sheetName val="배관배선"/>
      <sheetName val="트레이"/>
      <sheetName val="건축전기집계"/>
      <sheetName val="건축전기수량산출서"/>
      <sheetName val="계장설비집계"/>
      <sheetName val="계장설비산출"/>
      <sheetName val="CCTV집계"/>
      <sheetName val="CCTV수량산출서"/>
      <sheetName val="공량산출서"/>
      <sheetName val="단가비교표_공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건원"/>
      <sheetName val="토원"/>
      <sheetName val="설원"/>
      <sheetName val="집계"/>
      <sheetName val="집계토"/>
      <sheetName val="내역"/>
      <sheetName val="요율"/>
      <sheetName val="관급"/>
      <sheetName val="dbox-항목데이타"/>
      <sheetName val="d-box"/>
      <sheetName val="Chart1"/>
      <sheetName val="갑지2"/>
      <sheetName val="갑지"/>
      <sheetName val="study"/>
      <sheetName val="총괄표"/>
      <sheetName val="건설집계"/>
      <sheetName val="토목집계"/>
      <sheetName val="조경집계"/>
      <sheetName val="원가"/>
      <sheetName val="공사검사조서"/>
      <sheetName val="감리원감리조서"/>
      <sheetName val="확인내역서"/>
      <sheetName val="검사원"/>
      <sheetName val="총괄원가"/>
      <sheetName val="집계표(공사)"/>
      <sheetName val="건축원가"/>
      <sheetName val="건축집계표(공종)"/>
      <sheetName val="건축내역"/>
      <sheetName val="설비원가"/>
      <sheetName val="설비집계표(공종)"/>
      <sheetName val="토목원가"/>
      <sheetName val="토목집계표(공종)"/>
      <sheetName val="토목내역"/>
      <sheetName val="조경원가"/>
      <sheetName val="조경집계표(공종)"/>
      <sheetName val="속지"/>
      <sheetName val="Sheet1"/>
      <sheetName val="자금집행 현황"/>
      <sheetName val="총괄장"/>
      <sheetName val="현장관리비집행(갑)"/>
      <sheetName val="현장관리비(을)"/>
      <sheetName val="가설공사"/>
      <sheetName val="안전관리비(갑)"/>
      <sheetName val="안전관리비(을)"/>
      <sheetName val="식비"/>
      <sheetName val="간식비"/>
      <sheetName val="노임대장"/>
      <sheetName val="노임대장 (2)"/>
      <sheetName val="장비"/>
      <sheetName val="노임대장 (3)"/>
      <sheetName val="총괄(관리비)"/>
      <sheetName val="건축집계"/>
      <sheetName val="구청사"/>
      <sheetName val="문화세타"/>
      <sheetName val="외주총"/>
      <sheetName val="자재총"/>
      <sheetName val="현장관리"/>
      <sheetName val="안전관리"/>
      <sheetName val="분석 "/>
      <sheetName val="Sheet8"/>
      <sheetName val="EMST10"/>
      <sheetName val="표지-공사실행"/>
      <sheetName val="2.기구조직도"/>
      <sheetName val="개략견적HISTORY"/>
      <sheetName val="1_공사개요"/>
      <sheetName val="실행조건(건축)"/>
      <sheetName val="실행기준(기계)"/>
      <sheetName val="실행기준(전기)"/>
      <sheetName val="실행예산변경총괄표(적용안함)"/>
      <sheetName val="03차 견적실행총괄표"/>
      <sheetName val="대비표"/>
      <sheetName val="집계표"/>
      <sheetName val="---"/>
      <sheetName val="아파트 "/>
      <sheetName val="감액대비표"/>
      <sheetName val="공종별감액대비표"/>
      <sheetName val="개략공사비집계표"/>
      <sheetName val="실행검토의견서"/>
      <sheetName val="직원"/>
      <sheetName val="개략견적대비실행분석"/>
      <sheetName val="발주율분석"/>
      <sheetName val="조정항목"/>
      <sheetName val="설변공종별"/>
      <sheetName val="설변조정내역"/>
      <sheetName val="건기토원가"/>
      <sheetName val="기계원가"/>
      <sheetName val="기계내역"/>
      <sheetName val="표지"/>
      <sheetName val="총괄원가계산서"/>
      <sheetName val="내역서 (갑)1"/>
      <sheetName val="건축공종별"/>
      <sheetName val="건축 (2)"/>
      <sheetName val="건일"/>
      <sheetName val="토목 공종별"/>
      <sheetName val="토목 (2)"/>
      <sheetName val="토일"/>
      <sheetName val="기계공종별"/>
      <sheetName val="기일"/>
      <sheetName val="꡴축원가"/>
      <sheetName val="토목내얭"/>
      <sheetName val="내역서"/>
      <sheetName val="일위대가목록"/>
      <sheetName val="토목"/>
      <sheetName val="건축"/>
      <sheetName val="청주(철골발주의뢰서)"/>
      <sheetName val="제경비"/>
      <sheetName val="전기"/>
      <sheetName val="퍼스트"/>
      <sheetName val="양수장구조물총"/>
      <sheetName val="양수장토공총"/>
      <sheetName val="문학간접"/>
      <sheetName val="교각계산"/>
      <sheetName val="일위대가"/>
      <sheetName val="자재단가"/>
      <sheetName val="실행내역"/>
      <sheetName val=" 소방공사 산출근거"/>
      <sheetName val="공사비총괄"/>
      <sheetName val="교통대책내역"/>
      <sheetName val="#REF"/>
      <sheetName val="SHEET PILE단가"/>
      <sheetName val="산출내역서"/>
      <sheetName val="전체"/>
      <sheetName val="수량산출서 (2)"/>
      <sheetName val="원가계산서구조조정"/>
      <sheetName val="RE9604"/>
      <sheetName val="설변내역"/>
      <sheetName val="설계명세서"/>
      <sheetName val="자료입력"/>
      <sheetName val="토목주소"/>
      <sheetName val="401"/>
      <sheetName val="약품공급2"/>
      <sheetName val="기성내역"/>
      <sheetName val="산출내역서집계표"/>
      <sheetName val="당진1,2호기전선관설치및접지4차공사내역서-을지"/>
      <sheetName val="전체제잡비"/>
      <sheetName val="집계톢"/>
      <sheetName val="직영(갑)"/>
      <sheetName val="직영(을)"/>
      <sheetName val="전도금(12월)"/>
      <sheetName val="개인별유류사용"/>
      <sheetName val="식,간식대"/>
      <sheetName val="계산표지"/>
      <sheetName val="A 견적"/>
      <sheetName val="건축공사"/>
      <sheetName val="자재일람"/>
      <sheetName val="Y-WORK"/>
      <sheetName val="파이프류"/>
      <sheetName val="재료비"/>
      <sheetName val="VXXXXXX"/>
      <sheetName val="00000"/>
      <sheetName val="메인집계"/>
      <sheetName val="월간손익현황"/>
      <sheetName val="월간집계"/>
      <sheetName val="투입금액"/>
      <sheetName val="금액대비"/>
      <sheetName val="부산토건기성"/>
      <sheetName val="노무비 근거"/>
      <sheetName val="자재단가표"/>
      <sheetName val="공종 집계표"/>
      <sheetName val="실행철강하도"/>
      <sheetName val="자재테이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실예"/>
      <sheetName val="#REF"/>
      <sheetName val="일위대가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기성갑지"/>
      <sheetName val="기성청구대비"/>
      <sheetName val="공정별내역서"/>
      <sheetName val="공정집계표"/>
      <sheetName val="_REF"/>
      <sheetName val="토공사"/>
      <sheetName val="단가"/>
      <sheetName val="공사비증감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"/>
      <sheetName val="견적갑지"/>
      <sheetName val="견적을지"/>
      <sheetName val="수수료"/>
      <sheetName val="일대"/>
      <sheetName val="노임"/>
      <sheetName val="산출"/>
      <sheetName val="단가"/>
      <sheetName val="단가 (2)"/>
      <sheetName val="조도"/>
      <sheetName val="부하"/>
      <sheetName val="전압강하"/>
      <sheetName val="총괄표"/>
      <sheetName val="표지"/>
      <sheetName val="3,4기하도입찰LIST1"/>
      <sheetName val="1,2기실적대비LIST"/>
      <sheetName val="산출근거(posco)"/>
      <sheetName val="설비별총괄표"/>
      <sheetName val="최종재료비내역(PLC-S7)"/>
      <sheetName val="재료비내역(제출적용PLC-S7)"/>
      <sheetName val="PC HW"/>
      <sheetName val="PC응용SW"/>
      <sheetName val="공사원가계산서"/>
      <sheetName val="공사비내역서"/>
      <sheetName val="운전실통합공사"/>
      <sheetName val="파워팩판넬"/>
      <sheetName val="IO총괄표"/>
      <sheetName val="3물량(12대)"/>
      <sheetName val="4물량(9대)"/>
      <sheetName val="계측재료비"/>
      <sheetName val="PCS-7-LP"/>
      <sheetName val="PLC-S7-LP"/>
      <sheetName val="재료비(PCS7)"/>
      <sheetName val="외주비산출근거(PC)"/>
      <sheetName val="외주비산출근거(PLC)"/>
      <sheetName val="직접경비"/>
      <sheetName val="출장비"/>
      <sheetName val="공사설계근거"/>
      <sheetName val="경산"/>
      <sheetName val="Macro1"/>
      <sheetName val="견적서"/>
      <sheetName val="일위산출"/>
      <sheetName val="7단가"/>
      <sheetName val="건축내역"/>
      <sheetName val="QandAJunior"/>
      <sheetName val="일위대가목차"/>
      <sheetName val="SLAB수량"/>
      <sheetName val="ABUT수량-A1"/>
      <sheetName val="ABUT수량-A2"/>
      <sheetName val="PIER수량-1"/>
      <sheetName val="PIER수량-2"/>
      <sheetName val="토ABUT수량-1"/>
      <sheetName val="토ABUT수량-2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XXXXX"/>
      <sheetName val="가정관로집계 "/>
      <sheetName val="토적(인력)"/>
      <sheetName val="토적(인력) (2)"/>
      <sheetName val="토적(인력) (3)"/>
      <sheetName val="토적(기계,인력)"/>
      <sheetName val="단위수량 (쇄석무)"/>
      <sheetName val="단위수량 (쇄석무,직고)"/>
      <sheetName val="tranch맨홀 (300)"/>
      <sheetName val="tranch맨홀 (450)"/>
      <sheetName val="Sheet1"/>
      <sheetName val="Sheet2"/>
      <sheetName val="Sheet3"/>
      <sheetName val="일위목록"/>
      <sheetName val="목차"/>
      <sheetName val="부하계산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내역"/>
      <sheetName val="공잡비"/>
      <sheetName val="20청천덕평"/>
      <sheetName val="20청천잡"/>
      <sheetName val="2000전체분"/>
      <sheetName val="2000전체잡비"/>
      <sheetName val="2000년1차"/>
      <sheetName val="2000년1차잡비"/>
      <sheetName val="신규단가"/>
      <sheetName val="단가리스트"/>
      <sheetName val="입력"/>
      <sheetName val="Sheet1"/>
      <sheetName val="STANDARD"/>
      <sheetName val="200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평가데이터"/>
      <sheetName val="보험료산출"/>
      <sheetName val="J"/>
      <sheetName val="산출내역(4월)"/>
      <sheetName val="산출내역(5월) (2)"/>
      <sheetName val="주공 갑지"/>
      <sheetName val="중기조종사 단위단가"/>
      <sheetName val="구룡간선입력"/>
      <sheetName val="DATE"/>
      <sheetName val="기준액"/>
      <sheetName val="교사기준면적(초등)"/>
      <sheetName val="2000청천-덕평발주포장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목(가-마)"/>
      <sheetName val="수목(바-주목)"/>
      <sheetName val="수목(중국단풍-)"/>
      <sheetName val="식재인부"/>
      <sheetName val="지주목수"/>
      <sheetName val="데이타"/>
      <sheetName val="炷舅?XLS]데이타'!$E$124"/>
      <sheetName val="ls]노임"/>
      <sheetName val="갑지"/>
      <sheetName val="목차"/>
      <sheetName val="1표지-공사시방서"/>
      <sheetName val="2표지-설계내역서"/>
      <sheetName val="원가계산서"/>
      <sheetName val="관급내역서"/>
      <sheetName val="내역서"/>
      <sheetName val="일위대가표"/>
      <sheetName val="aiming(일위대가표)"/>
      <sheetName val="산출서"/>
      <sheetName val="F단가비교표"/>
      <sheetName val="3표지-설계도면"/>
      <sheetName val="노임"/>
      <sheetName val="____"/>
      <sheetName val="___"/>
      <sheetName val="설변공종별"/>
      <sheetName val="설변조정내역"/>
      <sheetName val="건기토원가"/>
      <sheetName val="집계표"/>
      <sheetName val="건축원가"/>
      <sheetName val="토목원가"/>
      <sheetName val="기계원가"/>
      <sheetName val="건축집계"/>
      <sheetName val="건축내역"/>
      <sheetName val="토목내역"/>
      <sheetName val="기계내역"/>
      <sheetName val="표지"/>
      <sheetName val="炷舅?XLS"/>
      <sheetName val="ls"/>
      <sheetName val="토공사"/>
      <sheetName val="소일위대가코드표"/>
      <sheetName val="가설공사비"/>
      <sheetName val="도로구조공사비"/>
      <sheetName val="도로토공공사비"/>
      <sheetName val="여수토공사비"/>
      <sheetName val="품셈집계표"/>
      <sheetName val="자재조사표(참고용)"/>
      <sheetName val="일반부표집계표"/>
      <sheetName val="간접"/>
      <sheetName val="원가계산"/>
      <sheetName val="수목데이타"/>
      <sheetName val="수목일위"/>
      <sheetName val=""/>
      <sheetName val="건축2"/>
      <sheetName val="설명"/>
      <sheetName val="기타 정보통신공사"/>
      <sheetName val="갑  지"/>
      <sheetName val="6호기"/>
      <sheetName val="Sheet1"/>
      <sheetName val="Customer Databas"/>
      <sheetName val="AS포장복구 "/>
      <sheetName val="2000.11월설계내역"/>
      <sheetName val="품셈TABLE"/>
      <sheetName val="접속도로1"/>
      <sheetName val="평가데이터"/>
      <sheetName val="기초일위"/>
      <sheetName val="공종단가"/>
      <sheetName val="참고"/>
      <sheetName val="공사개요"/>
      <sheetName val="표지 (2)"/>
      <sheetName val="장비별표(오거보링)(Ø400)(12M)"/>
      <sheetName val="수목표준대가"/>
      <sheetName val="단가대비표"/>
      <sheetName val="䈘목(중국단풍-)"/>
      <sheetName val="시설일위"/>
      <sheetName val="조명일위"/>
      <sheetName val="노임단가"/>
      <sheetName val="단가조사"/>
      <sheetName val="시설물일위"/>
      <sheetName val="가설공사"/>
      <sheetName val="단가결정"/>
      <sheetName val="내역아"/>
      <sheetName val="울타리"/>
      <sheetName val="문학간접"/>
      <sheetName val="원내역"/>
      <sheetName val="공종별원가계산"/>
      <sheetName val="화재 탐지 설비"/>
      <sheetName val="unit 4"/>
      <sheetName val="1"/>
      <sheetName val="2"/>
      <sheetName val="3"/>
      <sheetName val="4"/>
      <sheetName val="5"/>
      <sheetName val="금액"/>
      <sheetName val="간선계산"/>
      <sheetName val="수량산출서"/>
      <sheetName val="이름표지정"/>
      <sheetName val="자재단가조사표-수목"/>
      <sheetName val="횡배수관재료-"/>
      <sheetName val="계산서(직선부)"/>
      <sheetName val="포장재료집계표"/>
      <sheetName val="콘크리트측구연장"/>
      <sheetName val="포장공"/>
      <sheetName val="-몰탈콘크리트"/>
      <sheetName val="-배수구조물공토공"/>
      <sheetName val="Total"/>
      <sheetName val="EACT10"/>
      <sheetName val="건축-물가변동"/>
      <sheetName val="현장관리비"/>
      <sheetName val="데리네이타현황"/>
      <sheetName val="1차증가원가계산"/>
      <sheetName val="직재"/>
      <sheetName val="재집"/>
      <sheetName val="골조시행"/>
      <sheetName val="전익자재"/>
      <sheetName val="금융비용"/>
      <sheetName val="단가 및 재료비"/>
      <sheetName val="단가산출2"/>
      <sheetName val="교사기준면적(초등)"/>
      <sheetName val="내역"/>
      <sheetName val="일위대가(가설)"/>
      <sheetName val="준검 내역서"/>
      <sheetName val="일위대가"/>
      <sheetName val="2000년1차"/>
      <sheetName val="2000전체분"/>
      <sheetName val="가감수량"/>
      <sheetName val="맨홀수량산출"/>
      <sheetName val="Sheet2"/>
      <sheetName val="철근총괄집계표"/>
      <sheetName val="#REF"/>
      <sheetName val="집수정(600-700)"/>
      <sheetName val="토사(PE)"/>
      <sheetName val="DATE"/>
      <sheetName val="Sheet3"/>
      <sheetName val="터파기및재료"/>
      <sheetName val="빗물받이(910-510-410)"/>
      <sheetName val="우수"/>
      <sheetName val="파일의이용"/>
      <sheetName val="공종목록표"/>
      <sheetName val="별표집계"/>
      <sheetName val="노무,재료"/>
      <sheetName val="단가"/>
      <sheetName val="남양내역"/>
      <sheetName val="Sheet4"/>
      <sheetName val="전체"/>
      <sheetName val="철콘"/>
      <sheetName val="A"/>
      <sheetName val="9811"/>
      <sheetName val="Sheet1 (2)"/>
      <sheetName val="49"/>
      <sheetName val="data"/>
      <sheetName val="직접경비"/>
      <sheetName val="직접인건비"/>
      <sheetName val="기본단가표"/>
      <sheetName val="노임이"/>
      <sheetName val="자재단가"/>
      <sheetName val="금액내역서"/>
      <sheetName val="총괄내역"/>
      <sheetName val="총괄내역서"/>
      <sheetName val="입찰"/>
      <sheetName val="현경"/>
      <sheetName val="DANGA"/>
      <sheetName val="기초자료입력"/>
      <sheetName val="2공구산출내역"/>
      <sheetName val="수량산출"/>
      <sheetName val="단가산출1"/>
      <sheetName val="횡배수관토공수량"/>
      <sheetName val="시멘트"/>
      <sheetName val="일위대가-1"/>
      <sheetName val="개인"/>
      <sheetName val="견적시담(송포2공구)"/>
      <sheetName val="10공구일위"/>
      <sheetName val="간접비"/>
      <sheetName val="평가내역"/>
      <sheetName val="토공산출(주차장)"/>
      <sheetName val="현장관리"/>
      <sheetName val="공통가설"/>
      <sheetName val="매입"/>
      <sheetName val="토공산출 (아파트)"/>
      <sheetName val="조명시설"/>
      <sheetName val="9509"/>
      <sheetName val="연습"/>
      <sheetName val="전주2本1"/>
      <sheetName val="1.설계조건"/>
      <sheetName val="단가산출"/>
      <sheetName val="물가자료"/>
      <sheetName val="BID"/>
      <sheetName val="산출내역서집계표"/>
      <sheetName val="DC-O-4-S(설명서)"/>
      <sheetName val="수목단가"/>
      <sheetName val="시설수량표"/>
      <sheetName val="식재수량표"/>
      <sheetName val="개소별수량산출"/>
      <sheetName val="시화점실행"/>
      <sheetName val="일위목록"/>
      <sheetName val="년도별시공"/>
      <sheetName val="품셈"/>
      <sheetName val="식재일위"/>
      <sheetName val="전기"/>
      <sheetName val="Ⅶ-2.현장경비산출"/>
      <sheetName val="기계경비적용기준"/>
      <sheetName val="비목군분류일위"/>
      <sheetName val="123"/>
      <sheetName val="토목주소"/>
      <sheetName val="공사비예산서(토목분)"/>
      <sheetName val="Mc1"/>
      <sheetName val="5 일위목록"/>
      <sheetName val="7 단가조사"/>
      <sheetName val="6 일위대가"/>
      <sheetName val="정렬"/>
      <sheetName val="일위"/>
      <sheetName val="참조"/>
      <sheetName val="INPUT"/>
      <sheetName val="일위집계표"/>
      <sheetName val="노임(1차)"/>
      <sheetName val="자재 집계표"/>
      <sheetName val="전기혼잡제경비(45)"/>
      <sheetName val="말고개터널조명전압강하"/>
      <sheetName val="현장"/>
      <sheetName val="예산명세서"/>
      <sheetName val="설계명세서"/>
      <sheetName val="자료입력"/>
      <sheetName val="E.P.T수량산출서"/>
      <sheetName val="내역(APT)"/>
      <sheetName val="기계설비-물가변동"/>
      <sheetName val="실행간접비용"/>
      <sheetName val="合成単価作成表-BLDG"/>
      <sheetName val="세부내역"/>
      <sheetName val="카렌스센터계량기설치공사"/>
      <sheetName val="골조대비내역"/>
      <sheetName val="삭제금지단가"/>
      <sheetName val="설계서"/>
      <sheetName val="공사기본내용입력"/>
      <sheetName val="공통"/>
      <sheetName val="GAS"/>
      <sheetName val="공구원가계산"/>
      <sheetName val="배수내역"/>
      <sheetName val="DT"/>
      <sheetName val="롤러"/>
      <sheetName val="펌프차타설"/>
      <sheetName val="참조M"/>
      <sheetName val="ABUT수량-A1"/>
      <sheetName val="시설물기초"/>
      <sheetName val="준공정산"/>
      <sheetName val="퇴직금(울산천상)"/>
      <sheetName val="중기사용료산출근거"/>
      <sheetName val="입력자료"/>
      <sheetName val="계수시트"/>
      <sheetName val="내역서2안"/>
      <sheetName val="수안보-MBR1"/>
      <sheetName val="기성청구"/>
      <sheetName val="대가표(품셈)"/>
      <sheetName val="일위대가목차"/>
      <sheetName val="관공일위대가"/>
      <sheetName val="부하계산서"/>
      <sheetName val="공내역"/>
      <sheetName val="공사요율산출표"/>
      <sheetName val="에너지동"/>
      <sheetName val="귀래 설계 공내역서"/>
      <sheetName val="토공집계"/>
      <sheetName val="조건"/>
      <sheetName val="부대공Ⅱ"/>
      <sheetName val="동해title"/>
      <sheetName val="교육종류"/>
      <sheetName val="경산"/>
      <sheetName val="2.대외공문"/>
      <sheetName val="총괄표"/>
      <sheetName val="공사별 가중치 산출근거(토목)"/>
      <sheetName val="가중치근거(조경)"/>
      <sheetName val="예가표"/>
      <sheetName val="설계내역일위"/>
      <sheetName val="식재"/>
      <sheetName val="시설물"/>
      <sheetName val="식재출력용"/>
      <sheetName val="유지관리"/>
      <sheetName val="가도공"/>
      <sheetName val="상 부"/>
      <sheetName val="현관"/>
      <sheetName val="인원"/>
      <sheetName val="DB@Acess"/>
      <sheetName val="Civil"/>
      <sheetName val="견적"/>
      <sheetName val="일반부표"/>
      <sheetName val="운동장 (2)"/>
      <sheetName val="단가표 (2)"/>
      <sheetName val="약품설비"/>
      <sheetName val="기기리스트"/>
      <sheetName val="1차 내역서"/>
      <sheetName val="설계내역"/>
      <sheetName val="부하계산"/>
      <sheetName val="설계예산서"/>
      <sheetName val="토공수량"/>
      <sheetName val="설계내"/>
      <sheetName val="SG"/>
      <sheetName val="기초자료"/>
      <sheetName val="견적율"/>
      <sheetName val="총괄표1"/>
      <sheetName val="전선 및 전선관"/>
      <sheetName val="금융"/>
      <sheetName val="노무비단가"/>
      <sheetName val="JUCK"/>
      <sheetName val="잡비"/>
      <sheetName val=" 견적서"/>
      <sheetName val="조명율표"/>
      <sheetName val="사급자재"/>
      <sheetName val="약품공급2"/>
      <sheetName val="산출근거"/>
      <sheetName val="간지"/>
      <sheetName val="배수공"/>
      <sheetName val="예산갑지"/>
      <sheetName val="정부노임단가"/>
      <sheetName val="밸브설치"/>
      <sheetName val="충주"/>
      <sheetName val="제수"/>
      <sheetName val="공기"/>
      <sheetName val="지주목시비량산출서"/>
      <sheetName val="BH"/>
      <sheetName val="2000_11월설계내역"/>
      <sheetName val="Customer_Databas"/>
      <sheetName val="AS포장복구_"/>
      <sheetName val="표지_(2)"/>
      <sheetName val="기타_정보통신공사"/>
      <sheetName val="갑__지"/>
      <sheetName val="unit_4"/>
      <sheetName val="화재_탐지_설비"/>
      <sheetName val="단가_및_재료비"/>
      <sheetName val="준검_내역서"/>
      <sheetName val="Sheet1_(2)"/>
      <sheetName val="토공산출_(아파트)"/>
      <sheetName val="1_설계조건"/>
      <sheetName val="Ⅶ-2_현장경비산출"/>
      <sheetName val="귀래_설계_공내역서"/>
      <sheetName val="자재_집계표"/>
      <sheetName val="5_일위목록"/>
      <sheetName val="7_단가조사"/>
      <sheetName val="6_일위대가"/>
      <sheetName val="E_P_T수량산출서"/>
      <sheetName val="전선_및_전선관"/>
      <sheetName val="영업.일1"/>
      <sheetName val="천방교접속"/>
      <sheetName val="WORK"/>
      <sheetName val="위치조서"/>
      <sheetName val="1안"/>
      <sheetName val="설계내역서"/>
      <sheetName val="공통비총괄표"/>
      <sheetName val="입찰안"/>
      <sheetName val="JUCKEYK"/>
      <sheetName val="단위단가"/>
      <sheetName val="근거(기밀댐퍼)"/>
      <sheetName val="실행철강하도"/>
      <sheetName val="내역서01"/>
      <sheetName val="투찰금액"/>
      <sheetName val="지수"/>
      <sheetName val="대치판정"/>
      <sheetName val="설계가"/>
      <sheetName val="EQT-ESTN"/>
      <sheetName val="퍼스트"/>
      <sheetName val="자료"/>
      <sheetName val="간선"/>
      <sheetName val="전압"/>
      <sheetName val="조도"/>
      <sheetName val="동력"/>
      <sheetName val="공종집계"/>
      <sheetName val="MOTOR"/>
      <sheetName val="1호인버트수량"/>
      <sheetName val="석축설면"/>
      <sheetName val="법면단"/>
      <sheetName val="설계조건"/>
      <sheetName val="안정계산"/>
      <sheetName val="단면검토"/>
      <sheetName val="D&amp;P특기사항"/>
      <sheetName val="SCHE"/>
      <sheetName val="단가비교"/>
      <sheetName val="평교-내역"/>
      <sheetName val="날개벽(좌,우=60도-4개)"/>
      <sheetName val="주요항목별"/>
      <sheetName val="중기일위대가"/>
      <sheetName val="정화조방수미장"/>
      <sheetName val="코드"/>
      <sheetName val="인건비"/>
      <sheetName val="03하반기내역서"/>
      <sheetName val="04상반기"/>
      <sheetName val="공작물조직표(용배수)"/>
      <sheetName val="자단"/>
      <sheetName val="인공산출"/>
      <sheetName val="11월"/>
      <sheetName val="부대공1(65-77,93-95)"/>
      <sheetName val="부대공2(78-"/>
      <sheetName val="배수및구조물공1"/>
      <sheetName val="구조물토공"/>
      <sheetName val="토공2(11~19)"/>
      <sheetName val="배수및구조물공2"/>
      <sheetName val="토공1(1~10,92)"/>
      <sheetName val="토공3(20~31)"/>
      <sheetName val="절감계산"/>
      <sheetName val="3.바닥판  "/>
      <sheetName val="소야공정계획표"/>
      <sheetName val="주관사업"/>
      <sheetName val="시추주상도"/>
      <sheetName val="건축(을)"/>
      <sheetName val="구조물공1(51~56)"/>
      <sheetName val="와동25-3(변경)"/>
      <sheetName val="4-10"/>
      <sheetName val="인사자료총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공사비예산서"/>
      <sheetName val="내역서"/>
      <sheetName val="수목수량총괄"/>
      <sheetName val="시설수량"/>
      <sheetName val="품셈총괄"/>
      <sheetName val="품셈"/>
      <sheetName val="산근"/>
      <sheetName val="노임단가"/>
      <sheetName val="재료단가"/>
      <sheetName val="이식산출"/>
      <sheetName val="중기경비단가"/>
      <sheetName val="중기부표총괄"/>
      <sheetName val="중기부표"/>
      <sheetName val="정렬"/>
      <sheetName val="실행철강하도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1"/>
      <sheetName val="표지2"/>
      <sheetName val="산출내역서"/>
      <sheetName val="원가계산서"/>
      <sheetName val="일위대가바로가기"/>
      <sheetName val="일위대가표"/>
      <sheetName val="수량계산서 "/>
      <sheetName val="물가대비표"/>
      <sheetName val="시중노임단가"/>
      <sheetName val="도면   "/>
      <sheetName val="점검사항"/>
      <sheetName val="배움터"/>
      <sheetName val="정렬"/>
      <sheetName val="토공사"/>
      <sheetName val="가정급수관"/>
      <sheetName val="전기단가조사서"/>
      <sheetName val="단가산출"/>
      <sheetName val="옥외전력간선설비공사"/>
      <sheetName val="손익분석"/>
      <sheetName val="인건비 "/>
      <sheetName val="합천내역"/>
      <sheetName val="단가"/>
      <sheetName val="오억미만"/>
      <sheetName val="개요"/>
      <sheetName val="인건-측정"/>
      <sheetName val="토공총괄표"/>
      <sheetName val="입찰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B12">
            <v>86019</v>
          </cell>
        </row>
        <row r="14">
          <cell r="B14">
            <v>73094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경비(전)"/>
      <sheetName val="재경비(전) (2)"/>
      <sheetName val="재경비(방송)"/>
      <sheetName val="한전수탁"/>
      <sheetName val="통신수탁"/>
      <sheetName val="관급"/>
      <sheetName val="관급 (2)"/>
      <sheetName val="갑지"/>
      <sheetName val="갑지 (2)"/>
      <sheetName val="가설공사"/>
      <sheetName val="재경비(김포)"/>
      <sheetName val="김포(LOP 설치비)"/>
      <sheetName val="laroux"/>
      <sheetName val="가설공사 (2)"/>
      <sheetName val="갑지 (3)"/>
      <sheetName val="가설공사(전기)"/>
      <sheetName val="가설공사 (방송,통신)"/>
      <sheetName val="갑지 (건축전기)"/>
      <sheetName val="한전수탁 "/>
      <sheetName val="갑지 (건축전기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1"/>
      <sheetName val="갑지2"/>
      <sheetName val="원가+내역"/>
      <sheetName val="부대입찰확약서"/>
      <sheetName val="하도급사항"/>
      <sheetName val="수급인+하수급인"/>
      <sheetName val="관급"/>
      <sheetName val="평가데이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투찰내역"/>
      <sheetName val="조명율표"/>
      <sheetName val="2000년1차"/>
      <sheetName val="2000전체분"/>
      <sheetName val="교통대책내역"/>
      <sheetName val="집계표"/>
      <sheetName val="조경일람"/>
      <sheetName val="내역서"/>
      <sheetName val="조명일위"/>
      <sheetName val="Total 단위경유량집계"/>
      <sheetName val="단가"/>
      <sheetName val="단가일람"/>
      <sheetName val="간접1"/>
      <sheetName val="부대공사비"/>
      <sheetName val="99총공사내역서"/>
      <sheetName val="퍼스트"/>
      <sheetName val="차액보증"/>
      <sheetName val="BID"/>
      <sheetName val="정부노임단가"/>
      <sheetName val="#REF"/>
      <sheetName val="SLAB데이터"/>
      <sheetName val="실행내역"/>
      <sheetName val="약품공급2"/>
      <sheetName val="C1ㅇ"/>
      <sheetName val="접지수량"/>
      <sheetName val="제경비"/>
      <sheetName val="노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집계표"/>
      <sheetName val="내역"/>
      <sheetName val="관급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차액보증"/>
      <sheetName val="용소리교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49"/>
  <sheetViews>
    <sheetView tabSelected="1" zoomScale="90" zoomScaleNormal="90" workbookViewId="0">
      <pane ySplit="5" topLeftCell="A6" activePane="bottomLeft" state="frozen"/>
      <selection activeCell="H13" sqref="H13"/>
      <selection pane="bottomLeft" activeCell="A2" sqref="A2:H2"/>
    </sheetView>
  </sheetViews>
  <sheetFormatPr defaultRowHeight="17.100000000000001" customHeight="1"/>
  <cols>
    <col min="1" max="1" width="4.875" style="137" customWidth="1"/>
    <col min="2" max="2" width="4.75" style="137" customWidth="1"/>
    <col min="3" max="3" width="25.375" style="137" customWidth="1"/>
    <col min="4" max="4" width="23.625" style="138" customWidth="1"/>
    <col min="5" max="5" width="31.125" style="20" customWidth="1"/>
    <col min="6" max="6" width="4.875" style="137" customWidth="1"/>
    <col min="7" max="7" width="2.625" style="137" customWidth="1"/>
    <col min="8" max="8" width="36.875" style="20" customWidth="1"/>
    <col min="9" max="16384" width="9" style="20"/>
  </cols>
  <sheetData>
    <row r="1" spans="1:10" ht="2.25" customHeight="1">
      <c r="A1" s="17"/>
      <c r="B1" s="17"/>
      <c r="C1" s="17"/>
      <c r="D1" s="18"/>
      <c r="E1" s="19"/>
      <c r="F1" s="17"/>
      <c r="G1" s="17"/>
      <c r="H1" s="19"/>
    </row>
    <row r="2" spans="1:10" s="21" customFormat="1" ht="33.75" customHeight="1">
      <c r="A2" s="159" t="s">
        <v>765</v>
      </c>
      <c r="B2" s="159"/>
      <c r="C2" s="159"/>
      <c r="D2" s="159"/>
      <c r="E2" s="159"/>
      <c r="F2" s="159"/>
      <c r="G2" s="159"/>
      <c r="H2" s="159"/>
    </row>
    <row r="3" spans="1:10" s="21" customFormat="1" ht="17.25" customHeight="1">
      <c r="A3" s="160"/>
      <c r="B3" s="161"/>
      <c r="C3" s="161"/>
      <c r="D3" s="161"/>
      <c r="E3" s="161"/>
      <c r="F3" s="161"/>
      <c r="G3" s="161"/>
      <c r="H3" s="161"/>
    </row>
    <row r="4" spans="1:10" s="22" customFormat="1" ht="21" customHeight="1" thickBot="1">
      <c r="A4" s="162" t="s">
        <v>841</v>
      </c>
      <c r="B4" s="162"/>
      <c r="C4" s="162"/>
      <c r="D4" s="162"/>
      <c r="E4" s="163" t="str">
        <f>"一金:"&amp;NUMBERSTRING(D42,1)&amp;"원정"&amp;"("&amp;DOLLAR(D42)&amp;")"</f>
        <v>一金:오천오백만원정(₩55,000,000)</v>
      </c>
      <c r="F4" s="163"/>
      <c r="G4" s="163"/>
      <c r="H4" s="163"/>
    </row>
    <row r="5" spans="1:10" s="25" customFormat="1" ht="15.75" customHeight="1" thickBot="1">
      <c r="A5" s="164" t="s">
        <v>766</v>
      </c>
      <c r="B5" s="165"/>
      <c r="C5" s="165"/>
      <c r="D5" s="23" t="s">
        <v>767</v>
      </c>
      <c r="E5" s="166" t="s">
        <v>768</v>
      </c>
      <c r="F5" s="167"/>
      <c r="G5" s="168"/>
      <c r="H5" s="24" t="s">
        <v>769</v>
      </c>
    </row>
    <row r="6" spans="1:10" s="34" customFormat="1" ht="12.95" customHeight="1">
      <c r="A6" s="26"/>
      <c r="B6" s="27" t="s">
        <v>770</v>
      </c>
      <c r="C6" s="28" t="s">
        <v>771</v>
      </c>
      <c r="D6" s="29">
        <f>공종별집계표!F27</f>
        <v>13293067</v>
      </c>
      <c r="E6" s="30"/>
      <c r="F6" s="31"/>
      <c r="G6" s="32"/>
      <c r="H6" s="33"/>
    </row>
    <row r="7" spans="1:10" s="34" customFormat="1" ht="12.95" customHeight="1">
      <c r="A7" s="26" t="s">
        <v>772</v>
      </c>
      <c r="B7" s="27" t="s">
        <v>773</v>
      </c>
      <c r="C7" s="35" t="s">
        <v>774</v>
      </c>
      <c r="D7" s="36"/>
      <c r="E7" s="30"/>
      <c r="F7" s="31"/>
      <c r="G7" s="32"/>
      <c r="H7" s="33"/>
    </row>
    <row r="8" spans="1:10" s="34" customFormat="1" ht="12.95" customHeight="1">
      <c r="A8" s="26"/>
      <c r="B8" s="27" t="s">
        <v>775</v>
      </c>
      <c r="C8" s="37" t="s">
        <v>776</v>
      </c>
      <c r="D8" s="36"/>
      <c r="E8" s="30"/>
      <c r="F8" s="31"/>
      <c r="G8" s="32"/>
      <c r="H8" s="33"/>
    </row>
    <row r="9" spans="1:10" s="34" customFormat="1" ht="12.95" customHeight="1">
      <c r="A9" s="26"/>
      <c r="B9" s="38"/>
      <c r="C9" s="35" t="s">
        <v>777</v>
      </c>
      <c r="D9" s="39">
        <f>D6-D8</f>
        <v>13293067</v>
      </c>
      <c r="E9" s="40"/>
      <c r="F9" s="41"/>
      <c r="G9" s="42"/>
      <c r="H9" s="43"/>
    </row>
    <row r="10" spans="1:10" s="34" customFormat="1" ht="12.95" customHeight="1">
      <c r="A10" s="26"/>
      <c r="B10" s="44" t="s">
        <v>778</v>
      </c>
      <c r="C10" s="35" t="s">
        <v>779</v>
      </c>
      <c r="D10" s="45">
        <f>공종별집계표!H27</f>
        <v>26344697</v>
      </c>
      <c r="E10" s="46"/>
      <c r="F10" s="47"/>
      <c r="G10" s="48"/>
      <c r="H10" s="49"/>
    </row>
    <row r="11" spans="1:10" s="34" customFormat="1" ht="12.95" customHeight="1">
      <c r="A11" s="26"/>
      <c r="B11" s="50" t="s">
        <v>780</v>
      </c>
      <c r="C11" s="35" t="s">
        <v>781</v>
      </c>
      <c r="D11" s="36">
        <f>TRUNC(D10*F11%,0)</f>
        <v>1317234</v>
      </c>
      <c r="E11" s="51" t="s">
        <v>782</v>
      </c>
      <c r="F11" s="177">
        <v>5</v>
      </c>
      <c r="G11" s="52" t="s">
        <v>783</v>
      </c>
      <c r="H11" s="33"/>
      <c r="J11" s="34" t="s">
        <v>784</v>
      </c>
    </row>
    <row r="12" spans="1:10" s="34" customFormat="1" ht="12.95" customHeight="1">
      <c r="A12" s="26"/>
      <c r="B12" s="28" t="s">
        <v>775</v>
      </c>
      <c r="C12" s="35" t="s">
        <v>777</v>
      </c>
      <c r="D12" s="39">
        <f>D10+D11</f>
        <v>27661931</v>
      </c>
      <c r="E12" s="53"/>
      <c r="F12" s="41"/>
      <c r="G12" s="54"/>
      <c r="H12" s="43"/>
    </row>
    <row r="13" spans="1:10" s="34" customFormat="1" ht="12.95" customHeight="1">
      <c r="A13" s="26" t="s">
        <v>785</v>
      </c>
      <c r="B13" s="44"/>
      <c r="C13" s="35" t="s">
        <v>786</v>
      </c>
      <c r="D13" s="45">
        <f>공종별집계표!J27</f>
        <v>638834</v>
      </c>
      <c r="E13" s="55"/>
      <c r="F13" s="47"/>
      <c r="G13" s="56"/>
      <c r="H13" s="57"/>
    </row>
    <row r="14" spans="1:10" s="34" customFormat="1" ht="12.95" customHeight="1">
      <c r="A14" s="26"/>
      <c r="B14" s="50"/>
      <c r="C14" s="35" t="s">
        <v>787</v>
      </c>
      <c r="D14" s="36">
        <v>0</v>
      </c>
      <c r="E14" s="51"/>
      <c r="F14" s="31"/>
      <c r="G14" s="52"/>
      <c r="H14" s="58"/>
    </row>
    <row r="15" spans="1:10" s="34" customFormat="1" ht="12.95" customHeight="1">
      <c r="A15" s="26"/>
      <c r="B15" s="50"/>
      <c r="C15" s="35" t="s">
        <v>788</v>
      </c>
      <c r="D15" s="36">
        <f>TRUNC(D12*F15%,0)</f>
        <v>1051153</v>
      </c>
      <c r="E15" s="51" t="s">
        <v>789</v>
      </c>
      <c r="F15" s="31">
        <v>3.8</v>
      </c>
      <c r="G15" s="52" t="s">
        <v>783</v>
      </c>
      <c r="H15" s="59"/>
    </row>
    <row r="16" spans="1:10" s="34" customFormat="1" ht="12.95" customHeight="1">
      <c r="A16" s="26"/>
      <c r="B16" s="50" t="s">
        <v>784</v>
      </c>
      <c r="C16" s="35" t="s">
        <v>790</v>
      </c>
      <c r="D16" s="36">
        <f>TRUNC(D12*F16%,0)</f>
        <v>240658</v>
      </c>
      <c r="E16" s="51" t="s">
        <v>789</v>
      </c>
      <c r="F16" s="31">
        <v>0.87</v>
      </c>
      <c r="G16" s="52" t="s">
        <v>783</v>
      </c>
      <c r="H16" s="59"/>
    </row>
    <row r="17" spans="1:12" s="34" customFormat="1" ht="12.95" customHeight="1">
      <c r="A17" s="26"/>
      <c r="B17" s="50"/>
      <c r="C17" s="35" t="s">
        <v>791</v>
      </c>
      <c r="D17" s="36">
        <f>TRUNC(D10*F17%,0)</f>
        <v>447859</v>
      </c>
      <c r="E17" s="51" t="s">
        <v>782</v>
      </c>
      <c r="F17" s="31">
        <v>1.7</v>
      </c>
      <c r="G17" s="52" t="s">
        <v>783</v>
      </c>
      <c r="H17" s="59"/>
    </row>
    <row r="18" spans="1:12" s="34" customFormat="1" ht="12.95" customHeight="1">
      <c r="A18" s="26" t="s">
        <v>792</v>
      </c>
      <c r="B18" s="50" t="s">
        <v>793</v>
      </c>
      <c r="C18" s="35" t="s">
        <v>794</v>
      </c>
      <c r="D18" s="36">
        <f>TRUNC(D17*F18%,0)</f>
        <v>29334</v>
      </c>
      <c r="E18" s="51" t="s">
        <v>795</v>
      </c>
      <c r="F18" s="31">
        <v>6.55</v>
      </c>
      <c r="G18" s="52" t="s">
        <v>783</v>
      </c>
      <c r="H18" s="59"/>
    </row>
    <row r="19" spans="1:12" s="34" customFormat="1" ht="12.95" customHeight="1">
      <c r="A19" s="26"/>
      <c r="B19" s="50"/>
      <c r="C19" s="35" t="s">
        <v>796</v>
      </c>
      <c r="D19" s="36">
        <f>TRUNC(D10*F19%,0)</f>
        <v>655982</v>
      </c>
      <c r="E19" s="51" t="s">
        <v>782</v>
      </c>
      <c r="F19" s="31">
        <v>2.4900000000000002</v>
      </c>
      <c r="G19" s="52" t="s">
        <v>783</v>
      </c>
      <c r="H19" s="59"/>
    </row>
    <row r="20" spans="1:12" s="34" customFormat="1" ht="12.95" customHeight="1">
      <c r="A20" s="26" t="s">
        <v>784</v>
      </c>
      <c r="B20" s="50"/>
      <c r="C20" s="35" t="s">
        <v>797</v>
      </c>
      <c r="D20" s="36">
        <f>TRUNC(D10*F20%,0)</f>
        <v>0</v>
      </c>
      <c r="E20" s="51" t="s">
        <v>782</v>
      </c>
      <c r="F20" s="31"/>
      <c r="G20" s="52" t="s">
        <v>783</v>
      </c>
      <c r="H20" s="59"/>
    </row>
    <row r="21" spans="1:12" s="34" customFormat="1" ht="12.95" customHeight="1">
      <c r="A21" s="26"/>
      <c r="B21" s="50"/>
      <c r="C21" s="35" t="s">
        <v>798</v>
      </c>
      <c r="D21" s="36">
        <f>TRUNC((D9+D10+D13)*F21%,0)</f>
        <v>201382</v>
      </c>
      <c r="E21" s="51" t="s">
        <v>799</v>
      </c>
      <c r="F21" s="31">
        <v>0.5</v>
      </c>
      <c r="G21" s="52" t="s">
        <v>783</v>
      </c>
      <c r="H21" s="59"/>
      <c r="J21" s="60"/>
      <c r="K21" s="60"/>
      <c r="L21" s="60"/>
    </row>
    <row r="22" spans="1:12" s="34" customFormat="1" ht="12.95" customHeight="1">
      <c r="A22" s="26"/>
      <c r="B22" s="50"/>
      <c r="C22" s="61" t="s">
        <v>800</v>
      </c>
      <c r="D22" s="36">
        <f>D23</f>
        <v>1161386</v>
      </c>
      <c r="E22" s="150" t="s">
        <v>801</v>
      </c>
      <c r="F22" s="151"/>
      <c r="G22" s="152"/>
      <c r="H22" s="62"/>
      <c r="I22" s="63" t="s">
        <v>784</v>
      </c>
      <c r="J22" s="64"/>
      <c r="K22" s="60"/>
      <c r="L22" s="60"/>
    </row>
    <row r="23" spans="1:12" s="34" customFormat="1" ht="12.95" customHeight="1">
      <c r="A23" s="26" t="s">
        <v>802</v>
      </c>
      <c r="B23" s="50"/>
      <c r="C23" s="65" t="s">
        <v>803</v>
      </c>
      <c r="D23" s="36">
        <f>INT((D9+D10+D45/1.1)*F23%)</f>
        <v>1161386</v>
      </c>
      <c r="E23" s="51" t="s">
        <v>804</v>
      </c>
      <c r="F23" s="31">
        <v>2.93</v>
      </c>
      <c r="G23" s="52" t="s">
        <v>783</v>
      </c>
      <c r="H23" s="62"/>
      <c r="J23" s="64"/>
      <c r="K23" s="60"/>
      <c r="L23" s="60"/>
    </row>
    <row r="24" spans="1:12" s="34" customFormat="1" ht="12.95" customHeight="1">
      <c r="A24" s="26"/>
      <c r="B24" s="50"/>
      <c r="C24" s="65" t="s">
        <v>805</v>
      </c>
      <c r="D24" s="36">
        <f>INT(D23*1.2)</f>
        <v>1393663</v>
      </c>
      <c r="E24" s="51"/>
      <c r="F24" s="153" t="s">
        <v>806</v>
      </c>
      <c r="G24" s="154"/>
      <c r="H24" s="66"/>
      <c r="J24" s="64"/>
      <c r="K24" s="60"/>
      <c r="L24" s="60"/>
    </row>
    <row r="25" spans="1:12" s="34" customFormat="1" ht="12.95" customHeight="1">
      <c r="A25" s="26"/>
      <c r="B25" s="50"/>
      <c r="C25" s="65" t="s">
        <v>807</v>
      </c>
      <c r="D25" s="36">
        <f>INT((D9+D10+D44/1.1)*$F$23%)</f>
        <v>1161386</v>
      </c>
      <c r="E25" s="51" t="s">
        <v>808</v>
      </c>
      <c r="F25" s="31">
        <f>F23</f>
        <v>2.93</v>
      </c>
      <c r="G25" s="52" t="s">
        <v>783</v>
      </c>
      <c r="H25" s="67"/>
      <c r="J25" s="64"/>
      <c r="K25" s="60"/>
      <c r="L25" s="60"/>
    </row>
    <row r="26" spans="1:12" s="34" customFormat="1" ht="12.95" customHeight="1">
      <c r="A26" s="26"/>
      <c r="B26" s="50" t="s">
        <v>775</v>
      </c>
      <c r="C26" s="35" t="s">
        <v>809</v>
      </c>
      <c r="D26" s="36">
        <f>TRUNC((D9+D12)*F26%,0)</f>
        <v>819099</v>
      </c>
      <c r="E26" s="51" t="s">
        <v>810</v>
      </c>
      <c r="F26" s="68">
        <v>2</v>
      </c>
      <c r="G26" s="52" t="s">
        <v>783</v>
      </c>
      <c r="H26" s="59"/>
      <c r="J26" s="64"/>
      <c r="K26" s="60"/>
      <c r="L26" s="60"/>
    </row>
    <row r="27" spans="1:12" s="34" customFormat="1" ht="6.6" customHeight="1">
      <c r="A27" s="26" t="s">
        <v>784</v>
      </c>
      <c r="B27" s="50" t="s">
        <v>784</v>
      </c>
      <c r="C27" s="69" t="s">
        <v>811</v>
      </c>
      <c r="D27" s="155">
        <f>TRUNC((D9+D10+D13)*F27%,0)</f>
        <v>0</v>
      </c>
      <c r="E27" s="156" t="s">
        <v>812</v>
      </c>
      <c r="F27" s="157"/>
      <c r="G27" s="158" t="s">
        <v>783</v>
      </c>
      <c r="H27" s="146"/>
    </row>
    <row r="28" spans="1:12" s="34" customFormat="1" ht="6.6" customHeight="1">
      <c r="A28" s="26"/>
      <c r="B28" s="50"/>
      <c r="C28" s="70" t="s">
        <v>813</v>
      </c>
      <c r="D28" s="155"/>
      <c r="E28" s="156"/>
      <c r="F28" s="157"/>
      <c r="G28" s="158"/>
      <c r="H28" s="146"/>
    </row>
    <row r="29" spans="1:12" s="34" customFormat="1" ht="12.95" customHeight="1">
      <c r="A29" s="26"/>
      <c r="B29" s="50"/>
      <c r="C29" s="61" t="s">
        <v>814</v>
      </c>
      <c r="D29" s="36">
        <f>TRUNC((D9+D10+D13)*F29%,0)</f>
        <v>0</v>
      </c>
      <c r="E29" s="51" t="s">
        <v>812</v>
      </c>
      <c r="F29" s="71"/>
      <c r="G29" s="52" t="s">
        <v>783</v>
      </c>
      <c r="H29" s="72"/>
    </row>
    <row r="30" spans="1:12" s="34" customFormat="1" ht="12.95" customHeight="1">
      <c r="A30" s="26" t="s">
        <v>815</v>
      </c>
      <c r="B30" s="50"/>
      <c r="C30" s="73" t="s">
        <v>816</v>
      </c>
      <c r="D30" s="36">
        <f>TRUNC((D9+D10+D13)*F30%,0)</f>
        <v>0</v>
      </c>
      <c r="E30" s="51" t="s">
        <v>812</v>
      </c>
      <c r="F30" s="74"/>
      <c r="G30" s="52" t="s">
        <v>783</v>
      </c>
      <c r="H30" s="59"/>
    </row>
    <row r="31" spans="1:12" s="34" customFormat="1" ht="12.95" customHeight="1">
      <c r="A31" s="75"/>
      <c r="B31" s="28"/>
      <c r="C31" s="35" t="s">
        <v>777</v>
      </c>
      <c r="D31" s="39">
        <f>SUM(D13:D30)-(D23+D24+D25)</f>
        <v>5245687</v>
      </c>
      <c r="E31" s="53"/>
      <c r="F31" s="41"/>
      <c r="G31" s="52" t="s">
        <v>784</v>
      </c>
      <c r="H31" s="76"/>
    </row>
    <row r="32" spans="1:12" s="34" customFormat="1" ht="12.95" customHeight="1">
      <c r="A32" s="140" t="s">
        <v>817</v>
      </c>
      <c r="B32" s="141"/>
      <c r="C32" s="141"/>
      <c r="D32" s="77">
        <f>D9+D12+D31</f>
        <v>46200685</v>
      </c>
      <c r="E32" s="78"/>
      <c r="F32" s="79"/>
      <c r="G32" s="80" t="s">
        <v>784</v>
      </c>
      <c r="H32" s="81"/>
    </row>
    <row r="33" spans="1:8" s="34" customFormat="1" ht="12.95" customHeight="1">
      <c r="A33" s="140" t="s">
        <v>818</v>
      </c>
      <c r="B33" s="141"/>
      <c r="C33" s="141"/>
      <c r="D33" s="77">
        <f>TRUNC((D32)*F33%,0)</f>
        <v>924013</v>
      </c>
      <c r="E33" s="78" t="s">
        <v>819</v>
      </c>
      <c r="F33" s="82">
        <v>2</v>
      </c>
      <c r="G33" s="80" t="s">
        <v>783</v>
      </c>
      <c r="H33" s="81"/>
    </row>
    <row r="34" spans="1:8" s="34" customFormat="1" ht="12.95" customHeight="1">
      <c r="A34" s="140" t="s">
        <v>820</v>
      </c>
      <c r="B34" s="141"/>
      <c r="C34" s="141"/>
      <c r="D34" s="77">
        <f>TRUNC((D12+D31+D33)*F34%,0)-424/1.1-0.1</f>
        <v>2875302.4454545453</v>
      </c>
      <c r="E34" s="78" t="s">
        <v>821</v>
      </c>
      <c r="F34" s="79">
        <v>8.5</v>
      </c>
      <c r="G34" s="80" t="s">
        <v>783</v>
      </c>
      <c r="H34" s="81"/>
    </row>
    <row r="35" spans="1:8" s="34" customFormat="1" ht="12.95" customHeight="1">
      <c r="A35" s="147" t="s">
        <v>822</v>
      </c>
      <c r="B35" s="148"/>
      <c r="C35" s="149"/>
      <c r="D35" s="77"/>
      <c r="E35" s="78"/>
      <c r="F35" s="83"/>
      <c r="G35" s="80"/>
      <c r="H35" s="84"/>
    </row>
    <row r="36" spans="1:8" s="34" customFormat="1" ht="12.95" customHeight="1">
      <c r="A36" s="140" t="s">
        <v>823</v>
      </c>
      <c r="B36" s="141"/>
      <c r="C36" s="141"/>
      <c r="D36" s="77">
        <f>SUM(D32:D35)</f>
        <v>50000000.445454545</v>
      </c>
      <c r="E36" s="78"/>
      <c r="F36" s="79"/>
      <c r="G36" s="80" t="s">
        <v>824</v>
      </c>
      <c r="H36" s="81"/>
    </row>
    <row r="37" spans="1:8" s="34" customFormat="1" ht="12.95" customHeight="1">
      <c r="A37" s="140" t="s">
        <v>825</v>
      </c>
      <c r="B37" s="141"/>
      <c r="C37" s="141"/>
      <c r="D37" s="77">
        <f>TRUNC((D36)*F37%,0)</f>
        <v>5000000</v>
      </c>
      <c r="E37" s="78" t="s">
        <v>826</v>
      </c>
      <c r="F37" s="79">
        <v>10</v>
      </c>
      <c r="G37" s="80" t="s">
        <v>827</v>
      </c>
      <c r="H37" s="81"/>
    </row>
    <row r="38" spans="1:8" s="34" customFormat="1" ht="12.95" customHeight="1">
      <c r="A38" s="140" t="s">
        <v>828</v>
      </c>
      <c r="B38" s="141"/>
      <c r="C38" s="141"/>
      <c r="D38" s="85">
        <f>SUM(D36+D37)</f>
        <v>55000000.445454545</v>
      </c>
      <c r="E38" s="86"/>
      <c r="F38" s="87"/>
      <c r="G38" s="80"/>
      <c r="H38" s="81"/>
    </row>
    <row r="39" spans="1:8" s="34" customFormat="1" ht="12.95" customHeight="1">
      <c r="A39" s="140" t="s">
        <v>829</v>
      </c>
      <c r="B39" s="141"/>
      <c r="C39" s="141"/>
      <c r="D39" s="88"/>
      <c r="E39" s="46"/>
      <c r="F39" s="48"/>
      <c r="G39" s="89"/>
      <c r="H39" s="49"/>
    </row>
    <row r="40" spans="1:8" s="34" customFormat="1" ht="12.95" customHeight="1">
      <c r="A40" s="140" t="s">
        <v>830</v>
      </c>
      <c r="B40" s="141"/>
      <c r="C40" s="141"/>
      <c r="D40" s="88"/>
      <c r="E40" s="46"/>
      <c r="F40" s="48"/>
      <c r="G40" s="89"/>
      <c r="H40" s="49"/>
    </row>
    <row r="41" spans="1:8" s="34" customFormat="1" ht="12.95" customHeight="1" thickBot="1">
      <c r="A41" s="142" t="s">
        <v>831</v>
      </c>
      <c r="B41" s="143"/>
      <c r="C41" s="143"/>
      <c r="D41" s="90">
        <v>0</v>
      </c>
      <c r="E41" s="91"/>
      <c r="F41" s="92"/>
      <c r="G41" s="93"/>
      <c r="H41" s="94"/>
    </row>
    <row r="42" spans="1:8" s="99" customFormat="1" ht="12.95" customHeight="1" thickBot="1">
      <c r="A42" s="144" t="s">
        <v>832</v>
      </c>
      <c r="B42" s="145"/>
      <c r="C42" s="145"/>
      <c r="D42" s="95">
        <f>SUM(D38+D39+D40+D41)</f>
        <v>55000000.445454545</v>
      </c>
      <c r="E42" s="96"/>
      <c r="F42" s="97"/>
      <c r="G42" s="97"/>
      <c r="H42" s="98"/>
    </row>
    <row r="43" spans="1:8" s="105" customFormat="1" ht="12.95" customHeight="1">
      <c r="A43" s="100"/>
      <c r="B43" s="100"/>
      <c r="C43" s="100"/>
      <c r="D43" s="101"/>
      <c r="E43" s="102"/>
      <c r="F43" s="103"/>
      <c r="G43" s="103"/>
      <c r="H43" s="104"/>
    </row>
    <row r="44" spans="1:8" s="110" customFormat="1" ht="17.100000000000001" customHeight="1">
      <c r="A44" s="106"/>
      <c r="B44" s="106"/>
      <c r="C44" s="107" t="s">
        <v>833</v>
      </c>
      <c r="D44" s="108">
        <v>0</v>
      </c>
      <c r="E44" s="139" t="s">
        <v>834</v>
      </c>
      <c r="F44" s="139"/>
      <c r="G44" s="106"/>
      <c r="H44" s="109"/>
    </row>
    <row r="45" spans="1:8" s="110" customFormat="1" ht="17.100000000000001" customHeight="1">
      <c r="A45" s="106"/>
      <c r="B45" s="106"/>
      <c r="C45" s="107" t="s">
        <v>835</v>
      </c>
      <c r="D45" s="108">
        <v>0</v>
      </c>
      <c r="E45" s="111" t="s">
        <v>836</v>
      </c>
      <c r="F45" s="112"/>
      <c r="G45" s="106"/>
      <c r="H45" s="109"/>
    </row>
    <row r="46" spans="1:8" s="119" customFormat="1" ht="17.100000000000001" customHeight="1">
      <c r="A46" s="113"/>
      <c r="B46" s="113"/>
      <c r="C46" s="114" t="s">
        <v>837</v>
      </c>
      <c r="D46" s="115">
        <f>+D6+D10+D13</f>
        <v>40276598</v>
      </c>
      <c r="E46" s="116"/>
      <c r="F46" s="117"/>
      <c r="G46" s="113"/>
      <c r="H46" s="118"/>
    </row>
    <row r="47" spans="1:8" s="126" customFormat="1" ht="17.100000000000001" customHeight="1">
      <c r="A47" s="120"/>
      <c r="B47" s="120"/>
      <c r="C47" s="121" t="s">
        <v>838</v>
      </c>
      <c r="D47" s="122">
        <f>+D42/E47</f>
        <v>550000.00445454544</v>
      </c>
      <c r="E47" s="123">
        <v>100</v>
      </c>
      <c r="F47" s="124" t="s">
        <v>839</v>
      </c>
      <c r="G47" s="120"/>
      <c r="H47" s="125"/>
    </row>
    <row r="48" spans="1:8" s="133" customFormat="1" ht="17.100000000000001" customHeight="1">
      <c r="A48" s="127"/>
      <c r="B48" s="127"/>
      <c r="C48" s="128" t="s">
        <v>840</v>
      </c>
      <c r="D48" s="129">
        <v>0</v>
      </c>
      <c r="E48" s="130">
        <f>D42+D48</f>
        <v>55000000.445454545</v>
      </c>
      <c r="F48" s="131"/>
      <c r="G48" s="127"/>
      <c r="H48" s="132"/>
    </row>
    <row r="49" spans="1:8" ht="17.100000000000001" customHeight="1">
      <c r="A49" s="134"/>
      <c r="B49" s="134"/>
      <c r="C49" s="134"/>
      <c r="D49" s="135"/>
      <c r="E49" s="136"/>
      <c r="F49" s="134"/>
      <c r="G49" s="134"/>
      <c r="H49" s="136"/>
    </row>
  </sheetData>
  <mergeCells count="25">
    <mergeCell ref="A2:H2"/>
    <mergeCell ref="A3:H3"/>
    <mergeCell ref="A4:D4"/>
    <mergeCell ref="E4:H4"/>
    <mergeCell ref="A5:C5"/>
    <mergeCell ref="E5:G5"/>
    <mergeCell ref="A36:C36"/>
    <mergeCell ref="E22:G22"/>
    <mergeCell ref="F24:G24"/>
    <mergeCell ref="D27:D28"/>
    <mergeCell ref="E27:E28"/>
    <mergeCell ref="F27:F28"/>
    <mergeCell ref="G27:G28"/>
    <mergeCell ref="H27:H28"/>
    <mergeCell ref="A32:C32"/>
    <mergeCell ref="A33:C33"/>
    <mergeCell ref="A34:C34"/>
    <mergeCell ref="A35:C35"/>
    <mergeCell ref="E44:F44"/>
    <mergeCell ref="A37:C37"/>
    <mergeCell ref="A38:C38"/>
    <mergeCell ref="A39:C39"/>
    <mergeCell ref="A40:C40"/>
    <mergeCell ref="A41:C41"/>
    <mergeCell ref="A42:C42"/>
  </mergeCells>
  <phoneticPr fontId="1" type="noConversion"/>
  <pageMargins left="0.88" right="0.47244094488188981" top="0.59055118110236227" bottom="0.62992125984251968" header="0.35433070866141736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7"/>
  <sheetViews>
    <sheetView showZeros="0" zoomScale="75" zoomScaleNormal="75" workbookViewId="0">
      <pane ySplit="4" topLeftCell="A5" activePane="bottomLeft" state="frozen"/>
      <selection pane="bottomLeft" sqref="A1:M1"/>
    </sheetView>
  </sheetViews>
  <sheetFormatPr defaultRowHeight="16.5"/>
  <cols>
    <col min="1" max="1" width="40.625" style="1" customWidth="1"/>
    <col min="2" max="2" width="20.625" style="1" customWidth="1"/>
    <col min="3" max="4" width="4.625" style="1" customWidth="1"/>
    <col min="5" max="12" width="13.625" style="1" customWidth="1"/>
    <col min="13" max="13" width="12.625" style="1" customWidth="1"/>
    <col min="14" max="16" width="2.625" style="1" hidden="1" customWidth="1"/>
    <col min="17" max="19" width="1.625" style="1" hidden="1" customWidth="1"/>
    <col min="20" max="20" width="18.625" style="1" hidden="1" customWidth="1"/>
    <col min="21" max="16384" width="9" style="1"/>
  </cols>
  <sheetData>
    <row r="1" spans="1:20" ht="30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20" ht="30" customHeigh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20" ht="30" customHeight="1">
      <c r="A3" s="170" t="s">
        <v>2</v>
      </c>
      <c r="B3" s="170" t="s">
        <v>3</v>
      </c>
      <c r="C3" s="170" t="s">
        <v>4</v>
      </c>
      <c r="D3" s="170" t="s">
        <v>5</v>
      </c>
      <c r="E3" s="170" t="s">
        <v>6</v>
      </c>
      <c r="F3" s="170"/>
      <c r="G3" s="170" t="s">
        <v>9</v>
      </c>
      <c r="H3" s="170"/>
      <c r="I3" s="170" t="s">
        <v>10</v>
      </c>
      <c r="J3" s="170"/>
      <c r="K3" s="170" t="s">
        <v>11</v>
      </c>
      <c r="L3" s="170"/>
      <c r="M3" s="170" t="s">
        <v>12</v>
      </c>
      <c r="N3" s="169" t="s">
        <v>13</v>
      </c>
      <c r="O3" s="169" t="s">
        <v>14</v>
      </c>
      <c r="P3" s="169" t="s">
        <v>15</v>
      </c>
      <c r="Q3" s="169" t="s">
        <v>16</v>
      </c>
      <c r="R3" s="169" t="s">
        <v>17</v>
      </c>
      <c r="S3" s="169" t="s">
        <v>18</v>
      </c>
      <c r="T3" s="169" t="s">
        <v>19</v>
      </c>
    </row>
    <row r="4" spans="1:20" ht="30" customHeight="1">
      <c r="A4" s="171"/>
      <c r="B4" s="171"/>
      <c r="C4" s="171"/>
      <c r="D4" s="171"/>
      <c r="E4" s="15" t="s">
        <v>7</v>
      </c>
      <c r="F4" s="15" t="s">
        <v>8</v>
      </c>
      <c r="G4" s="15" t="s">
        <v>7</v>
      </c>
      <c r="H4" s="15" t="s">
        <v>8</v>
      </c>
      <c r="I4" s="15" t="s">
        <v>7</v>
      </c>
      <c r="J4" s="15" t="s">
        <v>8</v>
      </c>
      <c r="K4" s="15" t="s">
        <v>7</v>
      </c>
      <c r="L4" s="15" t="s">
        <v>8</v>
      </c>
      <c r="M4" s="171"/>
      <c r="N4" s="169"/>
      <c r="O4" s="169"/>
      <c r="P4" s="169"/>
      <c r="Q4" s="169"/>
      <c r="R4" s="169"/>
      <c r="S4" s="169"/>
      <c r="T4" s="169"/>
    </row>
    <row r="5" spans="1:20" ht="30" customHeight="1">
      <c r="A5" s="3" t="s">
        <v>51</v>
      </c>
      <c r="B5" s="3" t="s">
        <v>52</v>
      </c>
      <c r="C5" s="3" t="s">
        <v>52</v>
      </c>
      <c r="D5" s="7">
        <v>1</v>
      </c>
      <c r="E5" s="12">
        <f>F6</f>
        <v>13293067</v>
      </c>
      <c r="F5" s="12">
        <f>E5*D5</f>
        <v>13293067</v>
      </c>
      <c r="G5" s="12">
        <f>H6</f>
        <v>26344697</v>
      </c>
      <c r="H5" s="12">
        <f>G5*D5</f>
        <v>26344697</v>
      </c>
      <c r="I5" s="12">
        <f>J6</f>
        <v>638834</v>
      </c>
      <c r="J5" s="12">
        <f>I5*D5</f>
        <v>638834</v>
      </c>
      <c r="K5" s="12">
        <f>E5+G5+I5</f>
        <v>40276598</v>
      </c>
      <c r="L5" s="12">
        <f>F5+H5+J5</f>
        <v>40276598</v>
      </c>
      <c r="M5" s="3" t="s">
        <v>52</v>
      </c>
      <c r="N5" s="6" t="s">
        <v>53</v>
      </c>
      <c r="O5" s="6" t="s">
        <v>52</v>
      </c>
      <c r="P5" s="6" t="s">
        <v>52</v>
      </c>
      <c r="Q5" s="6" t="s">
        <v>52</v>
      </c>
      <c r="R5" s="10">
        <v>1</v>
      </c>
      <c r="S5" s="6" t="s">
        <v>52</v>
      </c>
      <c r="T5" s="13"/>
    </row>
    <row r="6" spans="1:20" ht="30" customHeight="1">
      <c r="A6" s="3" t="s">
        <v>54</v>
      </c>
      <c r="B6" s="3" t="s">
        <v>52</v>
      </c>
      <c r="C6" s="3" t="s">
        <v>52</v>
      </c>
      <c r="D6" s="7">
        <v>1</v>
      </c>
      <c r="E6" s="12">
        <f>공종별내역서!F51</f>
        <v>13293067</v>
      </c>
      <c r="F6" s="12">
        <f>E6*D6</f>
        <v>13293067</v>
      </c>
      <c r="G6" s="12">
        <f>공종별내역서!H51</f>
        <v>26344697</v>
      </c>
      <c r="H6" s="12">
        <f>G6*D6</f>
        <v>26344697</v>
      </c>
      <c r="I6" s="12">
        <f>공종별내역서!J51</f>
        <v>638834</v>
      </c>
      <c r="J6" s="12">
        <f>I6*D6</f>
        <v>638834</v>
      </c>
      <c r="K6" s="12">
        <f>E6+G6+I6</f>
        <v>40276598</v>
      </c>
      <c r="L6" s="12">
        <f>F6+H6+J6</f>
        <v>40276598</v>
      </c>
      <c r="M6" s="3" t="s">
        <v>52</v>
      </c>
      <c r="N6" s="6" t="s">
        <v>55</v>
      </c>
      <c r="O6" s="6" t="s">
        <v>52</v>
      </c>
      <c r="P6" s="6" t="s">
        <v>53</v>
      </c>
      <c r="Q6" s="6" t="s">
        <v>52</v>
      </c>
      <c r="R6" s="10">
        <v>2</v>
      </c>
      <c r="S6" s="6" t="s">
        <v>52</v>
      </c>
      <c r="T6" s="13"/>
    </row>
    <row r="7" spans="1:20" ht="30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T7" s="14"/>
    </row>
    <row r="8" spans="1:20" ht="30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T8" s="14"/>
    </row>
    <row r="9" spans="1:20" ht="30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T9" s="14"/>
    </row>
    <row r="10" spans="1:20" ht="30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T10" s="14"/>
    </row>
    <row r="11" spans="1:20" ht="30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T11" s="14"/>
    </row>
    <row r="12" spans="1:20" ht="30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T12" s="14"/>
    </row>
    <row r="13" spans="1:20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T13" s="14"/>
    </row>
    <row r="14" spans="1:20" ht="30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T14" s="14"/>
    </row>
    <row r="15" spans="1:20" ht="30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T15" s="14"/>
    </row>
    <row r="16" spans="1:20" ht="30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T16" s="14"/>
    </row>
    <row r="17" spans="1:20" ht="30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T17" s="14"/>
    </row>
    <row r="18" spans="1:20" ht="30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T18" s="14"/>
    </row>
    <row r="19" spans="1:20" ht="30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T19" s="14"/>
    </row>
    <row r="20" spans="1:20" ht="30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T20" s="14"/>
    </row>
    <row r="21" spans="1:20" ht="30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T21" s="14"/>
    </row>
    <row r="22" spans="1:20" ht="30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T22" s="14"/>
    </row>
    <row r="23" spans="1:20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T23" s="14"/>
    </row>
    <row r="24" spans="1:20" ht="30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T24" s="14"/>
    </row>
    <row r="25" spans="1:20" ht="30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T25" s="14"/>
    </row>
    <row r="26" spans="1:20" ht="30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T26" s="14"/>
    </row>
    <row r="27" spans="1:20" ht="30" customHeight="1">
      <c r="A27" s="7" t="s">
        <v>203</v>
      </c>
      <c r="B27" s="7"/>
      <c r="C27" s="7"/>
      <c r="D27" s="7"/>
      <c r="E27" s="7"/>
      <c r="F27" s="12">
        <f>F5</f>
        <v>13293067</v>
      </c>
      <c r="G27" s="7"/>
      <c r="H27" s="12">
        <f>H5</f>
        <v>26344697</v>
      </c>
      <c r="I27" s="7"/>
      <c r="J27" s="12">
        <f>J5</f>
        <v>638834</v>
      </c>
      <c r="K27" s="7"/>
      <c r="L27" s="12">
        <f>L5</f>
        <v>40276598</v>
      </c>
      <c r="M27" s="7"/>
      <c r="T27" s="14"/>
    </row>
  </sheetData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51"/>
  <sheetViews>
    <sheetView showZeros="0" zoomScale="75" zoomScaleNormal="75" workbookViewId="0">
      <pane ySplit="3" topLeftCell="A4" activePane="bottomLeft" state="frozen"/>
      <selection pane="bottomLeft" sqref="A1:M1"/>
    </sheetView>
  </sheetViews>
  <sheetFormatPr defaultRowHeight="16.5"/>
  <cols>
    <col min="1" max="2" width="30.625" style="1" customWidth="1"/>
    <col min="3" max="3" width="4.625" style="1" customWidth="1"/>
    <col min="4" max="4" width="8.625" style="1" customWidth="1"/>
    <col min="5" max="12" width="13.625" style="1" customWidth="1"/>
    <col min="13" max="13" width="12.625" style="1" customWidth="1"/>
    <col min="14" max="43" width="2.625" style="1" hidden="1" customWidth="1"/>
    <col min="44" max="44" width="10.625" style="1" hidden="1" customWidth="1"/>
    <col min="45" max="46" width="1.625" style="1" hidden="1" customWidth="1"/>
    <col min="47" max="47" width="24.625" style="1" hidden="1" customWidth="1"/>
    <col min="48" max="48" width="10.625" style="1" hidden="1" customWidth="1"/>
    <col min="49" max="16384" width="9" style="1"/>
  </cols>
  <sheetData>
    <row r="1" spans="1:48" ht="30" customHeight="1">
      <c r="A1" s="173" t="s">
        <v>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48" ht="30" customHeight="1">
      <c r="A2" s="170" t="s">
        <v>2</v>
      </c>
      <c r="B2" s="170" t="s">
        <v>3</v>
      </c>
      <c r="C2" s="170" t="s">
        <v>4</v>
      </c>
      <c r="D2" s="170" t="s">
        <v>5</v>
      </c>
      <c r="E2" s="170" t="s">
        <v>6</v>
      </c>
      <c r="F2" s="170"/>
      <c r="G2" s="170" t="s">
        <v>9</v>
      </c>
      <c r="H2" s="170"/>
      <c r="I2" s="170" t="s">
        <v>10</v>
      </c>
      <c r="J2" s="170"/>
      <c r="K2" s="170" t="s">
        <v>11</v>
      </c>
      <c r="L2" s="170"/>
      <c r="M2" s="170" t="s">
        <v>12</v>
      </c>
      <c r="N2" s="169" t="s">
        <v>20</v>
      </c>
      <c r="O2" s="169" t="s">
        <v>14</v>
      </c>
      <c r="P2" s="169" t="s">
        <v>21</v>
      </c>
      <c r="Q2" s="169" t="s">
        <v>13</v>
      </c>
      <c r="R2" s="169" t="s">
        <v>22</v>
      </c>
      <c r="S2" s="169" t="s">
        <v>23</v>
      </c>
      <c r="T2" s="169" t="s">
        <v>24</v>
      </c>
      <c r="U2" s="169" t="s">
        <v>25</v>
      </c>
      <c r="V2" s="169" t="s">
        <v>26</v>
      </c>
      <c r="W2" s="169" t="s">
        <v>27</v>
      </c>
      <c r="X2" s="169" t="s">
        <v>28</v>
      </c>
      <c r="Y2" s="169" t="s">
        <v>29</v>
      </c>
      <c r="Z2" s="169" t="s">
        <v>30</v>
      </c>
      <c r="AA2" s="169" t="s">
        <v>31</v>
      </c>
      <c r="AB2" s="169" t="s">
        <v>32</v>
      </c>
      <c r="AC2" s="169" t="s">
        <v>33</v>
      </c>
      <c r="AD2" s="169" t="s">
        <v>34</v>
      </c>
      <c r="AE2" s="169" t="s">
        <v>35</v>
      </c>
      <c r="AF2" s="169" t="s">
        <v>36</v>
      </c>
      <c r="AG2" s="169" t="s">
        <v>37</v>
      </c>
      <c r="AH2" s="169" t="s">
        <v>38</v>
      </c>
      <c r="AI2" s="169" t="s">
        <v>39</v>
      </c>
      <c r="AJ2" s="169" t="s">
        <v>40</v>
      </c>
      <c r="AK2" s="169" t="s">
        <v>41</v>
      </c>
      <c r="AL2" s="169" t="s">
        <v>42</v>
      </c>
      <c r="AM2" s="169" t="s">
        <v>43</v>
      </c>
      <c r="AN2" s="169" t="s">
        <v>44</v>
      </c>
      <c r="AO2" s="169" t="s">
        <v>45</v>
      </c>
      <c r="AP2" s="169" t="s">
        <v>46</v>
      </c>
      <c r="AQ2" s="169" t="s">
        <v>47</v>
      </c>
      <c r="AR2" s="169" t="s">
        <v>48</v>
      </c>
      <c r="AS2" s="169" t="s">
        <v>16</v>
      </c>
      <c r="AT2" s="169" t="s">
        <v>17</v>
      </c>
      <c r="AU2" s="169" t="s">
        <v>49</v>
      </c>
      <c r="AV2" s="169" t="s">
        <v>50</v>
      </c>
    </row>
    <row r="3" spans="1:48" ht="30" customHeight="1">
      <c r="A3" s="170"/>
      <c r="B3" s="170"/>
      <c r="C3" s="170"/>
      <c r="D3" s="170"/>
      <c r="E3" s="16" t="s">
        <v>7</v>
      </c>
      <c r="F3" s="16" t="s">
        <v>8</v>
      </c>
      <c r="G3" s="16" t="s">
        <v>7</v>
      </c>
      <c r="H3" s="16" t="s">
        <v>8</v>
      </c>
      <c r="I3" s="16" t="s">
        <v>7</v>
      </c>
      <c r="J3" s="16" t="s">
        <v>8</v>
      </c>
      <c r="K3" s="16" t="s">
        <v>7</v>
      </c>
      <c r="L3" s="16" t="s">
        <v>8</v>
      </c>
      <c r="M3" s="170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</row>
    <row r="4" spans="1:48" ht="30" customHeight="1">
      <c r="A4" s="3" t="s">
        <v>54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0"/>
      <c r="O4" s="10"/>
      <c r="P4" s="10"/>
      <c r="Q4" s="6" t="s">
        <v>55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ht="30" customHeight="1">
      <c r="A5" s="3" t="s">
        <v>56</v>
      </c>
      <c r="B5" s="3" t="s">
        <v>57</v>
      </c>
      <c r="C5" s="3" t="s">
        <v>58</v>
      </c>
      <c r="D5" s="7">
        <v>4</v>
      </c>
      <c r="E5" s="12">
        <f>TRUNC(일위대가목록!E4,0)</f>
        <v>29152</v>
      </c>
      <c r="F5" s="12">
        <f>TRUNC(E5*D5, 0)</f>
        <v>116608</v>
      </c>
      <c r="G5" s="12">
        <f>TRUNC(일위대가목록!F4,0)</f>
        <v>55172</v>
      </c>
      <c r="H5" s="12">
        <f>TRUNC(G5*D5, 0)</f>
        <v>220688</v>
      </c>
      <c r="I5" s="12">
        <f>TRUNC(일위대가목록!G4,0)</f>
        <v>0</v>
      </c>
      <c r="J5" s="12">
        <f>TRUNC(I5*D5, 0)</f>
        <v>0</v>
      </c>
      <c r="K5" s="12">
        <f>TRUNC(E5+G5+I5, 0)</f>
        <v>84324</v>
      </c>
      <c r="L5" s="12">
        <f>TRUNC(F5+H5+J5, 0)</f>
        <v>337296</v>
      </c>
      <c r="M5" s="3" t="s">
        <v>59</v>
      </c>
      <c r="N5" s="6" t="s">
        <v>60</v>
      </c>
      <c r="O5" s="6" t="s">
        <v>52</v>
      </c>
      <c r="P5" s="6" t="s">
        <v>52</v>
      </c>
      <c r="Q5" s="6" t="s">
        <v>52</v>
      </c>
      <c r="R5" s="6" t="s">
        <v>61</v>
      </c>
      <c r="S5" s="6" t="s">
        <v>62</v>
      </c>
      <c r="T5" s="6" t="s">
        <v>62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6" t="s">
        <v>52</v>
      </c>
      <c r="AS5" s="6" t="s">
        <v>52</v>
      </c>
      <c r="AT5" s="10"/>
      <c r="AU5" s="6" t="s">
        <v>63</v>
      </c>
      <c r="AV5" s="10">
        <v>4</v>
      </c>
    </row>
    <row r="6" spans="1:48" ht="30" customHeight="1">
      <c r="A6" s="3" t="s">
        <v>64</v>
      </c>
      <c r="B6" s="3" t="s">
        <v>65</v>
      </c>
      <c r="C6" s="3" t="s">
        <v>66</v>
      </c>
      <c r="D6" s="7">
        <v>1230</v>
      </c>
      <c r="E6" s="12">
        <f>TRUNC(일위대가목록!E5,0)</f>
        <v>0</v>
      </c>
      <c r="F6" s="12">
        <f>TRUNC(E6*D6, 0)</f>
        <v>0</v>
      </c>
      <c r="G6" s="12">
        <f>TRUNC(일위대가목록!F5,0)</f>
        <v>1660</v>
      </c>
      <c r="H6" s="12">
        <f>TRUNC(G6*D6, 0)</f>
        <v>2041800</v>
      </c>
      <c r="I6" s="12">
        <f>TRUNC(일위대가목록!G5,0)</f>
        <v>0</v>
      </c>
      <c r="J6" s="12">
        <f>TRUNC(I6*D6, 0)</f>
        <v>0</v>
      </c>
      <c r="K6" s="12">
        <f>TRUNC(E6+G6+I6, 0)</f>
        <v>1660</v>
      </c>
      <c r="L6" s="12">
        <f>TRUNC(F6+H6+J6, 0)</f>
        <v>2041800</v>
      </c>
      <c r="M6" s="3" t="s">
        <v>67</v>
      </c>
      <c r="N6" s="6" t="s">
        <v>68</v>
      </c>
      <c r="O6" s="6" t="s">
        <v>52</v>
      </c>
      <c r="P6" s="6" t="s">
        <v>52</v>
      </c>
      <c r="Q6" s="6" t="s">
        <v>52</v>
      </c>
      <c r="R6" s="6" t="s">
        <v>61</v>
      </c>
      <c r="S6" s="6" t="s">
        <v>62</v>
      </c>
      <c r="T6" s="6" t="s">
        <v>62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6" t="s">
        <v>52</v>
      </c>
      <c r="AS6" s="6" t="s">
        <v>52</v>
      </c>
      <c r="AT6" s="10"/>
      <c r="AU6" s="6" t="s">
        <v>69</v>
      </c>
      <c r="AV6" s="10">
        <v>5</v>
      </c>
    </row>
    <row r="7" spans="1:48" ht="30" customHeight="1">
      <c r="A7" s="3" t="s">
        <v>70</v>
      </c>
      <c r="B7" s="3" t="s">
        <v>52</v>
      </c>
      <c r="C7" s="3" t="s">
        <v>52</v>
      </c>
      <c r="D7" s="7"/>
      <c r="E7" s="12">
        <v>0</v>
      </c>
      <c r="F7" s="12">
        <f>SUM(F5:F6)</f>
        <v>116608</v>
      </c>
      <c r="G7" s="12">
        <v>0</v>
      </c>
      <c r="H7" s="12">
        <f>SUM(H5:H6)</f>
        <v>2262488</v>
      </c>
      <c r="I7" s="12">
        <v>0</v>
      </c>
      <c r="J7" s="12">
        <f>SUM(J5:J6)</f>
        <v>0</v>
      </c>
      <c r="K7" s="12"/>
      <c r="L7" s="12">
        <f>SUM(L5:L6)</f>
        <v>2379096</v>
      </c>
      <c r="M7" s="3" t="s">
        <v>52</v>
      </c>
      <c r="N7" s="6" t="s">
        <v>71</v>
      </c>
      <c r="O7" s="6" t="s">
        <v>52</v>
      </c>
      <c r="P7" s="6" t="s">
        <v>52</v>
      </c>
      <c r="Q7" s="6" t="s">
        <v>52</v>
      </c>
      <c r="R7" s="6" t="s">
        <v>62</v>
      </c>
      <c r="S7" s="6" t="s">
        <v>62</v>
      </c>
      <c r="T7" s="6" t="s">
        <v>62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6" t="s">
        <v>52</v>
      </c>
      <c r="AS7" s="6" t="s">
        <v>52</v>
      </c>
      <c r="AT7" s="10"/>
      <c r="AU7" s="6" t="s">
        <v>72</v>
      </c>
      <c r="AV7" s="10">
        <v>38</v>
      </c>
    </row>
    <row r="8" spans="1:48" ht="30" customHeight="1">
      <c r="A8" s="3" t="s">
        <v>73</v>
      </c>
      <c r="B8" s="3" t="s">
        <v>74</v>
      </c>
      <c r="C8" s="3" t="s">
        <v>66</v>
      </c>
      <c r="D8" s="7">
        <v>78</v>
      </c>
      <c r="E8" s="12">
        <f>TRUNC(일위대가목록!E6,0)</f>
        <v>7104</v>
      </c>
      <c r="F8" s="12">
        <f>TRUNC(E8*D8, 0)</f>
        <v>554112</v>
      </c>
      <c r="G8" s="12">
        <f>TRUNC(일위대가목록!F6,0)</f>
        <v>27610</v>
      </c>
      <c r="H8" s="12">
        <f>TRUNC(G8*D8, 0)</f>
        <v>2153580</v>
      </c>
      <c r="I8" s="12">
        <f>TRUNC(일위대가목록!G6,0)</f>
        <v>0</v>
      </c>
      <c r="J8" s="12">
        <f>TRUNC(I8*D8, 0)</f>
        <v>0</v>
      </c>
      <c r="K8" s="12">
        <f>TRUNC(E8+G8+I8, 0)</f>
        <v>34714</v>
      </c>
      <c r="L8" s="12">
        <f>TRUNC(F8+H8+J8, 0)</f>
        <v>2707692</v>
      </c>
      <c r="M8" s="3" t="s">
        <v>75</v>
      </c>
      <c r="N8" s="6" t="s">
        <v>76</v>
      </c>
      <c r="O8" s="6" t="s">
        <v>52</v>
      </c>
      <c r="P8" s="6" t="s">
        <v>52</v>
      </c>
      <c r="Q8" s="6" t="s">
        <v>52</v>
      </c>
      <c r="R8" s="6" t="s">
        <v>61</v>
      </c>
      <c r="S8" s="6" t="s">
        <v>62</v>
      </c>
      <c r="T8" s="6" t="s">
        <v>62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6" t="s">
        <v>52</v>
      </c>
      <c r="AS8" s="6" t="s">
        <v>52</v>
      </c>
      <c r="AT8" s="10"/>
      <c r="AU8" s="6" t="s">
        <v>77</v>
      </c>
      <c r="AV8" s="10">
        <v>9</v>
      </c>
    </row>
    <row r="9" spans="1:48" ht="30" customHeight="1">
      <c r="A9" s="3" t="s">
        <v>78</v>
      </c>
      <c r="B9" s="3" t="s">
        <v>79</v>
      </c>
      <c r="C9" s="3" t="s">
        <v>80</v>
      </c>
      <c r="D9" s="7">
        <v>8</v>
      </c>
      <c r="E9" s="12">
        <f>TRUNC(일위대가목록!E7,0)</f>
        <v>2339</v>
      </c>
      <c r="F9" s="12">
        <f>TRUNC(E9*D9, 0)</f>
        <v>18712</v>
      </c>
      <c r="G9" s="12">
        <f>TRUNC(일위대가목록!F7,0)</f>
        <v>5261</v>
      </c>
      <c r="H9" s="12">
        <f>TRUNC(G9*D9, 0)</f>
        <v>42088</v>
      </c>
      <c r="I9" s="12">
        <f>TRUNC(일위대가목록!G7,0)</f>
        <v>0</v>
      </c>
      <c r="J9" s="12">
        <f>TRUNC(I9*D9, 0)</f>
        <v>0</v>
      </c>
      <c r="K9" s="12">
        <f>TRUNC(E9+G9+I9, 0)</f>
        <v>7600</v>
      </c>
      <c r="L9" s="12">
        <f>TRUNC(F9+H9+J9, 0)</f>
        <v>60800</v>
      </c>
      <c r="M9" s="3" t="s">
        <v>81</v>
      </c>
      <c r="N9" s="6" t="s">
        <v>82</v>
      </c>
      <c r="O9" s="6" t="s">
        <v>52</v>
      </c>
      <c r="P9" s="6" t="s">
        <v>52</v>
      </c>
      <c r="Q9" s="6" t="s">
        <v>52</v>
      </c>
      <c r="R9" s="6" t="s">
        <v>61</v>
      </c>
      <c r="S9" s="6" t="s">
        <v>62</v>
      </c>
      <c r="T9" s="6" t="s">
        <v>62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6" t="s">
        <v>52</v>
      </c>
      <c r="AS9" s="6" t="s">
        <v>52</v>
      </c>
      <c r="AT9" s="10"/>
      <c r="AU9" s="6" t="s">
        <v>83</v>
      </c>
      <c r="AV9" s="10">
        <v>10</v>
      </c>
    </row>
    <row r="10" spans="1:48" ht="30" customHeight="1">
      <c r="A10" s="3" t="s">
        <v>70</v>
      </c>
      <c r="B10" s="3" t="s">
        <v>52</v>
      </c>
      <c r="C10" s="3" t="s">
        <v>52</v>
      </c>
      <c r="D10" s="7"/>
      <c r="E10" s="12">
        <v>0</v>
      </c>
      <c r="F10" s="12">
        <f>SUM(F8:F9)</f>
        <v>572824</v>
      </c>
      <c r="G10" s="12">
        <v>0</v>
      </c>
      <c r="H10" s="12">
        <f>SUM(H8:H9)</f>
        <v>2195668</v>
      </c>
      <c r="I10" s="12">
        <v>0</v>
      </c>
      <c r="J10" s="12">
        <f>SUM(J8:J9)</f>
        <v>0</v>
      </c>
      <c r="K10" s="12"/>
      <c r="L10" s="12">
        <f>SUM(L8:L9)</f>
        <v>2768492</v>
      </c>
      <c r="M10" s="3" t="s">
        <v>52</v>
      </c>
      <c r="N10" s="6" t="s">
        <v>71</v>
      </c>
      <c r="O10" s="6" t="s">
        <v>52</v>
      </c>
      <c r="P10" s="6" t="s">
        <v>52</v>
      </c>
      <c r="Q10" s="6" t="s">
        <v>52</v>
      </c>
      <c r="R10" s="6" t="s">
        <v>62</v>
      </c>
      <c r="S10" s="6" t="s">
        <v>62</v>
      </c>
      <c r="T10" s="6" t="s">
        <v>62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6" t="s">
        <v>52</v>
      </c>
      <c r="AS10" s="6" t="s">
        <v>52</v>
      </c>
      <c r="AT10" s="10"/>
      <c r="AU10" s="6" t="s">
        <v>72</v>
      </c>
      <c r="AV10" s="10">
        <v>39</v>
      </c>
    </row>
    <row r="11" spans="1:48" ht="30" customHeight="1">
      <c r="A11" s="3" t="s">
        <v>84</v>
      </c>
      <c r="B11" s="3" t="s">
        <v>85</v>
      </c>
      <c r="C11" s="3" t="s">
        <v>86</v>
      </c>
      <c r="D11" s="7">
        <v>3</v>
      </c>
      <c r="E11" s="12">
        <f>TRUNC(일위대가목록!E8,0)</f>
        <v>176937</v>
      </c>
      <c r="F11" s="12">
        <f>TRUNC(E11*D11, 0)</f>
        <v>530811</v>
      </c>
      <c r="G11" s="12">
        <f>TRUNC(일위대가목록!F8,0)</f>
        <v>49141</v>
      </c>
      <c r="H11" s="12">
        <f>TRUNC(G11*D11, 0)</f>
        <v>147423</v>
      </c>
      <c r="I11" s="12">
        <f>TRUNC(일위대가목록!G8,0)</f>
        <v>0</v>
      </c>
      <c r="J11" s="12">
        <f>TRUNC(I11*D11, 0)</f>
        <v>0</v>
      </c>
      <c r="K11" s="12">
        <f t="shared" ref="K11:L15" si="0">TRUNC(E11+G11+I11, 0)</f>
        <v>226078</v>
      </c>
      <c r="L11" s="12">
        <f t="shared" si="0"/>
        <v>678234</v>
      </c>
      <c r="M11" s="3" t="s">
        <v>87</v>
      </c>
      <c r="N11" s="6" t="s">
        <v>88</v>
      </c>
      <c r="O11" s="6" t="s">
        <v>52</v>
      </c>
      <c r="P11" s="6" t="s">
        <v>52</v>
      </c>
      <c r="Q11" s="6" t="s">
        <v>52</v>
      </c>
      <c r="R11" s="6" t="s">
        <v>61</v>
      </c>
      <c r="S11" s="6" t="s">
        <v>62</v>
      </c>
      <c r="T11" s="6" t="s">
        <v>62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6" t="s">
        <v>52</v>
      </c>
      <c r="AS11" s="6" t="s">
        <v>52</v>
      </c>
      <c r="AT11" s="10"/>
      <c r="AU11" s="6" t="s">
        <v>89</v>
      </c>
      <c r="AV11" s="10">
        <v>15</v>
      </c>
    </row>
    <row r="12" spans="1:48" ht="30" customHeight="1">
      <c r="A12" s="3" t="s">
        <v>90</v>
      </c>
      <c r="B12" s="3" t="s">
        <v>91</v>
      </c>
      <c r="C12" s="3" t="s">
        <v>86</v>
      </c>
      <c r="D12" s="7">
        <v>3</v>
      </c>
      <c r="E12" s="12">
        <f>TRUNC(일위대가목록!E9,0)</f>
        <v>0</v>
      </c>
      <c r="F12" s="12">
        <f>TRUNC(E12*D12, 0)</f>
        <v>0</v>
      </c>
      <c r="G12" s="12">
        <f>TRUNC(일위대가목록!F9,0)</f>
        <v>49938</v>
      </c>
      <c r="H12" s="12">
        <f>TRUNC(G12*D12, 0)</f>
        <v>149814</v>
      </c>
      <c r="I12" s="12">
        <f>TRUNC(일위대가목록!G9,0)</f>
        <v>998</v>
      </c>
      <c r="J12" s="12">
        <f>TRUNC(I12*D12, 0)</f>
        <v>2994</v>
      </c>
      <c r="K12" s="12">
        <f t="shared" si="0"/>
        <v>50936</v>
      </c>
      <c r="L12" s="12">
        <f t="shared" si="0"/>
        <v>152808</v>
      </c>
      <c r="M12" s="3" t="s">
        <v>92</v>
      </c>
      <c r="N12" s="6" t="s">
        <v>93</v>
      </c>
      <c r="O12" s="6" t="s">
        <v>52</v>
      </c>
      <c r="P12" s="6" t="s">
        <v>52</v>
      </c>
      <c r="Q12" s="6" t="s">
        <v>52</v>
      </c>
      <c r="R12" s="6" t="s">
        <v>61</v>
      </c>
      <c r="S12" s="6" t="s">
        <v>62</v>
      </c>
      <c r="T12" s="6" t="s">
        <v>62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6" t="s">
        <v>52</v>
      </c>
      <c r="AS12" s="6" t="s">
        <v>52</v>
      </c>
      <c r="AT12" s="10"/>
      <c r="AU12" s="6" t="s">
        <v>94</v>
      </c>
      <c r="AV12" s="10">
        <v>16</v>
      </c>
    </row>
    <row r="13" spans="1:48" ht="30" customHeight="1">
      <c r="A13" s="3" t="s">
        <v>95</v>
      </c>
      <c r="B13" s="3" t="s">
        <v>96</v>
      </c>
      <c r="C13" s="3" t="s">
        <v>97</v>
      </c>
      <c r="D13" s="7">
        <v>9</v>
      </c>
      <c r="E13" s="12">
        <f>TRUNC(단가대비표!O10,0)</f>
        <v>8000</v>
      </c>
      <c r="F13" s="12">
        <f>TRUNC(E13*D13, 0)</f>
        <v>72000</v>
      </c>
      <c r="G13" s="12">
        <f>TRUNC(단가대비표!P10,0)</f>
        <v>0</v>
      </c>
      <c r="H13" s="12">
        <f>TRUNC(G13*D13, 0)</f>
        <v>0</v>
      </c>
      <c r="I13" s="12">
        <f>TRUNC(단가대비표!V10,0)</f>
        <v>0</v>
      </c>
      <c r="J13" s="12">
        <f>TRUNC(I13*D13, 0)</f>
        <v>0</v>
      </c>
      <c r="K13" s="12">
        <f t="shared" si="0"/>
        <v>8000</v>
      </c>
      <c r="L13" s="12">
        <f t="shared" si="0"/>
        <v>72000</v>
      </c>
      <c r="M13" s="3" t="s">
        <v>98</v>
      </c>
      <c r="N13" s="6" t="s">
        <v>99</v>
      </c>
      <c r="O13" s="6" t="s">
        <v>52</v>
      </c>
      <c r="P13" s="6" t="s">
        <v>52</v>
      </c>
      <c r="Q13" s="6" t="s">
        <v>52</v>
      </c>
      <c r="R13" s="6" t="s">
        <v>62</v>
      </c>
      <c r="S13" s="6" t="s">
        <v>62</v>
      </c>
      <c r="T13" s="6" t="s">
        <v>61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6" t="s">
        <v>52</v>
      </c>
      <c r="AS13" s="6" t="s">
        <v>52</v>
      </c>
      <c r="AT13" s="10"/>
      <c r="AU13" s="6" t="s">
        <v>100</v>
      </c>
      <c r="AV13" s="10">
        <v>45</v>
      </c>
    </row>
    <row r="14" spans="1:48" ht="30" customHeight="1">
      <c r="A14" s="3" t="s">
        <v>101</v>
      </c>
      <c r="B14" s="3" t="s">
        <v>102</v>
      </c>
      <c r="C14" s="3" t="s">
        <v>103</v>
      </c>
      <c r="D14" s="7">
        <v>3</v>
      </c>
      <c r="E14" s="12">
        <f>TRUNC(단가대비표!O37,0)</f>
        <v>32000</v>
      </c>
      <c r="F14" s="12">
        <f>TRUNC(E14*D14, 0)</f>
        <v>96000</v>
      </c>
      <c r="G14" s="12">
        <f>TRUNC(단가대비표!P37,0)</f>
        <v>0</v>
      </c>
      <c r="H14" s="12">
        <f>TRUNC(G14*D14, 0)</f>
        <v>0</v>
      </c>
      <c r="I14" s="12">
        <f>TRUNC(단가대비표!V37,0)</f>
        <v>0</v>
      </c>
      <c r="J14" s="12">
        <f>TRUNC(I14*D14, 0)</f>
        <v>0</v>
      </c>
      <c r="K14" s="12">
        <f t="shared" si="0"/>
        <v>32000</v>
      </c>
      <c r="L14" s="12">
        <f t="shared" si="0"/>
        <v>96000</v>
      </c>
      <c r="M14" s="3" t="s">
        <v>104</v>
      </c>
      <c r="N14" s="6" t="s">
        <v>105</v>
      </c>
      <c r="O14" s="6" t="s">
        <v>52</v>
      </c>
      <c r="P14" s="6" t="s">
        <v>52</v>
      </c>
      <c r="Q14" s="6" t="s">
        <v>52</v>
      </c>
      <c r="R14" s="6" t="s">
        <v>62</v>
      </c>
      <c r="S14" s="6" t="s">
        <v>62</v>
      </c>
      <c r="T14" s="6" t="s">
        <v>61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6" t="s">
        <v>52</v>
      </c>
      <c r="AS14" s="6" t="s">
        <v>52</v>
      </c>
      <c r="AT14" s="10"/>
      <c r="AU14" s="6" t="s">
        <v>106</v>
      </c>
      <c r="AV14" s="10">
        <v>13</v>
      </c>
    </row>
    <row r="15" spans="1:48" ht="30" customHeight="1">
      <c r="A15" s="3" t="s">
        <v>107</v>
      </c>
      <c r="B15" s="3" t="s">
        <v>108</v>
      </c>
      <c r="C15" s="3" t="s">
        <v>86</v>
      </c>
      <c r="D15" s="7">
        <v>3</v>
      </c>
      <c r="E15" s="12">
        <f>TRUNC(일위대가목록!E10,0)</f>
        <v>0</v>
      </c>
      <c r="F15" s="12">
        <f>TRUNC(E15*D15, 0)</f>
        <v>0</v>
      </c>
      <c r="G15" s="12">
        <f>TRUNC(일위대가목록!F10,0)</f>
        <v>2652</v>
      </c>
      <c r="H15" s="12">
        <f>TRUNC(G15*D15, 0)</f>
        <v>7956</v>
      </c>
      <c r="I15" s="12">
        <f>TRUNC(일위대가목록!G10,0)</f>
        <v>53</v>
      </c>
      <c r="J15" s="12">
        <f>TRUNC(I15*D15, 0)</f>
        <v>159</v>
      </c>
      <c r="K15" s="12">
        <f t="shared" si="0"/>
        <v>2705</v>
      </c>
      <c r="L15" s="12">
        <f t="shared" si="0"/>
        <v>8115</v>
      </c>
      <c r="M15" s="3" t="s">
        <v>109</v>
      </c>
      <c r="N15" s="6" t="s">
        <v>110</v>
      </c>
      <c r="O15" s="6" t="s">
        <v>52</v>
      </c>
      <c r="P15" s="6" t="s">
        <v>52</v>
      </c>
      <c r="Q15" s="6" t="s">
        <v>52</v>
      </c>
      <c r="R15" s="6" t="s">
        <v>61</v>
      </c>
      <c r="S15" s="6" t="s">
        <v>62</v>
      </c>
      <c r="T15" s="6" t="s">
        <v>62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6" t="s">
        <v>52</v>
      </c>
      <c r="AS15" s="6" t="s">
        <v>52</v>
      </c>
      <c r="AT15" s="10"/>
      <c r="AU15" s="6" t="s">
        <v>111</v>
      </c>
      <c r="AV15" s="10">
        <v>14</v>
      </c>
    </row>
    <row r="16" spans="1:48" ht="30" customHeight="1">
      <c r="A16" s="3" t="s">
        <v>70</v>
      </c>
      <c r="B16" s="3" t="s">
        <v>52</v>
      </c>
      <c r="C16" s="3" t="s">
        <v>52</v>
      </c>
      <c r="D16" s="7"/>
      <c r="E16" s="12">
        <v>0</v>
      </c>
      <c r="F16" s="12">
        <f>SUM(F11:F15)</f>
        <v>698811</v>
      </c>
      <c r="G16" s="12">
        <v>0</v>
      </c>
      <c r="H16" s="12">
        <f>SUM(H11:H15)</f>
        <v>305193</v>
      </c>
      <c r="I16" s="12">
        <v>0</v>
      </c>
      <c r="J16" s="12">
        <f>SUM(J11:J15)</f>
        <v>3153</v>
      </c>
      <c r="K16" s="12"/>
      <c r="L16" s="12">
        <f>SUM(L11:L15)</f>
        <v>1007157</v>
      </c>
      <c r="M16" s="3" t="s">
        <v>52</v>
      </c>
      <c r="N16" s="6" t="s">
        <v>71</v>
      </c>
      <c r="O16" s="6" t="s">
        <v>52</v>
      </c>
      <c r="P16" s="6" t="s">
        <v>52</v>
      </c>
      <c r="Q16" s="6" t="s">
        <v>52</v>
      </c>
      <c r="R16" s="6" t="s">
        <v>62</v>
      </c>
      <c r="S16" s="6" t="s">
        <v>62</v>
      </c>
      <c r="T16" s="6" t="s">
        <v>62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6" t="s">
        <v>52</v>
      </c>
      <c r="AS16" s="6" t="s">
        <v>52</v>
      </c>
      <c r="AT16" s="10"/>
      <c r="AU16" s="6" t="s">
        <v>72</v>
      </c>
      <c r="AV16" s="10">
        <v>40</v>
      </c>
    </row>
    <row r="17" spans="1:48" ht="30" customHeight="1">
      <c r="A17" s="3" t="s">
        <v>112</v>
      </c>
      <c r="B17" s="3" t="s">
        <v>113</v>
      </c>
      <c r="C17" s="3" t="s">
        <v>66</v>
      </c>
      <c r="D17" s="7">
        <v>291</v>
      </c>
      <c r="E17" s="12">
        <f>TRUNC(일위대가목록!E11,0)</f>
        <v>2667</v>
      </c>
      <c r="F17" s="12">
        <f>TRUNC(E17*D17, 0)</f>
        <v>776097</v>
      </c>
      <c r="G17" s="12">
        <f>TRUNC(일위대가목록!F11,0)</f>
        <v>9140</v>
      </c>
      <c r="H17" s="12">
        <f>TRUNC(G17*D17, 0)</f>
        <v>2659740</v>
      </c>
      <c r="I17" s="12">
        <f>TRUNC(일위대가목록!G11,0)</f>
        <v>111</v>
      </c>
      <c r="J17" s="12">
        <f>TRUNC(I17*D17, 0)</f>
        <v>32301</v>
      </c>
      <c r="K17" s="12">
        <f t="shared" ref="K17:L21" si="1">TRUNC(E17+G17+I17, 0)</f>
        <v>11918</v>
      </c>
      <c r="L17" s="12">
        <f t="shared" si="1"/>
        <v>3468138</v>
      </c>
      <c r="M17" s="3" t="s">
        <v>114</v>
      </c>
      <c r="N17" s="6" t="s">
        <v>115</v>
      </c>
      <c r="O17" s="6" t="s">
        <v>52</v>
      </c>
      <c r="P17" s="6" t="s">
        <v>52</v>
      </c>
      <c r="Q17" s="6" t="s">
        <v>52</v>
      </c>
      <c r="R17" s="6" t="s">
        <v>61</v>
      </c>
      <c r="S17" s="6" t="s">
        <v>62</v>
      </c>
      <c r="T17" s="6" t="s">
        <v>62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6" t="s">
        <v>52</v>
      </c>
      <c r="AS17" s="6" t="s">
        <v>52</v>
      </c>
      <c r="AT17" s="10"/>
      <c r="AU17" s="6" t="s">
        <v>116</v>
      </c>
      <c r="AV17" s="10">
        <v>18</v>
      </c>
    </row>
    <row r="18" spans="1:48" ht="30" customHeight="1">
      <c r="A18" s="3" t="s">
        <v>117</v>
      </c>
      <c r="B18" s="3" t="s">
        <v>118</v>
      </c>
      <c r="C18" s="3" t="s">
        <v>66</v>
      </c>
      <c r="D18" s="7">
        <v>84</v>
      </c>
      <c r="E18" s="12">
        <f>TRUNC(일위대가목록!E12,0)</f>
        <v>2667</v>
      </c>
      <c r="F18" s="12">
        <f>TRUNC(E18*D18, 0)</f>
        <v>224028</v>
      </c>
      <c r="G18" s="12">
        <f>TRUNC(일위대가목록!F12,0)</f>
        <v>9140</v>
      </c>
      <c r="H18" s="12">
        <f>TRUNC(G18*D18, 0)</f>
        <v>767760</v>
      </c>
      <c r="I18" s="12">
        <f>TRUNC(일위대가목록!G12,0)</f>
        <v>111</v>
      </c>
      <c r="J18" s="12">
        <f>TRUNC(I18*D18, 0)</f>
        <v>9324</v>
      </c>
      <c r="K18" s="12">
        <f t="shared" si="1"/>
        <v>11918</v>
      </c>
      <c r="L18" s="12">
        <f t="shared" si="1"/>
        <v>1001112</v>
      </c>
      <c r="M18" s="3" t="s">
        <v>119</v>
      </c>
      <c r="N18" s="6" t="s">
        <v>120</v>
      </c>
      <c r="O18" s="6" t="s">
        <v>52</v>
      </c>
      <c r="P18" s="6" t="s">
        <v>52</v>
      </c>
      <c r="Q18" s="6" t="s">
        <v>52</v>
      </c>
      <c r="R18" s="6" t="s">
        <v>61</v>
      </c>
      <c r="S18" s="6" t="s">
        <v>62</v>
      </c>
      <c r="T18" s="6" t="s">
        <v>62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6" t="s">
        <v>52</v>
      </c>
      <c r="AS18" s="6" t="s">
        <v>52</v>
      </c>
      <c r="AT18" s="10"/>
      <c r="AU18" s="6" t="s">
        <v>121</v>
      </c>
      <c r="AV18" s="10">
        <v>19</v>
      </c>
    </row>
    <row r="19" spans="1:48" ht="30" customHeight="1">
      <c r="A19" s="3" t="s">
        <v>122</v>
      </c>
      <c r="B19" s="3" t="s">
        <v>123</v>
      </c>
      <c r="C19" s="3" t="s">
        <v>66</v>
      </c>
      <c r="D19" s="7">
        <v>31</v>
      </c>
      <c r="E19" s="12">
        <f>TRUNC(일위대가목록!E13,0)</f>
        <v>2667</v>
      </c>
      <c r="F19" s="12">
        <f>TRUNC(E19*D19, 0)</f>
        <v>82677</v>
      </c>
      <c r="G19" s="12">
        <f>TRUNC(일위대가목록!F13,0)</f>
        <v>9140</v>
      </c>
      <c r="H19" s="12">
        <f>TRUNC(G19*D19, 0)</f>
        <v>283340</v>
      </c>
      <c r="I19" s="12">
        <f>TRUNC(일위대가목록!G13,0)</f>
        <v>111</v>
      </c>
      <c r="J19" s="12">
        <f>TRUNC(I19*D19, 0)</f>
        <v>3441</v>
      </c>
      <c r="K19" s="12">
        <f t="shared" si="1"/>
        <v>11918</v>
      </c>
      <c r="L19" s="12">
        <f t="shared" si="1"/>
        <v>369458</v>
      </c>
      <c r="M19" s="3" t="s">
        <v>124</v>
      </c>
      <c r="N19" s="6" t="s">
        <v>125</v>
      </c>
      <c r="O19" s="6" t="s">
        <v>52</v>
      </c>
      <c r="P19" s="6" t="s">
        <v>52</v>
      </c>
      <c r="Q19" s="6" t="s">
        <v>52</v>
      </c>
      <c r="R19" s="6" t="s">
        <v>61</v>
      </c>
      <c r="S19" s="6" t="s">
        <v>62</v>
      </c>
      <c r="T19" s="6" t="s">
        <v>62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6" t="s">
        <v>52</v>
      </c>
      <c r="AS19" s="6" t="s">
        <v>52</v>
      </c>
      <c r="AT19" s="10"/>
      <c r="AU19" s="6" t="s">
        <v>126</v>
      </c>
      <c r="AV19" s="10">
        <v>20</v>
      </c>
    </row>
    <row r="20" spans="1:48" ht="30" customHeight="1">
      <c r="A20" s="3" t="s">
        <v>127</v>
      </c>
      <c r="B20" s="3" t="s">
        <v>118</v>
      </c>
      <c r="C20" s="3" t="s">
        <v>66</v>
      </c>
      <c r="D20" s="7">
        <v>78</v>
      </c>
      <c r="E20" s="12">
        <f>TRUNC(일위대가목록!E14,0)</f>
        <v>2667</v>
      </c>
      <c r="F20" s="12">
        <f>TRUNC(E20*D20, 0)</f>
        <v>208026</v>
      </c>
      <c r="G20" s="12">
        <f>TRUNC(일위대가목록!F14,0)</f>
        <v>9852</v>
      </c>
      <c r="H20" s="12">
        <f>TRUNC(G20*D20, 0)</f>
        <v>768456</v>
      </c>
      <c r="I20" s="12">
        <f>TRUNC(일위대가목록!G14,0)</f>
        <v>111</v>
      </c>
      <c r="J20" s="12">
        <f>TRUNC(I20*D20, 0)</f>
        <v>8658</v>
      </c>
      <c r="K20" s="12">
        <f t="shared" si="1"/>
        <v>12630</v>
      </c>
      <c r="L20" s="12">
        <f t="shared" si="1"/>
        <v>985140</v>
      </c>
      <c r="M20" s="3" t="s">
        <v>128</v>
      </c>
      <c r="N20" s="6" t="s">
        <v>129</v>
      </c>
      <c r="O20" s="6" t="s">
        <v>52</v>
      </c>
      <c r="P20" s="6" t="s">
        <v>52</v>
      </c>
      <c r="Q20" s="6" t="s">
        <v>52</v>
      </c>
      <c r="R20" s="6" t="s">
        <v>61</v>
      </c>
      <c r="S20" s="6" t="s">
        <v>62</v>
      </c>
      <c r="T20" s="6" t="s">
        <v>62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6" t="s">
        <v>52</v>
      </c>
      <c r="AS20" s="6" t="s">
        <v>52</v>
      </c>
      <c r="AT20" s="10"/>
      <c r="AU20" s="6" t="s">
        <v>130</v>
      </c>
      <c r="AV20" s="10">
        <v>46</v>
      </c>
    </row>
    <row r="21" spans="1:48" ht="30" customHeight="1">
      <c r="A21" s="3" t="s">
        <v>131</v>
      </c>
      <c r="B21" s="3" t="s">
        <v>132</v>
      </c>
      <c r="C21" s="3" t="s">
        <v>66</v>
      </c>
      <c r="D21" s="7">
        <v>17</v>
      </c>
      <c r="E21" s="12">
        <f>TRUNC(일위대가목록!E15,0)</f>
        <v>2110</v>
      </c>
      <c r="F21" s="12">
        <f>TRUNC(E21*D21, 0)</f>
        <v>35870</v>
      </c>
      <c r="G21" s="12">
        <f>TRUNC(일위대가목록!F15,0)</f>
        <v>16502</v>
      </c>
      <c r="H21" s="12">
        <f>TRUNC(G21*D21, 0)</f>
        <v>280534</v>
      </c>
      <c r="I21" s="12">
        <f>TRUNC(일위대가목록!G15,0)</f>
        <v>208</v>
      </c>
      <c r="J21" s="12">
        <f>TRUNC(I21*D21, 0)</f>
        <v>3536</v>
      </c>
      <c r="K21" s="12">
        <f t="shared" si="1"/>
        <v>18820</v>
      </c>
      <c r="L21" s="12">
        <f t="shared" si="1"/>
        <v>319940</v>
      </c>
      <c r="M21" s="3" t="s">
        <v>133</v>
      </c>
      <c r="N21" s="6" t="s">
        <v>134</v>
      </c>
      <c r="O21" s="6" t="s">
        <v>52</v>
      </c>
      <c r="P21" s="6" t="s">
        <v>52</v>
      </c>
      <c r="Q21" s="6" t="s">
        <v>52</v>
      </c>
      <c r="R21" s="6" t="s">
        <v>61</v>
      </c>
      <c r="S21" s="6" t="s">
        <v>62</v>
      </c>
      <c r="T21" s="6" t="s">
        <v>62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6" t="s">
        <v>52</v>
      </c>
      <c r="AS21" s="6" t="s">
        <v>52</v>
      </c>
      <c r="AT21" s="10"/>
      <c r="AU21" s="6" t="s">
        <v>135</v>
      </c>
      <c r="AV21" s="10">
        <v>21</v>
      </c>
    </row>
    <row r="22" spans="1:48" ht="30" customHeight="1">
      <c r="A22" s="3" t="s">
        <v>70</v>
      </c>
      <c r="B22" s="3" t="s">
        <v>52</v>
      </c>
      <c r="C22" s="3" t="s">
        <v>52</v>
      </c>
      <c r="D22" s="7"/>
      <c r="E22" s="12">
        <v>0</v>
      </c>
      <c r="F22" s="12">
        <f>SUM(F17:F21)</f>
        <v>1326698</v>
      </c>
      <c r="G22" s="12">
        <v>0</v>
      </c>
      <c r="H22" s="12">
        <f>SUM(H17:H21)</f>
        <v>4759830</v>
      </c>
      <c r="I22" s="12">
        <v>0</v>
      </c>
      <c r="J22" s="12">
        <f>SUM(J17:J21)</f>
        <v>57260</v>
      </c>
      <c r="K22" s="12"/>
      <c r="L22" s="12">
        <f>SUM(L17:L21)</f>
        <v>6143788</v>
      </c>
      <c r="M22" s="3" t="s">
        <v>52</v>
      </c>
      <c r="N22" s="6" t="s">
        <v>71</v>
      </c>
      <c r="O22" s="6" t="s">
        <v>52</v>
      </c>
      <c r="P22" s="6" t="s">
        <v>52</v>
      </c>
      <c r="Q22" s="6" t="s">
        <v>52</v>
      </c>
      <c r="R22" s="6" t="s">
        <v>62</v>
      </c>
      <c r="S22" s="6" t="s">
        <v>62</v>
      </c>
      <c r="T22" s="6" t="s">
        <v>62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6" t="s">
        <v>52</v>
      </c>
      <c r="AS22" s="6" t="s">
        <v>52</v>
      </c>
      <c r="AT22" s="10"/>
      <c r="AU22" s="6" t="s">
        <v>72</v>
      </c>
      <c r="AV22" s="10">
        <v>41</v>
      </c>
    </row>
    <row r="23" spans="1:48" ht="30" customHeight="1">
      <c r="A23" s="3" t="s">
        <v>136</v>
      </c>
      <c r="B23" s="3" t="s">
        <v>137</v>
      </c>
      <c r="C23" s="3" t="s">
        <v>66</v>
      </c>
      <c r="D23" s="7">
        <v>146</v>
      </c>
      <c r="E23" s="12">
        <f>TRUNC(일위대가목록!E16,0)</f>
        <v>25826</v>
      </c>
      <c r="F23" s="12">
        <f>TRUNC(E23*D23, 0)</f>
        <v>3770596</v>
      </c>
      <c r="G23" s="12">
        <f>TRUNC(일위대가목록!F16,0)</f>
        <v>9382</v>
      </c>
      <c r="H23" s="12">
        <f>TRUNC(G23*D23, 0)</f>
        <v>1369772</v>
      </c>
      <c r="I23" s="12">
        <f>TRUNC(일위대가목록!G16,0)</f>
        <v>0</v>
      </c>
      <c r="J23" s="12">
        <f>TRUNC(I23*D23, 0)</f>
        <v>0</v>
      </c>
      <c r="K23" s="12">
        <f t="shared" ref="K23:L27" si="2">TRUNC(E23+G23+I23, 0)</f>
        <v>35208</v>
      </c>
      <c r="L23" s="12">
        <f t="shared" si="2"/>
        <v>5140368</v>
      </c>
      <c r="M23" s="3" t="s">
        <v>138</v>
      </c>
      <c r="N23" s="6" t="s">
        <v>139</v>
      </c>
      <c r="O23" s="6" t="s">
        <v>52</v>
      </c>
      <c r="P23" s="6" t="s">
        <v>52</v>
      </c>
      <c r="Q23" s="6" t="s">
        <v>52</v>
      </c>
      <c r="R23" s="6" t="s">
        <v>61</v>
      </c>
      <c r="S23" s="6" t="s">
        <v>62</v>
      </c>
      <c r="T23" s="6" t="s">
        <v>62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6" t="s">
        <v>52</v>
      </c>
      <c r="AS23" s="6" t="s">
        <v>52</v>
      </c>
      <c r="AT23" s="10"/>
      <c r="AU23" s="6" t="s">
        <v>140</v>
      </c>
      <c r="AV23" s="10">
        <v>26</v>
      </c>
    </row>
    <row r="24" spans="1:48" ht="30" customHeight="1">
      <c r="A24" s="3" t="s">
        <v>141</v>
      </c>
      <c r="B24" s="3" t="s">
        <v>142</v>
      </c>
      <c r="C24" s="3" t="s">
        <v>66</v>
      </c>
      <c r="D24" s="7">
        <v>82</v>
      </c>
      <c r="E24" s="12">
        <f>TRUNC(단가대비표!O28,0)</f>
        <v>1740</v>
      </c>
      <c r="F24" s="12">
        <f>TRUNC(E24*D24, 0)</f>
        <v>142680</v>
      </c>
      <c r="G24" s="12">
        <f>TRUNC(단가대비표!P28,0)</f>
        <v>0</v>
      </c>
      <c r="H24" s="12">
        <f>TRUNC(G24*D24, 0)</f>
        <v>0</v>
      </c>
      <c r="I24" s="12">
        <f>TRUNC(단가대비표!V28,0)</f>
        <v>0</v>
      </c>
      <c r="J24" s="12">
        <f>TRUNC(I24*D24, 0)</f>
        <v>0</v>
      </c>
      <c r="K24" s="12">
        <f t="shared" si="2"/>
        <v>1740</v>
      </c>
      <c r="L24" s="12">
        <f t="shared" si="2"/>
        <v>142680</v>
      </c>
      <c r="M24" s="3" t="s">
        <v>143</v>
      </c>
      <c r="N24" s="6" t="s">
        <v>144</v>
      </c>
      <c r="O24" s="6" t="s">
        <v>52</v>
      </c>
      <c r="P24" s="6" t="s">
        <v>52</v>
      </c>
      <c r="Q24" s="6" t="s">
        <v>52</v>
      </c>
      <c r="R24" s="6" t="s">
        <v>62</v>
      </c>
      <c r="S24" s="6" t="s">
        <v>62</v>
      </c>
      <c r="T24" s="6" t="s">
        <v>61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6" t="s">
        <v>52</v>
      </c>
      <c r="AS24" s="6" t="s">
        <v>52</v>
      </c>
      <c r="AT24" s="10"/>
      <c r="AU24" s="6" t="s">
        <v>145</v>
      </c>
      <c r="AV24" s="10">
        <v>47</v>
      </c>
    </row>
    <row r="25" spans="1:48" ht="30" customHeight="1">
      <c r="A25" s="3" t="s">
        <v>146</v>
      </c>
      <c r="B25" s="3" t="s">
        <v>147</v>
      </c>
      <c r="C25" s="3" t="s">
        <v>66</v>
      </c>
      <c r="D25" s="7">
        <v>78</v>
      </c>
      <c r="E25" s="12">
        <f>TRUNC(일위대가목록!E17,0)</f>
        <v>1827</v>
      </c>
      <c r="F25" s="12">
        <f>TRUNC(E25*D25, 0)</f>
        <v>142506</v>
      </c>
      <c r="G25" s="12">
        <f>TRUNC(일위대가목록!F17,0)</f>
        <v>8146</v>
      </c>
      <c r="H25" s="12">
        <f>TRUNC(G25*D25, 0)</f>
        <v>635388</v>
      </c>
      <c r="I25" s="12">
        <f>TRUNC(일위대가목록!G17,0)</f>
        <v>81</v>
      </c>
      <c r="J25" s="12">
        <f>TRUNC(I25*D25, 0)</f>
        <v>6318</v>
      </c>
      <c r="K25" s="12">
        <f t="shared" si="2"/>
        <v>10054</v>
      </c>
      <c r="L25" s="12">
        <f t="shared" si="2"/>
        <v>784212</v>
      </c>
      <c r="M25" s="3" t="s">
        <v>148</v>
      </c>
      <c r="N25" s="6" t="s">
        <v>149</v>
      </c>
      <c r="O25" s="6" t="s">
        <v>52</v>
      </c>
      <c r="P25" s="6" t="s">
        <v>52</v>
      </c>
      <c r="Q25" s="6" t="s">
        <v>52</v>
      </c>
      <c r="R25" s="6" t="s">
        <v>61</v>
      </c>
      <c r="S25" s="6" t="s">
        <v>62</v>
      </c>
      <c r="T25" s="6" t="s">
        <v>62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6" t="s">
        <v>52</v>
      </c>
      <c r="AS25" s="6" t="s">
        <v>52</v>
      </c>
      <c r="AT25" s="10"/>
      <c r="AU25" s="6" t="s">
        <v>150</v>
      </c>
      <c r="AV25" s="10">
        <v>24</v>
      </c>
    </row>
    <row r="26" spans="1:48" ht="30" customHeight="1">
      <c r="A26" s="3" t="s">
        <v>151</v>
      </c>
      <c r="B26" s="3" t="s">
        <v>152</v>
      </c>
      <c r="C26" s="3" t="s">
        <v>66</v>
      </c>
      <c r="D26" s="7">
        <v>238</v>
      </c>
      <c r="E26" s="12">
        <f>TRUNC(일위대가목록!E18,0)</f>
        <v>27068</v>
      </c>
      <c r="F26" s="12">
        <f>TRUNC(E26*D26, 0)</f>
        <v>6442184</v>
      </c>
      <c r="G26" s="12">
        <f>TRUNC(일위대가목록!F18,0)</f>
        <v>36273</v>
      </c>
      <c r="H26" s="12">
        <f>TRUNC(G26*D26, 0)</f>
        <v>8632974</v>
      </c>
      <c r="I26" s="12">
        <f>TRUNC(일위대가목록!G18,0)</f>
        <v>0</v>
      </c>
      <c r="J26" s="12">
        <f>TRUNC(I26*D26, 0)</f>
        <v>0</v>
      </c>
      <c r="K26" s="12">
        <f t="shared" si="2"/>
        <v>63341</v>
      </c>
      <c r="L26" s="12">
        <f t="shared" si="2"/>
        <v>15075158</v>
      </c>
      <c r="M26" s="3" t="s">
        <v>153</v>
      </c>
      <c r="N26" s="6" t="s">
        <v>154</v>
      </c>
      <c r="O26" s="6" t="s">
        <v>52</v>
      </c>
      <c r="P26" s="6" t="s">
        <v>52</v>
      </c>
      <c r="Q26" s="6" t="s">
        <v>52</v>
      </c>
      <c r="R26" s="6" t="s">
        <v>61</v>
      </c>
      <c r="S26" s="6" t="s">
        <v>62</v>
      </c>
      <c r="T26" s="6" t="s">
        <v>62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6" t="s">
        <v>52</v>
      </c>
      <c r="AS26" s="6" t="s">
        <v>52</v>
      </c>
      <c r="AT26" s="10"/>
      <c r="AU26" s="6" t="s">
        <v>155</v>
      </c>
      <c r="AV26" s="10">
        <v>25</v>
      </c>
    </row>
    <row r="27" spans="1:48" ht="30" customHeight="1">
      <c r="A27" s="3" t="s">
        <v>156</v>
      </c>
      <c r="B27" s="3" t="s">
        <v>157</v>
      </c>
      <c r="C27" s="3" t="s">
        <v>158</v>
      </c>
      <c r="D27" s="7">
        <v>20</v>
      </c>
      <c r="E27" s="12">
        <f>TRUNC(일위대가목록!E19,0)</f>
        <v>25974</v>
      </c>
      <c r="F27" s="12">
        <f>TRUNC(E27*D27, 0)</f>
        <v>519480</v>
      </c>
      <c r="G27" s="12">
        <f>TRUNC(일위대가목록!F19,0)</f>
        <v>49918</v>
      </c>
      <c r="H27" s="12">
        <f>TRUNC(G27*D27, 0)</f>
        <v>998360</v>
      </c>
      <c r="I27" s="12">
        <f>TRUNC(일위대가목록!G19,0)</f>
        <v>762</v>
      </c>
      <c r="J27" s="12">
        <f>TRUNC(I27*D27, 0)</f>
        <v>15240</v>
      </c>
      <c r="K27" s="12">
        <f t="shared" si="2"/>
        <v>76654</v>
      </c>
      <c r="L27" s="12">
        <f t="shared" si="2"/>
        <v>1533080</v>
      </c>
      <c r="M27" s="3" t="s">
        <v>159</v>
      </c>
      <c r="N27" s="6" t="s">
        <v>160</v>
      </c>
      <c r="O27" s="6" t="s">
        <v>52</v>
      </c>
      <c r="P27" s="6" t="s">
        <v>52</v>
      </c>
      <c r="Q27" s="6" t="s">
        <v>52</v>
      </c>
      <c r="R27" s="6" t="s">
        <v>61</v>
      </c>
      <c r="S27" s="6" t="s">
        <v>62</v>
      </c>
      <c r="T27" s="6" t="s">
        <v>62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6" t="s">
        <v>52</v>
      </c>
      <c r="AS27" s="6" t="s">
        <v>52</v>
      </c>
      <c r="AT27" s="10"/>
      <c r="AU27" s="6" t="s">
        <v>161</v>
      </c>
      <c r="AV27" s="10">
        <v>7</v>
      </c>
    </row>
    <row r="28" spans="1:48" ht="30" customHeight="1">
      <c r="A28" s="3" t="s">
        <v>70</v>
      </c>
      <c r="B28" s="3" t="s">
        <v>52</v>
      </c>
      <c r="C28" s="3" t="s">
        <v>52</v>
      </c>
      <c r="D28" s="7"/>
      <c r="E28" s="12">
        <v>0</v>
      </c>
      <c r="F28" s="12">
        <f>SUM(F23:F27)</f>
        <v>11017446</v>
      </c>
      <c r="G28" s="12">
        <v>0</v>
      </c>
      <c r="H28" s="12">
        <f>SUM(H23:H27)</f>
        <v>11636494</v>
      </c>
      <c r="I28" s="12">
        <v>0</v>
      </c>
      <c r="J28" s="12">
        <f>SUM(J23:J27)</f>
        <v>21558</v>
      </c>
      <c r="K28" s="12"/>
      <c r="L28" s="12">
        <f>SUM(L23:L27)</f>
        <v>22675498</v>
      </c>
      <c r="M28" s="3" t="s">
        <v>52</v>
      </c>
      <c r="N28" s="6" t="s">
        <v>71</v>
      </c>
      <c r="O28" s="6" t="s">
        <v>52</v>
      </c>
      <c r="P28" s="6" t="s">
        <v>52</v>
      </c>
      <c r="Q28" s="6" t="s">
        <v>52</v>
      </c>
      <c r="R28" s="6" t="s">
        <v>62</v>
      </c>
      <c r="S28" s="6" t="s">
        <v>62</v>
      </c>
      <c r="T28" s="6" t="s">
        <v>62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6" t="s">
        <v>52</v>
      </c>
      <c r="AS28" s="6" t="s">
        <v>52</v>
      </c>
      <c r="AT28" s="10"/>
      <c r="AU28" s="6" t="s">
        <v>72</v>
      </c>
      <c r="AV28" s="10">
        <v>42</v>
      </c>
    </row>
    <row r="29" spans="1:48" ht="30" customHeight="1">
      <c r="A29" s="3" t="s">
        <v>162</v>
      </c>
      <c r="B29" s="3" t="s">
        <v>163</v>
      </c>
      <c r="C29" s="3" t="s">
        <v>66</v>
      </c>
      <c r="D29" s="7">
        <v>118</v>
      </c>
      <c r="E29" s="12">
        <f>TRUNC(일위대가목록!E20,0)</f>
        <v>0</v>
      </c>
      <c r="F29" s="12">
        <f t="shared" ref="F29:F34" si="3">TRUNC(E29*D29, 0)</f>
        <v>0</v>
      </c>
      <c r="G29" s="12">
        <f>TRUNC(일위대가목록!F20,0)</f>
        <v>2830</v>
      </c>
      <c r="H29" s="12">
        <f t="shared" ref="H29:H34" si="4">TRUNC(G29*D29, 0)</f>
        <v>333940</v>
      </c>
      <c r="I29" s="12">
        <f>TRUNC(일위대가목록!G20,0)</f>
        <v>0</v>
      </c>
      <c r="J29" s="12">
        <f t="shared" ref="J29:J34" si="5">TRUNC(I29*D29, 0)</f>
        <v>0</v>
      </c>
      <c r="K29" s="12">
        <f t="shared" ref="K29:L34" si="6">TRUNC(E29+G29+I29, 0)</f>
        <v>2830</v>
      </c>
      <c r="L29" s="12">
        <f t="shared" si="6"/>
        <v>333940</v>
      </c>
      <c r="M29" s="3" t="s">
        <v>164</v>
      </c>
      <c r="N29" s="6" t="s">
        <v>165</v>
      </c>
      <c r="O29" s="6" t="s">
        <v>52</v>
      </c>
      <c r="P29" s="6" t="s">
        <v>52</v>
      </c>
      <c r="Q29" s="6" t="s">
        <v>52</v>
      </c>
      <c r="R29" s="6" t="s">
        <v>61</v>
      </c>
      <c r="S29" s="6" t="s">
        <v>62</v>
      </c>
      <c r="T29" s="6" t="s">
        <v>62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6" t="s">
        <v>52</v>
      </c>
      <c r="AS29" s="6" t="s">
        <v>52</v>
      </c>
      <c r="AT29" s="10"/>
      <c r="AU29" s="6" t="s">
        <v>166</v>
      </c>
      <c r="AV29" s="10">
        <v>31</v>
      </c>
    </row>
    <row r="30" spans="1:48" ht="30" customHeight="1">
      <c r="A30" s="3" t="s">
        <v>167</v>
      </c>
      <c r="B30" s="3" t="s">
        <v>163</v>
      </c>
      <c r="C30" s="3" t="s">
        <v>66</v>
      </c>
      <c r="D30" s="7">
        <v>34</v>
      </c>
      <c r="E30" s="12">
        <f>TRUNC(일위대가목록!E21,0)</f>
        <v>0</v>
      </c>
      <c r="F30" s="12">
        <f t="shared" si="3"/>
        <v>0</v>
      </c>
      <c r="G30" s="12">
        <f>TRUNC(일위대가목록!F21,0)</f>
        <v>2830</v>
      </c>
      <c r="H30" s="12">
        <f t="shared" si="4"/>
        <v>96220</v>
      </c>
      <c r="I30" s="12">
        <f>TRUNC(일위대가목록!G21,0)</f>
        <v>0</v>
      </c>
      <c r="J30" s="12">
        <f t="shared" si="5"/>
        <v>0</v>
      </c>
      <c r="K30" s="12">
        <f t="shared" si="6"/>
        <v>2830</v>
      </c>
      <c r="L30" s="12">
        <f t="shared" si="6"/>
        <v>96220</v>
      </c>
      <c r="M30" s="3" t="s">
        <v>168</v>
      </c>
      <c r="N30" s="6" t="s">
        <v>169</v>
      </c>
      <c r="O30" s="6" t="s">
        <v>52</v>
      </c>
      <c r="P30" s="6" t="s">
        <v>52</v>
      </c>
      <c r="Q30" s="6" t="s">
        <v>52</v>
      </c>
      <c r="R30" s="6" t="s">
        <v>61</v>
      </c>
      <c r="S30" s="6" t="s">
        <v>62</v>
      </c>
      <c r="T30" s="6" t="s">
        <v>62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6" t="s">
        <v>52</v>
      </c>
      <c r="AS30" s="6" t="s">
        <v>52</v>
      </c>
      <c r="AT30" s="10"/>
      <c r="AU30" s="6" t="s">
        <v>170</v>
      </c>
      <c r="AV30" s="10">
        <v>32</v>
      </c>
    </row>
    <row r="31" spans="1:48" ht="30" customHeight="1">
      <c r="A31" s="3" t="s">
        <v>171</v>
      </c>
      <c r="B31" s="3" t="s">
        <v>172</v>
      </c>
      <c r="C31" s="3" t="s">
        <v>66</v>
      </c>
      <c r="D31" s="7">
        <v>78</v>
      </c>
      <c r="E31" s="12">
        <f>TRUNC(일위대가목록!E22,0)</f>
        <v>0</v>
      </c>
      <c r="F31" s="12">
        <f t="shared" si="3"/>
        <v>0</v>
      </c>
      <c r="G31" s="12">
        <f>TRUNC(일위대가목록!F22,0)</f>
        <v>4169</v>
      </c>
      <c r="H31" s="12">
        <f t="shared" si="4"/>
        <v>325182</v>
      </c>
      <c r="I31" s="12">
        <f>TRUNC(일위대가목록!G22,0)</f>
        <v>0</v>
      </c>
      <c r="J31" s="12">
        <f t="shared" si="5"/>
        <v>0</v>
      </c>
      <c r="K31" s="12">
        <f t="shared" si="6"/>
        <v>4169</v>
      </c>
      <c r="L31" s="12">
        <f t="shared" si="6"/>
        <v>325182</v>
      </c>
      <c r="M31" s="3" t="s">
        <v>173</v>
      </c>
      <c r="N31" s="6" t="s">
        <v>174</v>
      </c>
      <c r="O31" s="6" t="s">
        <v>52</v>
      </c>
      <c r="P31" s="6" t="s">
        <v>52</v>
      </c>
      <c r="Q31" s="6" t="s">
        <v>52</v>
      </c>
      <c r="R31" s="6" t="s">
        <v>61</v>
      </c>
      <c r="S31" s="6" t="s">
        <v>62</v>
      </c>
      <c r="T31" s="6" t="s">
        <v>62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6" t="s">
        <v>52</v>
      </c>
      <c r="AS31" s="6" t="s">
        <v>52</v>
      </c>
      <c r="AT31" s="10"/>
      <c r="AU31" s="6" t="s">
        <v>175</v>
      </c>
      <c r="AV31" s="10">
        <v>29</v>
      </c>
    </row>
    <row r="32" spans="1:48" ht="30" customHeight="1">
      <c r="A32" s="3" t="s">
        <v>176</v>
      </c>
      <c r="B32" s="3" t="s">
        <v>177</v>
      </c>
      <c r="C32" s="3" t="s">
        <v>66</v>
      </c>
      <c r="D32" s="7">
        <v>78</v>
      </c>
      <c r="E32" s="12">
        <f>TRUNC(일위대가목록!E23,0)</f>
        <v>0</v>
      </c>
      <c r="F32" s="12">
        <f t="shared" si="3"/>
        <v>0</v>
      </c>
      <c r="G32" s="12">
        <f>TRUNC(일위대가목록!F23,0)</f>
        <v>6823</v>
      </c>
      <c r="H32" s="12">
        <f t="shared" si="4"/>
        <v>532194</v>
      </c>
      <c r="I32" s="12">
        <f>TRUNC(일위대가목록!G23,0)</f>
        <v>0</v>
      </c>
      <c r="J32" s="12">
        <f t="shared" si="5"/>
        <v>0</v>
      </c>
      <c r="K32" s="12">
        <f t="shared" si="6"/>
        <v>6823</v>
      </c>
      <c r="L32" s="12">
        <f t="shared" si="6"/>
        <v>532194</v>
      </c>
      <c r="M32" s="3" t="s">
        <v>178</v>
      </c>
      <c r="N32" s="6" t="s">
        <v>179</v>
      </c>
      <c r="O32" s="6" t="s">
        <v>52</v>
      </c>
      <c r="P32" s="6" t="s">
        <v>52</v>
      </c>
      <c r="Q32" s="6" t="s">
        <v>52</v>
      </c>
      <c r="R32" s="6" t="s">
        <v>61</v>
      </c>
      <c r="S32" s="6" t="s">
        <v>62</v>
      </c>
      <c r="T32" s="6" t="s">
        <v>62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6" t="s">
        <v>52</v>
      </c>
      <c r="AS32" s="6" t="s">
        <v>52</v>
      </c>
      <c r="AT32" s="10"/>
      <c r="AU32" s="6" t="s">
        <v>180</v>
      </c>
      <c r="AV32" s="10">
        <v>30</v>
      </c>
    </row>
    <row r="33" spans="1:48" ht="30" customHeight="1">
      <c r="A33" s="3" t="s">
        <v>181</v>
      </c>
      <c r="B33" s="3" t="s">
        <v>182</v>
      </c>
      <c r="C33" s="3" t="s">
        <v>66</v>
      </c>
      <c r="D33" s="7">
        <v>476</v>
      </c>
      <c r="E33" s="12">
        <f>TRUNC(일위대가목록!E24,0)</f>
        <v>0</v>
      </c>
      <c r="F33" s="12">
        <f t="shared" si="3"/>
        <v>0</v>
      </c>
      <c r="G33" s="12">
        <f>TRUNC(일위대가목록!F24,0)</f>
        <v>8188</v>
      </c>
      <c r="H33" s="12">
        <f t="shared" si="4"/>
        <v>3897488</v>
      </c>
      <c r="I33" s="12">
        <f>TRUNC(일위대가목록!G24,0)</f>
        <v>0</v>
      </c>
      <c r="J33" s="12">
        <f t="shared" si="5"/>
        <v>0</v>
      </c>
      <c r="K33" s="12">
        <f t="shared" si="6"/>
        <v>8188</v>
      </c>
      <c r="L33" s="12">
        <f t="shared" si="6"/>
        <v>3897488</v>
      </c>
      <c r="M33" s="3" t="s">
        <v>183</v>
      </c>
      <c r="N33" s="6" t="s">
        <v>184</v>
      </c>
      <c r="O33" s="6" t="s">
        <v>52</v>
      </c>
      <c r="P33" s="6" t="s">
        <v>52</v>
      </c>
      <c r="Q33" s="6" t="s">
        <v>52</v>
      </c>
      <c r="R33" s="6" t="s">
        <v>61</v>
      </c>
      <c r="S33" s="6" t="s">
        <v>62</v>
      </c>
      <c r="T33" s="6" t="s">
        <v>62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6" t="s">
        <v>52</v>
      </c>
      <c r="AS33" s="6" t="s">
        <v>52</v>
      </c>
      <c r="AT33" s="10"/>
      <c r="AU33" s="6" t="s">
        <v>185</v>
      </c>
      <c r="AV33" s="10">
        <v>28</v>
      </c>
    </row>
    <row r="34" spans="1:48" ht="30" customHeight="1">
      <c r="A34" s="3" t="s">
        <v>186</v>
      </c>
      <c r="B34" s="3" t="s">
        <v>187</v>
      </c>
      <c r="C34" s="3" t="s">
        <v>188</v>
      </c>
      <c r="D34" s="7">
        <v>-2092</v>
      </c>
      <c r="E34" s="12">
        <f>TRUNC(단가대비표!O68,0)</f>
        <v>210</v>
      </c>
      <c r="F34" s="12">
        <f t="shared" si="3"/>
        <v>-439320</v>
      </c>
      <c r="G34" s="12">
        <f>TRUNC(단가대비표!P68,0)</f>
        <v>0</v>
      </c>
      <c r="H34" s="12">
        <f t="shared" si="4"/>
        <v>0</v>
      </c>
      <c r="I34" s="12">
        <f>TRUNC(단가대비표!V68,0)</f>
        <v>0</v>
      </c>
      <c r="J34" s="12">
        <f t="shared" si="5"/>
        <v>0</v>
      </c>
      <c r="K34" s="12">
        <f t="shared" si="6"/>
        <v>210</v>
      </c>
      <c r="L34" s="12">
        <f t="shared" si="6"/>
        <v>-439320</v>
      </c>
      <c r="M34" s="3" t="s">
        <v>189</v>
      </c>
      <c r="N34" s="6" t="s">
        <v>190</v>
      </c>
      <c r="O34" s="6" t="s">
        <v>52</v>
      </c>
      <c r="P34" s="6" t="s">
        <v>52</v>
      </c>
      <c r="Q34" s="6" t="s">
        <v>52</v>
      </c>
      <c r="R34" s="6" t="s">
        <v>62</v>
      </c>
      <c r="S34" s="6" t="s">
        <v>62</v>
      </c>
      <c r="T34" s="6" t="s">
        <v>61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6" t="s">
        <v>52</v>
      </c>
      <c r="AS34" s="6" t="s">
        <v>52</v>
      </c>
      <c r="AT34" s="10"/>
      <c r="AU34" s="6" t="s">
        <v>191</v>
      </c>
      <c r="AV34" s="10">
        <v>37</v>
      </c>
    </row>
    <row r="35" spans="1:48" ht="30" customHeight="1">
      <c r="A35" s="3" t="s">
        <v>70</v>
      </c>
      <c r="B35" s="3" t="s">
        <v>52</v>
      </c>
      <c r="C35" s="3" t="s">
        <v>52</v>
      </c>
      <c r="D35" s="7"/>
      <c r="E35" s="12">
        <v>0</v>
      </c>
      <c r="F35" s="12">
        <f>SUM(F29:F34)</f>
        <v>-439320</v>
      </c>
      <c r="G35" s="12">
        <v>0</v>
      </c>
      <c r="H35" s="12">
        <f>SUM(H29:H34)</f>
        <v>5185024</v>
      </c>
      <c r="I35" s="12">
        <v>0</v>
      </c>
      <c r="J35" s="12">
        <f>SUM(J29:J34)</f>
        <v>0</v>
      </c>
      <c r="K35" s="12"/>
      <c r="L35" s="12">
        <f>SUM(L29:L34)</f>
        <v>4745704</v>
      </c>
      <c r="M35" s="3" t="s">
        <v>52</v>
      </c>
      <c r="N35" s="6" t="s">
        <v>71</v>
      </c>
      <c r="O35" s="6" t="s">
        <v>52</v>
      </c>
      <c r="P35" s="6" t="s">
        <v>52</v>
      </c>
      <c r="Q35" s="6" t="s">
        <v>52</v>
      </c>
      <c r="R35" s="6" t="s">
        <v>62</v>
      </c>
      <c r="S35" s="6" t="s">
        <v>62</v>
      </c>
      <c r="T35" s="6" t="s">
        <v>62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6" t="s">
        <v>52</v>
      </c>
      <c r="AS35" s="6" t="s">
        <v>52</v>
      </c>
      <c r="AT35" s="10"/>
      <c r="AU35" s="6" t="s">
        <v>72</v>
      </c>
      <c r="AV35" s="10">
        <v>43</v>
      </c>
    </row>
    <row r="36" spans="1:48" ht="30" customHeight="1">
      <c r="A36" s="3" t="s">
        <v>192</v>
      </c>
      <c r="B36" s="3" t="s">
        <v>193</v>
      </c>
      <c r="C36" s="3" t="s">
        <v>194</v>
      </c>
      <c r="D36" s="7">
        <v>15.444000000000001</v>
      </c>
      <c r="E36" s="12">
        <f>TRUNC(일위대가목록!E25,0)</f>
        <v>0</v>
      </c>
      <c r="F36" s="12">
        <f>TRUNC(E36*D36, 0)</f>
        <v>0</v>
      </c>
      <c r="G36" s="12">
        <f>TRUNC(일위대가목록!F25,0)</f>
        <v>0</v>
      </c>
      <c r="H36" s="12">
        <f>TRUNC(G36*D36, 0)</f>
        <v>0</v>
      </c>
      <c r="I36" s="12">
        <f>TRUNC(일위대가목록!G25,0)</f>
        <v>27731</v>
      </c>
      <c r="J36" s="12">
        <f>TRUNC(I36*D36, 0)</f>
        <v>428277</v>
      </c>
      <c r="K36" s="12">
        <f>TRUNC(E36+G36+I36, 0)</f>
        <v>27731</v>
      </c>
      <c r="L36" s="12">
        <f>TRUNC(F36+H36+J36, 0)</f>
        <v>428277</v>
      </c>
      <c r="M36" s="3" t="s">
        <v>195</v>
      </c>
      <c r="N36" s="6" t="s">
        <v>196</v>
      </c>
      <c r="O36" s="6" t="s">
        <v>52</v>
      </c>
      <c r="P36" s="6" t="s">
        <v>52</v>
      </c>
      <c r="Q36" s="6" t="s">
        <v>52</v>
      </c>
      <c r="R36" s="6" t="s">
        <v>61</v>
      </c>
      <c r="S36" s="6" t="s">
        <v>62</v>
      </c>
      <c r="T36" s="6" t="s">
        <v>62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6" t="s">
        <v>52</v>
      </c>
      <c r="AS36" s="6" t="s">
        <v>52</v>
      </c>
      <c r="AT36" s="10"/>
      <c r="AU36" s="6" t="s">
        <v>197</v>
      </c>
      <c r="AV36" s="10">
        <v>34</v>
      </c>
    </row>
    <row r="37" spans="1:48" ht="30" customHeight="1">
      <c r="A37" s="3" t="s">
        <v>198</v>
      </c>
      <c r="B37" s="3" t="s">
        <v>199</v>
      </c>
      <c r="C37" s="3" t="s">
        <v>194</v>
      </c>
      <c r="D37" s="7">
        <v>15.444000000000001</v>
      </c>
      <c r="E37" s="12">
        <f>TRUNC(일위대가목록!E26,0)</f>
        <v>0</v>
      </c>
      <c r="F37" s="12">
        <f>TRUNC(E37*D37, 0)</f>
        <v>0</v>
      </c>
      <c r="G37" s="12">
        <f>TRUNC(일위대가목록!F26,0)</f>
        <v>0</v>
      </c>
      <c r="H37" s="12">
        <f>TRUNC(G37*D37, 0)</f>
        <v>0</v>
      </c>
      <c r="I37" s="12">
        <f>TRUNC(일위대가목록!G26,0)</f>
        <v>8326</v>
      </c>
      <c r="J37" s="12">
        <f>TRUNC(I37*D37, 0)</f>
        <v>128586</v>
      </c>
      <c r="K37" s="12">
        <f>TRUNC(E37+G37+I37, 0)</f>
        <v>8326</v>
      </c>
      <c r="L37" s="12">
        <f>TRUNC(F37+H37+J37, 0)</f>
        <v>128586</v>
      </c>
      <c r="M37" s="3" t="s">
        <v>200</v>
      </c>
      <c r="N37" s="6" t="s">
        <v>201</v>
      </c>
      <c r="O37" s="6" t="s">
        <v>52</v>
      </c>
      <c r="P37" s="6" t="s">
        <v>52</v>
      </c>
      <c r="Q37" s="6" t="s">
        <v>52</v>
      </c>
      <c r="R37" s="6" t="s">
        <v>61</v>
      </c>
      <c r="S37" s="6" t="s">
        <v>62</v>
      </c>
      <c r="T37" s="6" t="s">
        <v>62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6" t="s">
        <v>52</v>
      </c>
      <c r="AS37" s="6" t="s">
        <v>52</v>
      </c>
      <c r="AT37" s="10"/>
      <c r="AU37" s="6" t="s">
        <v>202</v>
      </c>
      <c r="AV37" s="10">
        <v>35</v>
      </c>
    </row>
    <row r="38" spans="1:48" ht="30" customHeight="1">
      <c r="A38" s="3" t="s">
        <v>70</v>
      </c>
      <c r="B38" s="3" t="s">
        <v>52</v>
      </c>
      <c r="C38" s="3" t="s">
        <v>52</v>
      </c>
      <c r="D38" s="7"/>
      <c r="E38" s="12">
        <v>0</v>
      </c>
      <c r="F38" s="12">
        <f>SUM(F36:F37)</f>
        <v>0</v>
      </c>
      <c r="G38" s="12">
        <v>0</v>
      </c>
      <c r="H38" s="12">
        <f>SUM(H36:H37)</f>
        <v>0</v>
      </c>
      <c r="I38" s="12">
        <v>0</v>
      </c>
      <c r="J38" s="12">
        <f>SUM(J36:J37)</f>
        <v>556863</v>
      </c>
      <c r="K38" s="12"/>
      <c r="L38" s="12">
        <f>SUM(L36:L37)</f>
        <v>556863</v>
      </c>
      <c r="M38" s="3" t="s">
        <v>52</v>
      </c>
      <c r="N38" s="6" t="s">
        <v>71</v>
      </c>
      <c r="O38" s="6" t="s">
        <v>52</v>
      </c>
      <c r="P38" s="6" t="s">
        <v>52</v>
      </c>
      <c r="Q38" s="6" t="s">
        <v>52</v>
      </c>
      <c r="R38" s="6" t="s">
        <v>62</v>
      </c>
      <c r="S38" s="6" t="s">
        <v>62</v>
      </c>
      <c r="T38" s="6" t="s">
        <v>62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6" t="s">
        <v>52</v>
      </c>
      <c r="AS38" s="6" t="s">
        <v>52</v>
      </c>
      <c r="AT38" s="10"/>
      <c r="AU38" s="6" t="s">
        <v>72</v>
      </c>
      <c r="AV38" s="10">
        <v>44</v>
      </c>
    </row>
    <row r="39" spans="1:48" ht="30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48" ht="30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48" ht="30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48" ht="30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48" ht="30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48" ht="30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48" ht="3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48" ht="30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48" ht="30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48" ht="30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4" ht="3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4" ht="30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4" ht="30" customHeight="1">
      <c r="A51" s="7" t="s">
        <v>203</v>
      </c>
      <c r="B51" s="7"/>
      <c r="C51" s="7"/>
      <c r="D51" s="7"/>
      <c r="E51" s="7"/>
      <c r="F51" s="12">
        <f>SUM(F5:F50) -F7-F10-F16-F22-F28-F35-F38</f>
        <v>13293067</v>
      </c>
      <c r="G51" s="7"/>
      <c r="H51" s="12">
        <f>SUM(H5:H50) -H7-H10-H16-H22-H28-H35-H38</f>
        <v>26344697</v>
      </c>
      <c r="I51" s="7"/>
      <c r="J51" s="12">
        <f>SUM(J5:J50) -J7-J10-J16-J22-J28-J35-J38</f>
        <v>638834</v>
      </c>
      <c r="K51" s="7"/>
      <c r="L51" s="12">
        <f>SUM(L5:L50) -L7-L10-L16-L22-L28-L35-L38</f>
        <v>40276598</v>
      </c>
      <c r="M51" s="7"/>
      <c r="N51" s="1" t="s">
        <v>204</v>
      </c>
    </row>
  </sheetData>
  <mergeCells count="45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E2:AE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Q2:AQ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R2:AR3"/>
    <mergeCell ref="AS2:AS3"/>
    <mergeCell ref="AT2:AT3"/>
    <mergeCell ref="AU2:AU3"/>
    <mergeCell ref="AV2:AV3"/>
  </mergeCells>
  <phoneticPr fontId="1" type="noConversion"/>
  <pageMargins left="0.78740157480314954" right="0" top="0.39370078740157477" bottom="0.39370078740157477" header="0" footer="0"/>
  <pageSetup paperSize="9" scale="65" fitToHeight="0" orientation="landscape" horizontalDpi="1200" verticalDpi="1200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8"/>
  <sheetViews>
    <sheetView showZeros="0" topLeftCell="B1" zoomScale="75" zoomScaleNormal="75" workbookViewId="0">
      <pane ySplit="3" topLeftCell="A4" activePane="bottomLeft" state="frozen"/>
      <selection activeCell="B1" sqref="B1"/>
      <selection pane="bottomLeft" sqref="A1:J1"/>
    </sheetView>
  </sheetViews>
  <sheetFormatPr defaultRowHeight="16.5"/>
  <cols>
    <col min="1" max="1" width="11.625" style="1" hidden="1" customWidth="1"/>
    <col min="2" max="3" width="30.625" style="1" customWidth="1"/>
    <col min="4" max="4" width="4.625" style="1" customWidth="1"/>
    <col min="5" max="8" width="13.625" style="1" customWidth="1"/>
    <col min="9" max="9" width="8.625" style="1" customWidth="1"/>
    <col min="10" max="10" width="12.625" style="1" customWidth="1"/>
    <col min="11" max="13" width="2.625" style="1" hidden="1" customWidth="1"/>
    <col min="14" max="16384" width="9" style="1"/>
  </cols>
  <sheetData>
    <row r="1" spans="1:13" ht="30" customHeight="1">
      <c r="A1" s="172" t="s">
        <v>205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3" ht="30" customHeigh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3" ht="30" customHeight="1">
      <c r="A3" s="16" t="s">
        <v>206</v>
      </c>
      <c r="B3" s="16" t="s">
        <v>2</v>
      </c>
      <c r="C3" s="16" t="s">
        <v>3</v>
      </c>
      <c r="D3" s="16" t="s">
        <v>4</v>
      </c>
      <c r="E3" s="16" t="s">
        <v>207</v>
      </c>
      <c r="F3" s="16" t="s">
        <v>208</v>
      </c>
      <c r="G3" s="16" t="s">
        <v>209</v>
      </c>
      <c r="H3" s="16" t="s">
        <v>210</v>
      </c>
      <c r="I3" s="16" t="s">
        <v>211</v>
      </c>
      <c r="J3" s="16" t="s">
        <v>212</v>
      </c>
      <c r="K3" s="2" t="s">
        <v>213</v>
      </c>
      <c r="L3" s="2" t="s">
        <v>214</v>
      </c>
      <c r="M3" s="2" t="s">
        <v>215</v>
      </c>
    </row>
    <row r="4" spans="1:13" ht="30" customHeight="1">
      <c r="A4" s="3" t="s">
        <v>60</v>
      </c>
      <c r="B4" s="3" t="s">
        <v>56</v>
      </c>
      <c r="C4" s="3" t="s">
        <v>57</v>
      </c>
      <c r="D4" s="3" t="s">
        <v>58</v>
      </c>
      <c r="E4" s="11">
        <f>일위대가!F15</f>
        <v>29152</v>
      </c>
      <c r="F4" s="11">
        <f>일위대가!H15</f>
        <v>55172</v>
      </c>
      <c r="G4" s="11">
        <f>일위대가!J15</f>
        <v>0</v>
      </c>
      <c r="H4" s="11">
        <f t="shared" ref="H4:H38" si="0">E4+F4+G4</f>
        <v>84324</v>
      </c>
      <c r="I4" s="3" t="s">
        <v>59</v>
      </c>
      <c r="J4" s="3" t="s">
        <v>52</v>
      </c>
      <c r="K4" s="6" t="s">
        <v>52</v>
      </c>
      <c r="L4" s="6" t="s">
        <v>52</v>
      </c>
      <c r="M4" s="6" t="s">
        <v>226</v>
      </c>
    </row>
    <row r="5" spans="1:13" ht="30" customHeight="1">
      <c r="A5" s="3" t="s">
        <v>68</v>
      </c>
      <c r="B5" s="3" t="s">
        <v>64</v>
      </c>
      <c r="C5" s="3" t="s">
        <v>65</v>
      </c>
      <c r="D5" s="3" t="s">
        <v>66</v>
      </c>
      <c r="E5" s="11">
        <f>일위대가!F19</f>
        <v>0</v>
      </c>
      <c r="F5" s="11">
        <f>일위대가!H19</f>
        <v>1660</v>
      </c>
      <c r="G5" s="11">
        <f>일위대가!J19</f>
        <v>0</v>
      </c>
      <c r="H5" s="11">
        <f t="shared" si="0"/>
        <v>1660</v>
      </c>
      <c r="I5" s="3" t="s">
        <v>67</v>
      </c>
      <c r="J5" s="3" t="s">
        <v>52</v>
      </c>
      <c r="K5" s="6" t="s">
        <v>52</v>
      </c>
      <c r="L5" s="6" t="s">
        <v>52</v>
      </c>
      <c r="M5" s="6" t="s">
        <v>52</v>
      </c>
    </row>
    <row r="6" spans="1:13" ht="30" customHeight="1">
      <c r="A6" s="3" t="s">
        <v>76</v>
      </c>
      <c r="B6" s="3" t="s">
        <v>73</v>
      </c>
      <c r="C6" s="3" t="s">
        <v>74</v>
      </c>
      <c r="D6" s="3" t="s">
        <v>66</v>
      </c>
      <c r="E6" s="11">
        <f>일위대가!F37</f>
        <v>7104</v>
      </c>
      <c r="F6" s="11">
        <f>일위대가!H37</f>
        <v>27610</v>
      </c>
      <c r="G6" s="11">
        <f>일위대가!J37</f>
        <v>0</v>
      </c>
      <c r="H6" s="11">
        <f t="shared" si="0"/>
        <v>34714</v>
      </c>
      <c r="I6" s="3" t="s">
        <v>75</v>
      </c>
      <c r="J6" s="3" t="s">
        <v>52</v>
      </c>
      <c r="K6" s="6" t="s">
        <v>52</v>
      </c>
      <c r="L6" s="6" t="s">
        <v>52</v>
      </c>
      <c r="M6" s="6" t="s">
        <v>280</v>
      </c>
    </row>
    <row r="7" spans="1:13" ht="30" customHeight="1">
      <c r="A7" s="3" t="s">
        <v>82</v>
      </c>
      <c r="B7" s="3" t="s">
        <v>78</v>
      </c>
      <c r="C7" s="3" t="s">
        <v>79</v>
      </c>
      <c r="D7" s="3" t="s">
        <v>80</v>
      </c>
      <c r="E7" s="11">
        <f>일위대가!F43</f>
        <v>2339</v>
      </c>
      <c r="F7" s="11">
        <f>일위대가!H43</f>
        <v>5261</v>
      </c>
      <c r="G7" s="11">
        <f>일위대가!J43</f>
        <v>0</v>
      </c>
      <c r="H7" s="11">
        <f t="shared" si="0"/>
        <v>7600</v>
      </c>
      <c r="I7" s="3" t="s">
        <v>81</v>
      </c>
      <c r="J7" s="3" t="s">
        <v>52</v>
      </c>
      <c r="K7" s="6" t="s">
        <v>52</v>
      </c>
      <c r="L7" s="6" t="s">
        <v>52</v>
      </c>
      <c r="M7" s="6" t="s">
        <v>344</v>
      </c>
    </row>
    <row r="8" spans="1:13" ht="30" customHeight="1">
      <c r="A8" s="3" t="s">
        <v>88</v>
      </c>
      <c r="B8" s="3" t="s">
        <v>84</v>
      </c>
      <c r="C8" s="3" t="s">
        <v>85</v>
      </c>
      <c r="D8" s="3" t="s">
        <v>86</v>
      </c>
      <c r="E8" s="11">
        <f>일위대가!F51</f>
        <v>176937</v>
      </c>
      <c r="F8" s="11">
        <f>일위대가!H51</f>
        <v>49141</v>
      </c>
      <c r="G8" s="11">
        <f>일위대가!J51</f>
        <v>0</v>
      </c>
      <c r="H8" s="11">
        <f t="shared" si="0"/>
        <v>226078</v>
      </c>
      <c r="I8" s="3" t="s">
        <v>87</v>
      </c>
      <c r="J8" s="3" t="s">
        <v>52</v>
      </c>
      <c r="K8" s="6" t="s">
        <v>52</v>
      </c>
      <c r="L8" s="6" t="s">
        <v>52</v>
      </c>
      <c r="M8" s="6" t="s">
        <v>52</v>
      </c>
    </row>
    <row r="9" spans="1:13" ht="30" customHeight="1">
      <c r="A9" s="3" t="s">
        <v>93</v>
      </c>
      <c r="B9" s="3" t="s">
        <v>90</v>
      </c>
      <c r="C9" s="3" t="s">
        <v>91</v>
      </c>
      <c r="D9" s="3" t="s">
        <v>86</v>
      </c>
      <c r="E9" s="11">
        <f>일위대가!F57</f>
        <v>0</v>
      </c>
      <c r="F9" s="11">
        <f>일위대가!H57</f>
        <v>49938</v>
      </c>
      <c r="G9" s="11">
        <f>일위대가!J57</f>
        <v>998</v>
      </c>
      <c r="H9" s="11">
        <f t="shared" si="0"/>
        <v>50936</v>
      </c>
      <c r="I9" s="3" t="s">
        <v>92</v>
      </c>
      <c r="J9" s="3" t="s">
        <v>52</v>
      </c>
      <c r="K9" s="6" t="s">
        <v>52</v>
      </c>
      <c r="L9" s="6" t="s">
        <v>52</v>
      </c>
      <c r="M9" s="6" t="s">
        <v>385</v>
      </c>
    </row>
    <row r="10" spans="1:13" ht="30" customHeight="1">
      <c r="A10" s="3" t="s">
        <v>110</v>
      </c>
      <c r="B10" s="3" t="s">
        <v>107</v>
      </c>
      <c r="C10" s="3" t="s">
        <v>108</v>
      </c>
      <c r="D10" s="3" t="s">
        <v>86</v>
      </c>
      <c r="E10" s="11">
        <f>일위대가!F62</f>
        <v>0</v>
      </c>
      <c r="F10" s="11">
        <f>일위대가!H62</f>
        <v>2652</v>
      </c>
      <c r="G10" s="11">
        <f>일위대가!J62</f>
        <v>53</v>
      </c>
      <c r="H10" s="11">
        <f t="shared" si="0"/>
        <v>2705</v>
      </c>
      <c r="I10" s="3" t="s">
        <v>109</v>
      </c>
      <c r="J10" s="3" t="s">
        <v>52</v>
      </c>
      <c r="K10" s="6" t="s">
        <v>52</v>
      </c>
      <c r="L10" s="6" t="s">
        <v>52</v>
      </c>
      <c r="M10" s="6" t="s">
        <v>391</v>
      </c>
    </row>
    <row r="11" spans="1:13" ht="30" customHeight="1">
      <c r="A11" s="3" t="s">
        <v>115</v>
      </c>
      <c r="B11" s="3" t="s">
        <v>112</v>
      </c>
      <c r="C11" s="3" t="s">
        <v>113</v>
      </c>
      <c r="D11" s="3" t="s">
        <v>66</v>
      </c>
      <c r="E11" s="11">
        <f>일위대가!F68</f>
        <v>2667</v>
      </c>
      <c r="F11" s="11">
        <f>일위대가!H68</f>
        <v>9140</v>
      </c>
      <c r="G11" s="11">
        <f>일위대가!J68</f>
        <v>111</v>
      </c>
      <c r="H11" s="11">
        <f t="shared" si="0"/>
        <v>11918</v>
      </c>
      <c r="I11" s="3" t="s">
        <v>114</v>
      </c>
      <c r="J11" s="3" t="s">
        <v>52</v>
      </c>
      <c r="K11" s="6" t="s">
        <v>52</v>
      </c>
      <c r="L11" s="6" t="s">
        <v>52</v>
      </c>
      <c r="M11" s="6" t="s">
        <v>52</v>
      </c>
    </row>
    <row r="12" spans="1:13" ht="30" customHeight="1">
      <c r="A12" s="3" t="s">
        <v>120</v>
      </c>
      <c r="B12" s="3" t="s">
        <v>117</v>
      </c>
      <c r="C12" s="3" t="s">
        <v>118</v>
      </c>
      <c r="D12" s="3" t="s">
        <v>66</v>
      </c>
      <c r="E12" s="11">
        <f>일위대가!F74</f>
        <v>2667</v>
      </c>
      <c r="F12" s="11">
        <f>일위대가!H74</f>
        <v>9140</v>
      </c>
      <c r="G12" s="11">
        <f>일위대가!J74</f>
        <v>111</v>
      </c>
      <c r="H12" s="11">
        <f t="shared" si="0"/>
        <v>11918</v>
      </c>
      <c r="I12" s="3" t="s">
        <v>119</v>
      </c>
      <c r="J12" s="3" t="s">
        <v>52</v>
      </c>
      <c r="K12" s="6" t="s">
        <v>52</v>
      </c>
      <c r="L12" s="6" t="s">
        <v>52</v>
      </c>
      <c r="M12" s="6" t="s">
        <v>52</v>
      </c>
    </row>
    <row r="13" spans="1:13" ht="30" customHeight="1">
      <c r="A13" s="3" t="s">
        <v>125</v>
      </c>
      <c r="B13" s="3" t="s">
        <v>122</v>
      </c>
      <c r="C13" s="3" t="s">
        <v>123</v>
      </c>
      <c r="D13" s="3" t="s">
        <v>66</v>
      </c>
      <c r="E13" s="11">
        <f>일위대가!F80</f>
        <v>2667</v>
      </c>
      <c r="F13" s="11">
        <f>일위대가!H80</f>
        <v>9140</v>
      </c>
      <c r="G13" s="11">
        <f>일위대가!J80</f>
        <v>111</v>
      </c>
      <c r="H13" s="11">
        <f t="shared" si="0"/>
        <v>11918</v>
      </c>
      <c r="I13" s="3" t="s">
        <v>124</v>
      </c>
      <c r="J13" s="3" t="s">
        <v>52</v>
      </c>
      <c r="K13" s="6" t="s">
        <v>52</v>
      </c>
      <c r="L13" s="6" t="s">
        <v>52</v>
      </c>
      <c r="M13" s="6" t="s">
        <v>52</v>
      </c>
    </row>
    <row r="14" spans="1:13" ht="30" customHeight="1">
      <c r="A14" s="3" t="s">
        <v>129</v>
      </c>
      <c r="B14" s="3" t="s">
        <v>127</v>
      </c>
      <c r="C14" s="3" t="s">
        <v>118</v>
      </c>
      <c r="D14" s="3" t="s">
        <v>66</v>
      </c>
      <c r="E14" s="11">
        <f>일위대가!F86</f>
        <v>2667</v>
      </c>
      <c r="F14" s="11">
        <f>일위대가!H86</f>
        <v>9852</v>
      </c>
      <c r="G14" s="11">
        <f>일위대가!J86</f>
        <v>111</v>
      </c>
      <c r="H14" s="11">
        <f t="shared" si="0"/>
        <v>12630</v>
      </c>
      <c r="I14" s="3" t="s">
        <v>128</v>
      </c>
      <c r="J14" s="3" t="s">
        <v>52</v>
      </c>
      <c r="K14" s="6" t="s">
        <v>52</v>
      </c>
      <c r="L14" s="6" t="s">
        <v>52</v>
      </c>
      <c r="M14" s="6" t="s">
        <v>52</v>
      </c>
    </row>
    <row r="15" spans="1:13" ht="30" customHeight="1">
      <c r="A15" s="3" t="s">
        <v>134</v>
      </c>
      <c r="B15" s="3" t="s">
        <v>131</v>
      </c>
      <c r="C15" s="3" t="s">
        <v>132</v>
      </c>
      <c r="D15" s="3" t="s">
        <v>66</v>
      </c>
      <c r="E15" s="11">
        <f>일위대가!F92</f>
        <v>2110</v>
      </c>
      <c r="F15" s="11">
        <f>일위대가!H92</f>
        <v>16502</v>
      </c>
      <c r="G15" s="11">
        <f>일위대가!J92</f>
        <v>208</v>
      </c>
      <c r="H15" s="11">
        <f t="shared" si="0"/>
        <v>18820</v>
      </c>
      <c r="I15" s="3" t="s">
        <v>133</v>
      </c>
      <c r="J15" s="3" t="s">
        <v>52</v>
      </c>
      <c r="K15" s="6" t="s">
        <v>52</v>
      </c>
      <c r="L15" s="6" t="s">
        <v>52</v>
      </c>
      <c r="M15" s="6" t="s">
        <v>52</v>
      </c>
    </row>
    <row r="16" spans="1:13" ht="30" customHeight="1">
      <c r="A16" s="3" t="s">
        <v>139</v>
      </c>
      <c r="B16" s="3" t="s">
        <v>136</v>
      </c>
      <c r="C16" s="3" t="s">
        <v>137</v>
      </c>
      <c r="D16" s="3" t="s">
        <v>66</v>
      </c>
      <c r="E16" s="11">
        <f>일위대가!F97</f>
        <v>25826</v>
      </c>
      <c r="F16" s="11">
        <f>일위대가!H97</f>
        <v>9382</v>
      </c>
      <c r="G16" s="11">
        <f>일위대가!J97</f>
        <v>0</v>
      </c>
      <c r="H16" s="11">
        <f t="shared" si="0"/>
        <v>35208</v>
      </c>
      <c r="I16" s="3" t="s">
        <v>138</v>
      </c>
      <c r="J16" s="3" t="s">
        <v>52</v>
      </c>
      <c r="K16" s="6" t="s">
        <v>52</v>
      </c>
      <c r="L16" s="6" t="s">
        <v>52</v>
      </c>
      <c r="M16" s="6" t="s">
        <v>52</v>
      </c>
    </row>
    <row r="17" spans="1:13" ht="30" customHeight="1">
      <c r="A17" s="3" t="s">
        <v>149</v>
      </c>
      <c r="B17" s="3" t="s">
        <v>146</v>
      </c>
      <c r="C17" s="3" t="s">
        <v>147</v>
      </c>
      <c r="D17" s="3" t="s">
        <v>66</v>
      </c>
      <c r="E17" s="11">
        <f>일위대가!F105</f>
        <v>1827</v>
      </c>
      <c r="F17" s="11">
        <f>일위대가!H105</f>
        <v>8146</v>
      </c>
      <c r="G17" s="11">
        <f>일위대가!J105</f>
        <v>81</v>
      </c>
      <c r="H17" s="11">
        <f t="shared" si="0"/>
        <v>10054</v>
      </c>
      <c r="I17" s="3" t="s">
        <v>148</v>
      </c>
      <c r="J17" s="3" t="s">
        <v>52</v>
      </c>
      <c r="K17" s="6" t="s">
        <v>52</v>
      </c>
      <c r="L17" s="6" t="s">
        <v>52</v>
      </c>
      <c r="M17" s="6" t="s">
        <v>453</v>
      </c>
    </row>
    <row r="18" spans="1:13" ht="30" customHeight="1">
      <c r="A18" s="3" t="s">
        <v>154</v>
      </c>
      <c r="B18" s="3" t="s">
        <v>151</v>
      </c>
      <c r="C18" s="3" t="s">
        <v>152</v>
      </c>
      <c r="D18" s="3" t="s">
        <v>66</v>
      </c>
      <c r="E18" s="11">
        <f>일위대가!F122</f>
        <v>27068</v>
      </c>
      <c r="F18" s="11">
        <f>일위대가!H122</f>
        <v>36273</v>
      </c>
      <c r="G18" s="11">
        <f>일위대가!J122</f>
        <v>0</v>
      </c>
      <c r="H18" s="11">
        <f t="shared" si="0"/>
        <v>63341</v>
      </c>
      <c r="I18" s="3" t="s">
        <v>153</v>
      </c>
      <c r="J18" s="3" t="s">
        <v>52</v>
      </c>
      <c r="K18" s="6" t="s">
        <v>52</v>
      </c>
      <c r="L18" s="6" t="s">
        <v>52</v>
      </c>
      <c r="M18" s="6" t="s">
        <v>52</v>
      </c>
    </row>
    <row r="19" spans="1:13" ht="30" customHeight="1">
      <c r="A19" s="3" t="s">
        <v>160</v>
      </c>
      <c r="B19" s="3" t="s">
        <v>156</v>
      </c>
      <c r="C19" s="3" t="s">
        <v>157</v>
      </c>
      <c r="D19" s="3" t="s">
        <v>158</v>
      </c>
      <c r="E19" s="11">
        <f>일위대가!F128</f>
        <v>25974</v>
      </c>
      <c r="F19" s="11">
        <f>일위대가!H128</f>
        <v>49918</v>
      </c>
      <c r="G19" s="11">
        <f>일위대가!J128</f>
        <v>762</v>
      </c>
      <c r="H19" s="11">
        <f t="shared" si="0"/>
        <v>76654</v>
      </c>
      <c r="I19" s="3" t="s">
        <v>159</v>
      </c>
      <c r="J19" s="3" t="s">
        <v>52</v>
      </c>
      <c r="K19" s="6" t="s">
        <v>52</v>
      </c>
      <c r="L19" s="6" t="s">
        <v>52</v>
      </c>
      <c r="M19" s="6" t="s">
        <v>52</v>
      </c>
    </row>
    <row r="20" spans="1:13" ht="30" customHeight="1">
      <c r="A20" s="3" t="s">
        <v>165</v>
      </c>
      <c r="B20" s="3" t="s">
        <v>162</v>
      </c>
      <c r="C20" s="3" t="s">
        <v>163</v>
      </c>
      <c r="D20" s="3" t="s">
        <v>66</v>
      </c>
      <c r="E20" s="11">
        <f>일위대가!F132</f>
        <v>0</v>
      </c>
      <c r="F20" s="11">
        <f>일위대가!H132</f>
        <v>2830</v>
      </c>
      <c r="G20" s="11">
        <f>일위대가!J132</f>
        <v>0</v>
      </c>
      <c r="H20" s="11">
        <f t="shared" si="0"/>
        <v>2830</v>
      </c>
      <c r="I20" s="3" t="s">
        <v>164</v>
      </c>
      <c r="J20" s="3" t="s">
        <v>52</v>
      </c>
      <c r="K20" s="6" t="s">
        <v>52</v>
      </c>
      <c r="L20" s="6" t="s">
        <v>52</v>
      </c>
      <c r="M20" s="6" t="s">
        <v>52</v>
      </c>
    </row>
    <row r="21" spans="1:13" ht="30" customHeight="1">
      <c r="A21" s="3" t="s">
        <v>169</v>
      </c>
      <c r="B21" s="3" t="s">
        <v>167</v>
      </c>
      <c r="C21" s="3" t="s">
        <v>163</v>
      </c>
      <c r="D21" s="3" t="s">
        <v>66</v>
      </c>
      <c r="E21" s="11">
        <f>일위대가!F136</f>
        <v>0</v>
      </c>
      <c r="F21" s="11">
        <f>일위대가!H136</f>
        <v>2830</v>
      </c>
      <c r="G21" s="11">
        <f>일위대가!J136</f>
        <v>0</v>
      </c>
      <c r="H21" s="11">
        <f t="shared" si="0"/>
        <v>2830</v>
      </c>
      <c r="I21" s="3" t="s">
        <v>168</v>
      </c>
      <c r="J21" s="3" t="s">
        <v>52</v>
      </c>
      <c r="K21" s="6" t="s">
        <v>52</v>
      </c>
      <c r="L21" s="6" t="s">
        <v>52</v>
      </c>
      <c r="M21" s="6" t="s">
        <v>52</v>
      </c>
    </row>
    <row r="22" spans="1:13" ht="30" customHeight="1">
      <c r="A22" s="3" t="s">
        <v>174</v>
      </c>
      <c r="B22" s="3" t="s">
        <v>171</v>
      </c>
      <c r="C22" s="3" t="s">
        <v>172</v>
      </c>
      <c r="D22" s="3" t="s">
        <v>66</v>
      </c>
      <c r="E22" s="11">
        <f>일위대가!F141</f>
        <v>0</v>
      </c>
      <c r="F22" s="11">
        <f>일위대가!H141</f>
        <v>4169</v>
      </c>
      <c r="G22" s="11">
        <f>일위대가!J141</f>
        <v>0</v>
      </c>
      <c r="H22" s="11">
        <f t="shared" si="0"/>
        <v>4169</v>
      </c>
      <c r="I22" s="3" t="s">
        <v>173</v>
      </c>
      <c r="J22" s="3" t="s">
        <v>52</v>
      </c>
      <c r="K22" s="6" t="s">
        <v>52</v>
      </c>
      <c r="L22" s="6" t="s">
        <v>52</v>
      </c>
      <c r="M22" s="6" t="s">
        <v>52</v>
      </c>
    </row>
    <row r="23" spans="1:13" ht="30" customHeight="1">
      <c r="A23" s="3" t="s">
        <v>179</v>
      </c>
      <c r="B23" s="3" t="s">
        <v>176</v>
      </c>
      <c r="C23" s="3" t="s">
        <v>177</v>
      </c>
      <c r="D23" s="3" t="s">
        <v>66</v>
      </c>
      <c r="E23" s="11">
        <f>일위대가!F146</f>
        <v>0</v>
      </c>
      <c r="F23" s="11">
        <f>일위대가!H146</f>
        <v>6823</v>
      </c>
      <c r="G23" s="11">
        <f>일위대가!J146</f>
        <v>0</v>
      </c>
      <c r="H23" s="11">
        <f t="shared" si="0"/>
        <v>6823</v>
      </c>
      <c r="I23" s="3" t="s">
        <v>178</v>
      </c>
      <c r="J23" s="3" t="s">
        <v>52</v>
      </c>
      <c r="K23" s="6" t="s">
        <v>52</v>
      </c>
      <c r="L23" s="6" t="s">
        <v>52</v>
      </c>
      <c r="M23" s="6" t="s">
        <v>52</v>
      </c>
    </row>
    <row r="24" spans="1:13" ht="30" customHeight="1">
      <c r="A24" s="3" t="s">
        <v>184</v>
      </c>
      <c r="B24" s="3" t="s">
        <v>181</v>
      </c>
      <c r="C24" s="3" t="s">
        <v>182</v>
      </c>
      <c r="D24" s="3" t="s">
        <v>66</v>
      </c>
      <c r="E24" s="11">
        <f>일위대가!F151</f>
        <v>0</v>
      </c>
      <c r="F24" s="11">
        <f>일위대가!H151</f>
        <v>8188</v>
      </c>
      <c r="G24" s="11">
        <f>일위대가!J151</f>
        <v>0</v>
      </c>
      <c r="H24" s="11">
        <f t="shared" si="0"/>
        <v>8188</v>
      </c>
      <c r="I24" s="3" t="s">
        <v>183</v>
      </c>
      <c r="J24" s="3" t="s">
        <v>52</v>
      </c>
      <c r="K24" s="6" t="s">
        <v>52</v>
      </c>
      <c r="L24" s="6" t="s">
        <v>52</v>
      </c>
      <c r="M24" s="6" t="s">
        <v>52</v>
      </c>
    </row>
    <row r="25" spans="1:13" ht="30" customHeight="1">
      <c r="A25" s="3" t="s">
        <v>196</v>
      </c>
      <c r="B25" s="3" t="s">
        <v>192</v>
      </c>
      <c r="C25" s="3" t="s">
        <v>193</v>
      </c>
      <c r="D25" s="3" t="s">
        <v>194</v>
      </c>
      <c r="E25" s="11">
        <f>일위대가!F155</f>
        <v>0</v>
      </c>
      <c r="F25" s="11">
        <f>일위대가!H155</f>
        <v>0</v>
      </c>
      <c r="G25" s="11">
        <f>일위대가!J155</f>
        <v>27731</v>
      </c>
      <c r="H25" s="11">
        <f t="shared" si="0"/>
        <v>27731</v>
      </c>
      <c r="I25" s="3" t="s">
        <v>195</v>
      </c>
      <c r="J25" s="3" t="s">
        <v>52</v>
      </c>
      <c r="K25" s="6" t="s">
        <v>52</v>
      </c>
      <c r="L25" s="6" t="s">
        <v>52</v>
      </c>
      <c r="M25" s="6" t="s">
        <v>52</v>
      </c>
    </row>
    <row r="26" spans="1:13" ht="30" customHeight="1">
      <c r="A26" s="3" t="s">
        <v>201</v>
      </c>
      <c r="B26" s="3" t="s">
        <v>198</v>
      </c>
      <c r="C26" s="3" t="s">
        <v>199</v>
      </c>
      <c r="D26" s="3" t="s">
        <v>194</v>
      </c>
      <c r="E26" s="11">
        <f>일위대가!F160</f>
        <v>0</v>
      </c>
      <c r="F26" s="11">
        <f>일위대가!H160</f>
        <v>0</v>
      </c>
      <c r="G26" s="11">
        <f>일위대가!J160</f>
        <v>8326</v>
      </c>
      <c r="H26" s="11">
        <f t="shared" si="0"/>
        <v>8326</v>
      </c>
      <c r="I26" s="3" t="s">
        <v>200</v>
      </c>
      <c r="J26" s="3" t="s">
        <v>52</v>
      </c>
      <c r="K26" s="6" t="s">
        <v>52</v>
      </c>
      <c r="L26" s="6" t="s">
        <v>52</v>
      </c>
      <c r="M26" s="6" t="s">
        <v>52</v>
      </c>
    </row>
    <row r="27" spans="1:13" ht="30" customHeight="1">
      <c r="A27" s="3" t="s">
        <v>269</v>
      </c>
      <c r="B27" s="3" t="s">
        <v>266</v>
      </c>
      <c r="C27" s="3" t="s">
        <v>267</v>
      </c>
      <c r="D27" s="3" t="s">
        <v>58</v>
      </c>
      <c r="E27" s="11">
        <f>일위대가!F165</f>
        <v>0</v>
      </c>
      <c r="F27" s="11">
        <f>일위대가!H165</f>
        <v>55172</v>
      </c>
      <c r="G27" s="11">
        <f>일위대가!J165</f>
        <v>0</v>
      </c>
      <c r="H27" s="11">
        <f t="shared" si="0"/>
        <v>55172</v>
      </c>
      <c r="I27" s="3" t="s">
        <v>268</v>
      </c>
      <c r="J27" s="3" t="s">
        <v>52</v>
      </c>
      <c r="K27" s="6" t="s">
        <v>52</v>
      </c>
      <c r="L27" s="6" t="s">
        <v>52</v>
      </c>
      <c r="M27" s="6" t="s">
        <v>226</v>
      </c>
    </row>
    <row r="28" spans="1:13" ht="30" customHeight="1">
      <c r="A28" s="3" t="s">
        <v>290</v>
      </c>
      <c r="B28" s="3" t="s">
        <v>286</v>
      </c>
      <c r="C28" s="3" t="s">
        <v>287</v>
      </c>
      <c r="D28" s="3" t="s">
        <v>288</v>
      </c>
      <c r="E28" s="11">
        <f>일위대가!F170</f>
        <v>8</v>
      </c>
      <c r="F28" s="11">
        <f>일위대가!H170</f>
        <v>529</v>
      </c>
      <c r="G28" s="11">
        <f>일위대가!J170</f>
        <v>0</v>
      </c>
      <c r="H28" s="11">
        <f t="shared" si="0"/>
        <v>537</v>
      </c>
      <c r="I28" s="3" t="s">
        <v>289</v>
      </c>
      <c r="J28" s="3" t="s">
        <v>52</v>
      </c>
      <c r="K28" s="6" t="s">
        <v>52</v>
      </c>
      <c r="L28" s="6" t="s">
        <v>52</v>
      </c>
      <c r="M28" s="6" t="s">
        <v>576</v>
      </c>
    </row>
    <row r="29" spans="1:13" ht="30" customHeight="1">
      <c r="A29" s="3" t="s">
        <v>355</v>
      </c>
      <c r="B29" s="3" t="s">
        <v>352</v>
      </c>
      <c r="C29" s="3" t="s">
        <v>353</v>
      </c>
      <c r="D29" s="3" t="s">
        <v>80</v>
      </c>
      <c r="E29" s="11">
        <f>일위대가!F175</f>
        <v>157</v>
      </c>
      <c r="F29" s="11">
        <f>일위대가!H175</f>
        <v>5261</v>
      </c>
      <c r="G29" s="11">
        <f>일위대가!J175</f>
        <v>0</v>
      </c>
      <c r="H29" s="11">
        <f t="shared" si="0"/>
        <v>5418</v>
      </c>
      <c r="I29" s="3" t="s">
        <v>354</v>
      </c>
      <c r="J29" s="3" t="s">
        <v>52</v>
      </c>
      <c r="K29" s="6" t="s">
        <v>52</v>
      </c>
      <c r="L29" s="6" t="s">
        <v>52</v>
      </c>
      <c r="M29" s="6" t="s">
        <v>344</v>
      </c>
    </row>
    <row r="30" spans="1:13" ht="30" customHeight="1">
      <c r="A30" s="3" t="s">
        <v>398</v>
      </c>
      <c r="B30" s="3" t="s">
        <v>395</v>
      </c>
      <c r="C30" s="3" t="s">
        <v>396</v>
      </c>
      <c r="D30" s="3" t="s">
        <v>66</v>
      </c>
      <c r="E30" s="11">
        <f>일위대가!F185</f>
        <v>1478</v>
      </c>
      <c r="F30" s="11">
        <f>일위대가!H185</f>
        <v>5582</v>
      </c>
      <c r="G30" s="11">
        <f>일위대가!J185</f>
        <v>111</v>
      </c>
      <c r="H30" s="11">
        <f t="shared" si="0"/>
        <v>7171</v>
      </c>
      <c r="I30" s="3" t="s">
        <v>397</v>
      </c>
      <c r="J30" s="3" t="s">
        <v>52</v>
      </c>
      <c r="K30" s="6" t="s">
        <v>52</v>
      </c>
      <c r="L30" s="6" t="s">
        <v>52</v>
      </c>
      <c r="M30" s="6" t="s">
        <v>590</v>
      </c>
    </row>
    <row r="31" spans="1:13" ht="30" customHeight="1">
      <c r="A31" s="3" t="s">
        <v>403</v>
      </c>
      <c r="B31" s="3" t="s">
        <v>400</v>
      </c>
      <c r="C31" s="3" t="s">
        <v>401</v>
      </c>
      <c r="D31" s="3" t="s">
        <v>66</v>
      </c>
      <c r="E31" s="11">
        <f>일위대가!F190</f>
        <v>1189</v>
      </c>
      <c r="F31" s="11">
        <f>일위대가!H190</f>
        <v>0</v>
      </c>
      <c r="G31" s="11">
        <f>일위대가!J190</f>
        <v>0</v>
      </c>
      <c r="H31" s="11">
        <f t="shared" si="0"/>
        <v>1189</v>
      </c>
      <c r="I31" s="3" t="s">
        <v>402</v>
      </c>
      <c r="J31" s="3" t="s">
        <v>52</v>
      </c>
      <c r="K31" s="6" t="s">
        <v>52</v>
      </c>
      <c r="L31" s="6" t="s">
        <v>52</v>
      </c>
      <c r="M31" s="6" t="s">
        <v>617</v>
      </c>
    </row>
    <row r="32" spans="1:13" ht="30" customHeight="1">
      <c r="A32" s="3" t="s">
        <v>408</v>
      </c>
      <c r="B32" s="3" t="s">
        <v>405</v>
      </c>
      <c r="C32" s="3" t="s">
        <v>406</v>
      </c>
      <c r="D32" s="3" t="s">
        <v>66</v>
      </c>
      <c r="E32" s="11">
        <f>일위대가!F197</f>
        <v>0</v>
      </c>
      <c r="F32" s="11">
        <f>일위대가!H197</f>
        <v>3558</v>
      </c>
      <c r="G32" s="11">
        <f>일위대가!J197</f>
        <v>0</v>
      </c>
      <c r="H32" s="11">
        <f t="shared" si="0"/>
        <v>3558</v>
      </c>
      <c r="I32" s="3" t="s">
        <v>407</v>
      </c>
      <c r="J32" s="3" t="s">
        <v>52</v>
      </c>
      <c r="K32" s="6" t="s">
        <v>52</v>
      </c>
      <c r="L32" s="6" t="s">
        <v>52</v>
      </c>
      <c r="M32" s="6" t="s">
        <v>617</v>
      </c>
    </row>
    <row r="33" spans="1:13" ht="30" customHeight="1">
      <c r="A33" s="3" t="s">
        <v>423</v>
      </c>
      <c r="B33" s="3" t="s">
        <v>405</v>
      </c>
      <c r="C33" s="3" t="s">
        <v>421</v>
      </c>
      <c r="D33" s="3" t="s">
        <v>66</v>
      </c>
      <c r="E33" s="11">
        <f>일위대가!F205</f>
        <v>0</v>
      </c>
      <c r="F33" s="11">
        <f>일위대가!H205</f>
        <v>4270</v>
      </c>
      <c r="G33" s="11">
        <f>일위대가!J205</f>
        <v>0</v>
      </c>
      <c r="H33" s="11">
        <f t="shared" si="0"/>
        <v>4270</v>
      </c>
      <c r="I33" s="3" t="s">
        <v>422</v>
      </c>
      <c r="J33" s="3" t="s">
        <v>52</v>
      </c>
      <c r="K33" s="6" t="s">
        <v>52</v>
      </c>
      <c r="L33" s="6" t="s">
        <v>52</v>
      </c>
      <c r="M33" s="6" t="s">
        <v>617</v>
      </c>
    </row>
    <row r="34" spans="1:13" ht="30" customHeight="1">
      <c r="A34" s="3" t="s">
        <v>429</v>
      </c>
      <c r="B34" s="3" t="s">
        <v>426</v>
      </c>
      <c r="C34" s="3" t="s">
        <v>427</v>
      </c>
      <c r="D34" s="3" t="s">
        <v>66</v>
      </c>
      <c r="E34" s="11">
        <f>일위대가!F215</f>
        <v>1217</v>
      </c>
      <c r="F34" s="11">
        <f>일위대가!H215</f>
        <v>10446</v>
      </c>
      <c r="G34" s="11">
        <f>일위대가!J215</f>
        <v>208</v>
      </c>
      <c r="H34" s="11">
        <f t="shared" si="0"/>
        <v>11871</v>
      </c>
      <c r="I34" s="3" t="s">
        <v>428</v>
      </c>
      <c r="J34" s="3" t="s">
        <v>52</v>
      </c>
      <c r="K34" s="6" t="s">
        <v>52</v>
      </c>
      <c r="L34" s="6" t="s">
        <v>52</v>
      </c>
      <c r="M34" s="6" t="s">
        <v>590</v>
      </c>
    </row>
    <row r="35" spans="1:13" ht="30" customHeight="1">
      <c r="A35" s="3" t="s">
        <v>434</v>
      </c>
      <c r="B35" s="3" t="s">
        <v>431</v>
      </c>
      <c r="C35" s="3" t="s">
        <v>432</v>
      </c>
      <c r="D35" s="3" t="s">
        <v>66</v>
      </c>
      <c r="E35" s="11">
        <f>일위대가!F221</f>
        <v>893</v>
      </c>
      <c r="F35" s="11">
        <f>일위대가!H221</f>
        <v>0</v>
      </c>
      <c r="G35" s="11">
        <f>일위대가!J221</f>
        <v>0</v>
      </c>
      <c r="H35" s="11">
        <f t="shared" si="0"/>
        <v>893</v>
      </c>
      <c r="I35" s="3" t="s">
        <v>433</v>
      </c>
      <c r="J35" s="3" t="s">
        <v>52</v>
      </c>
      <c r="K35" s="6" t="s">
        <v>52</v>
      </c>
      <c r="L35" s="6" t="s">
        <v>52</v>
      </c>
      <c r="M35" s="6" t="s">
        <v>646</v>
      </c>
    </row>
    <row r="36" spans="1:13" ht="30" customHeight="1">
      <c r="A36" s="3" t="s">
        <v>439</v>
      </c>
      <c r="B36" s="3" t="s">
        <v>436</v>
      </c>
      <c r="C36" s="3" t="s">
        <v>437</v>
      </c>
      <c r="D36" s="3" t="s">
        <v>66</v>
      </c>
      <c r="E36" s="11">
        <f>일위대가!F228</f>
        <v>0</v>
      </c>
      <c r="F36" s="11">
        <f>일위대가!H228</f>
        <v>6056</v>
      </c>
      <c r="G36" s="11">
        <f>일위대가!J228</f>
        <v>0</v>
      </c>
      <c r="H36" s="11">
        <f t="shared" si="0"/>
        <v>6056</v>
      </c>
      <c r="I36" s="3" t="s">
        <v>438</v>
      </c>
      <c r="J36" s="3" t="s">
        <v>52</v>
      </c>
      <c r="K36" s="6" t="s">
        <v>52</v>
      </c>
      <c r="L36" s="6" t="s">
        <v>52</v>
      </c>
      <c r="M36" s="6" t="s">
        <v>646</v>
      </c>
    </row>
    <row r="37" spans="1:13" ht="30" customHeight="1">
      <c r="A37" s="3" t="s">
        <v>450</v>
      </c>
      <c r="B37" s="3" t="s">
        <v>447</v>
      </c>
      <c r="C37" s="3" t="s">
        <v>448</v>
      </c>
      <c r="D37" s="3" t="s">
        <v>66</v>
      </c>
      <c r="E37" s="11">
        <f>일위대가!F235</f>
        <v>526</v>
      </c>
      <c r="F37" s="11">
        <f>일위대가!H235</f>
        <v>9382</v>
      </c>
      <c r="G37" s="11">
        <f>일위대가!J235</f>
        <v>0</v>
      </c>
      <c r="H37" s="11">
        <f t="shared" si="0"/>
        <v>9908</v>
      </c>
      <c r="I37" s="3" t="s">
        <v>449</v>
      </c>
      <c r="J37" s="3" t="s">
        <v>52</v>
      </c>
      <c r="K37" s="6" t="s">
        <v>52</v>
      </c>
      <c r="L37" s="6" t="s">
        <v>52</v>
      </c>
      <c r="M37" s="6" t="s">
        <v>663</v>
      </c>
    </row>
    <row r="38" spans="1:13" ht="30" customHeight="1">
      <c r="A38" s="3" t="s">
        <v>534</v>
      </c>
      <c r="B38" s="3" t="s">
        <v>531</v>
      </c>
      <c r="C38" s="3" t="s">
        <v>532</v>
      </c>
      <c r="D38" s="3" t="s">
        <v>66</v>
      </c>
      <c r="E38" s="11">
        <f>일위대가!F241</f>
        <v>0</v>
      </c>
      <c r="F38" s="11">
        <f>일위대가!H241</f>
        <v>9497</v>
      </c>
      <c r="G38" s="11">
        <f>일위대가!J241</f>
        <v>189</v>
      </c>
      <c r="H38" s="11">
        <f t="shared" si="0"/>
        <v>9686</v>
      </c>
      <c r="I38" s="3" t="s">
        <v>533</v>
      </c>
      <c r="J38" s="3" t="s">
        <v>52</v>
      </c>
      <c r="K38" s="6" t="s">
        <v>52</v>
      </c>
      <c r="L38" s="6" t="s">
        <v>52</v>
      </c>
      <c r="M38" s="6" t="s">
        <v>673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91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241"/>
  <sheetViews>
    <sheetView showZeros="0" zoomScale="75" zoomScaleNormal="75" workbookViewId="0">
      <pane ySplit="3" topLeftCell="A4" activePane="bottomLeft" state="frozen"/>
      <selection pane="bottomLeft" sqref="A1:M1"/>
    </sheetView>
  </sheetViews>
  <sheetFormatPr defaultRowHeight="16.5"/>
  <cols>
    <col min="1" max="2" width="30.625" style="1" customWidth="1"/>
    <col min="3" max="3" width="4.625" style="1" customWidth="1"/>
    <col min="4" max="4" width="8.625" style="1" customWidth="1"/>
    <col min="5" max="12" width="13.625" style="1" customWidth="1"/>
    <col min="13" max="13" width="12.625" style="1" customWidth="1"/>
    <col min="14" max="35" width="2.625" style="1" hidden="1" customWidth="1"/>
    <col min="36" max="36" width="1.625" style="1" hidden="1" customWidth="1"/>
    <col min="37" max="37" width="24.625" style="1" hidden="1" customWidth="1"/>
    <col min="38" max="38" width="1.625" style="1" hidden="1" customWidth="1"/>
    <col min="39" max="16384" width="9" style="1"/>
  </cols>
  <sheetData>
    <row r="1" spans="1:38" ht="30" customHeight="1">
      <c r="A1" s="173" t="s">
        <v>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38" ht="30" customHeight="1">
      <c r="A2" s="170" t="s">
        <v>2</v>
      </c>
      <c r="B2" s="170" t="s">
        <v>3</v>
      </c>
      <c r="C2" s="170" t="s">
        <v>4</v>
      </c>
      <c r="D2" s="170" t="s">
        <v>5</v>
      </c>
      <c r="E2" s="170" t="s">
        <v>6</v>
      </c>
      <c r="F2" s="170"/>
      <c r="G2" s="170" t="s">
        <v>9</v>
      </c>
      <c r="H2" s="170"/>
      <c r="I2" s="170" t="s">
        <v>10</v>
      </c>
      <c r="J2" s="170"/>
      <c r="K2" s="170" t="s">
        <v>11</v>
      </c>
      <c r="L2" s="170"/>
      <c r="M2" s="170" t="s">
        <v>12</v>
      </c>
      <c r="N2" s="169" t="s">
        <v>216</v>
      </c>
      <c r="O2" s="169" t="s">
        <v>20</v>
      </c>
      <c r="P2" s="169" t="s">
        <v>22</v>
      </c>
      <c r="Q2" s="169" t="s">
        <v>23</v>
      </c>
      <c r="R2" s="169" t="s">
        <v>24</v>
      </c>
      <c r="S2" s="169" t="s">
        <v>25</v>
      </c>
      <c r="T2" s="169" t="s">
        <v>26</v>
      </c>
      <c r="U2" s="169" t="s">
        <v>27</v>
      </c>
      <c r="V2" s="169" t="s">
        <v>28</v>
      </c>
      <c r="W2" s="169" t="s">
        <v>29</v>
      </c>
      <c r="X2" s="169" t="s">
        <v>30</v>
      </c>
      <c r="Y2" s="169" t="s">
        <v>31</v>
      </c>
      <c r="Z2" s="169" t="s">
        <v>32</v>
      </c>
      <c r="AA2" s="169" t="s">
        <v>33</v>
      </c>
      <c r="AB2" s="169" t="s">
        <v>34</v>
      </c>
      <c r="AC2" s="169" t="s">
        <v>35</v>
      </c>
      <c r="AD2" s="169" t="s">
        <v>217</v>
      </c>
      <c r="AE2" s="169" t="s">
        <v>218</v>
      </c>
      <c r="AF2" s="169" t="s">
        <v>219</v>
      </c>
      <c r="AG2" s="169" t="s">
        <v>220</v>
      </c>
      <c r="AH2" s="169" t="s">
        <v>221</v>
      </c>
      <c r="AI2" s="169" t="s">
        <v>222</v>
      </c>
      <c r="AJ2" s="169" t="s">
        <v>48</v>
      </c>
      <c r="AK2" s="169" t="s">
        <v>223</v>
      </c>
      <c r="AL2" s="169" t="s">
        <v>224</v>
      </c>
    </row>
    <row r="3" spans="1:38" ht="30" customHeight="1">
      <c r="A3" s="170"/>
      <c r="B3" s="170"/>
      <c r="C3" s="170"/>
      <c r="D3" s="170"/>
      <c r="E3" s="16" t="s">
        <v>7</v>
      </c>
      <c r="F3" s="16" t="s">
        <v>8</v>
      </c>
      <c r="G3" s="16" t="s">
        <v>7</v>
      </c>
      <c r="H3" s="16" t="s">
        <v>8</v>
      </c>
      <c r="I3" s="16" t="s">
        <v>7</v>
      </c>
      <c r="J3" s="16" t="s">
        <v>8</v>
      </c>
      <c r="K3" s="16" t="s">
        <v>7</v>
      </c>
      <c r="L3" s="16" t="s">
        <v>8</v>
      </c>
      <c r="M3" s="170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</row>
    <row r="4" spans="1:38" ht="30" customHeight="1">
      <c r="A4" s="174" t="s">
        <v>225</v>
      </c>
      <c r="B4" s="174"/>
      <c r="C4" s="174"/>
      <c r="D4" s="174"/>
      <c r="E4" s="175"/>
      <c r="F4" s="176"/>
      <c r="G4" s="175"/>
      <c r="H4" s="176"/>
      <c r="I4" s="175"/>
      <c r="J4" s="176"/>
      <c r="K4" s="175"/>
      <c r="L4" s="176"/>
      <c r="M4" s="174"/>
      <c r="N4" s="2" t="s">
        <v>60</v>
      </c>
    </row>
    <row r="5" spans="1:38" ht="30" customHeight="1">
      <c r="A5" s="3" t="s">
        <v>227</v>
      </c>
      <c r="B5" s="3" t="s">
        <v>228</v>
      </c>
      <c r="C5" s="3" t="s">
        <v>97</v>
      </c>
      <c r="D5" s="7">
        <v>0.12</v>
      </c>
      <c r="E5" s="8">
        <f>단가대비표!O12</f>
        <v>20830</v>
      </c>
      <c r="F5" s="9">
        <f t="shared" ref="F5:F14" si="0">TRUNC(E5*D5,1)</f>
        <v>2499.6</v>
      </c>
      <c r="G5" s="8">
        <f>단가대비표!P12</f>
        <v>0</v>
      </c>
      <c r="H5" s="9">
        <f t="shared" ref="H5:H14" si="1">TRUNC(G5*D5,1)</f>
        <v>0</v>
      </c>
      <c r="I5" s="8">
        <f>단가대비표!V12</f>
        <v>0</v>
      </c>
      <c r="J5" s="9">
        <f t="shared" ref="J5:J14" si="2">TRUNC(I5*D5,1)</f>
        <v>0</v>
      </c>
      <c r="K5" s="8">
        <f t="shared" ref="K5:K14" si="3">TRUNC(E5+G5+I5,1)</f>
        <v>20830</v>
      </c>
      <c r="L5" s="9">
        <f t="shared" ref="L5:L14" si="4">TRUNC(F5+H5+J5,1)</f>
        <v>2499.6</v>
      </c>
      <c r="M5" s="3" t="s">
        <v>229</v>
      </c>
      <c r="N5" s="6" t="s">
        <v>60</v>
      </c>
      <c r="O5" s="6" t="s">
        <v>230</v>
      </c>
      <c r="P5" s="6" t="s">
        <v>62</v>
      </c>
      <c r="Q5" s="6" t="s">
        <v>62</v>
      </c>
      <c r="R5" s="6" t="s">
        <v>61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6" t="s">
        <v>52</v>
      </c>
      <c r="AK5" s="6" t="s">
        <v>231</v>
      </c>
      <c r="AL5" s="6" t="s">
        <v>52</v>
      </c>
    </row>
    <row r="6" spans="1:38" ht="30" customHeight="1">
      <c r="A6" s="3" t="s">
        <v>227</v>
      </c>
      <c r="B6" s="3" t="s">
        <v>232</v>
      </c>
      <c r="C6" s="3" t="s">
        <v>97</v>
      </c>
      <c r="D6" s="7">
        <v>0.12</v>
      </c>
      <c r="E6" s="8">
        <f>단가대비표!O13</f>
        <v>6640</v>
      </c>
      <c r="F6" s="9">
        <f t="shared" si="0"/>
        <v>796.8</v>
      </c>
      <c r="G6" s="8">
        <f>단가대비표!P13</f>
        <v>0</v>
      </c>
      <c r="H6" s="9">
        <f t="shared" si="1"/>
        <v>0</v>
      </c>
      <c r="I6" s="8">
        <f>단가대비표!V13</f>
        <v>0</v>
      </c>
      <c r="J6" s="9">
        <f t="shared" si="2"/>
        <v>0</v>
      </c>
      <c r="K6" s="8">
        <f t="shared" si="3"/>
        <v>6640</v>
      </c>
      <c r="L6" s="9">
        <f t="shared" si="4"/>
        <v>796.8</v>
      </c>
      <c r="M6" s="3" t="s">
        <v>233</v>
      </c>
      <c r="N6" s="6" t="s">
        <v>60</v>
      </c>
      <c r="O6" s="6" t="s">
        <v>234</v>
      </c>
      <c r="P6" s="6" t="s">
        <v>62</v>
      </c>
      <c r="Q6" s="6" t="s">
        <v>62</v>
      </c>
      <c r="R6" s="6" t="s">
        <v>61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6" t="s">
        <v>52</v>
      </c>
      <c r="AK6" s="6" t="s">
        <v>235</v>
      </c>
      <c r="AL6" s="6" t="s">
        <v>52</v>
      </c>
    </row>
    <row r="7" spans="1:38" ht="30" customHeight="1">
      <c r="A7" s="3" t="s">
        <v>227</v>
      </c>
      <c r="B7" s="3" t="s">
        <v>236</v>
      </c>
      <c r="C7" s="3" t="s">
        <v>97</v>
      </c>
      <c r="D7" s="7">
        <v>0.24</v>
      </c>
      <c r="E7" s="8">
        <f>단가대비표!O14</f>
        <v>24500</v>
      </c>
      <c r="F7" s="9">
        <f t="shared" si="0"/>
        <v>5880</v>
      </c>
      <c r="G7" s="8">
        <f>단가대비표!P14</f>
        <v>0</v>
      </c>
      <c r="H7" s="9">
        <f t="shared" si="1"/>
        <v>0</v>
      </c>
      <c r="I7" s="8">
        <f>단가대비표!V14</f>
        <v>0</v>
      </c>
      <c r="J7" s="9">
        <f t="shared" si="2"/>
        <v>0</v>
      </c>
      <c r="K7" s="8">
        <f t="shared" si="3"/>
        <v>24500</v>
      </c>
      <c r="L7" s="9">
        <f t="shared" si="4"/>
        <v>5880</v>
      </c>
      <c r="M7" s="3" t="s">
        <v>237</v>
      </c>
      <c r="N7" s="6" t="s">
        <v>60</v>
      </c>
      <c r="O7" s="6" t="s">
        <v>238</v>
      </c>
      <c r="P7" s="6" t="s">
        <v>62</v>
      </c>
      <c r="Q7" s="6" t="s">
        <v>62</v>
      </c>
      <c r="R7" s="6" t="s">
        <v>61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6" t="s">
        <v>52</v>
      </c>
      <c r="AK7" s="6" t="s">
        <v>239</v>
      </c>
      <c r="AL7" s="6" t="s">
        <v>52</v>
      </c>
    </row>
    <row r="8" spans="1:38" ht="30" customHeight="1">
      <c r="A8" s="3" t="s">
        <v>227</v>
      </c>
      <c r="B8" s="3" t="s">
        <v>240</v>
      </c>
      <c r="C8" s="3" t="s">
        <v>97</v>
      </c>
      <c r="D8" s="7">
        <v>0.24</v>
      </c>
      <c r="E8" s="8">
        <f>단가대비표!O17</f>
        <v>2200</v>
      </c>
      <c r="F8" s="9">
        <f t="shared" si="0"/>
        <v>528</v>
      </c>
      <c r="G8" s="8">
        <f>단가대비표!P17</f>
        <v>0</v>
      </c>
      <c r="H8" s="9">
        <f t="shared" si="1"/>
        <v>0</v>
      </c>
      <c r="I8" s="8">
        <f>단가대비표!V17</f>
        <v>0</v>
      </c>
      <c r="J8" s="9">
        <f t="shared" si="2"/>
        <v>0</v>
      </c>
      <c r="K8" s="8">
        <f t="shared" si="3"/>
        <v>2200</v>
      </c>
      <c r="L8" s="9">
        <f t="shared" si="4"/>
        <v>528</v>
      </c>
      <c r="M8" s="3" t="s">
        <v>241</v>
      </c>
      <c r="N8" s="6" t="s">
        <v>60</v>
      </c>
      <c r="O8" s="6" t="s">
        <v>242</v>
      </c>
      <c r="P8" s="6" t="s">
        <v>62</v>
      </c>
      <c r="Q8" s="6" t="s">
        <v>62</v>
      </c>
      <c r="R8" s="6" t="s">
        <v>61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6" t="s">
        <v>52</v>
      </c>
      <c r="AK8" s="6" t="s">
        <v>243</v>
      </c>
      <c r="AL8" s="6" t="s">
        <v>52</v>
      </c>
    </row>
    <row r="9" spans="1:38" ht="30" customHeight="1">
      <c r="A9" s="3" t="s">
        <v>227</v>
      </c>
      <c r="B9" s="3" t="s">
        <v>244</v>
      </c>
      <c r="C9" s="3" t="s">
        <v>97</v>
      </c>
      <c r="D9" s="7">
        <v>0.12</v>
      </c>
      <c r="E9" s="8">
        <f>단가대비표!O15</f>
        <v>1200</v>
      </c>
      <c r="F9" s="9">
        <f t="shared" si="0"/>
        <v>144</v>
      </c>
      <c r="G9" s="8">
        <f>단가대비표!P15</f>
        <v>0</v>
      </c>
      <c r="H9" s="9">
        <f t="shared" si="1"/>
        <v>0</v>
      </c>
      <c r="I9" s="8">
        <f>단가대비표!V15</f>
        <v>0</v>
      </c>
      <c r="J9" s="9">
        <f t="shared" si="2"/>
        <v>0</v>
      </c>
      <c r="K9" s="8">
        <f t="shared" si="3"/>
        <v>1200</v>
      </c>
      <c r="L9" s="9">
        <f t="shared" si="4"/>
        <v>144</v>
      </c>
      <c r="M9" s="3" t="s">
        <v>245</v>
      </c>
      <c r="N9" s="6" t="s">
        <v>60</v>
      </c>
      <c r="O9" s="6" t="s">
        <v>246</v>
      </c>
      <c r="P9" s="6" t="s">
        <v>62</v>
      </c>
      <c r="Q9" s="6" t="s">
        <v>62</v>
      </c>
      <c r="R9" s="6" t="s">
        <v>61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" t="s">
        <v>52</v>
      </c>
      <c r="AK9" s="6" t="s">
        <v>247</v>
      </c>
      <c r="AL9" s="6" t="s">
        <v>52</v>
      </c>
    </row>
    <row r="10" spans="1:38" ht="30" customHeight="1">
      <c r="A10" s="3" t="s">
        <v>227</v>
      </c>
      <c r="B10" s="3" t="s">
        <v>248</v>
      </c>
      <c r="C10" s="3" t="s">
        <v>97</v>
      </c>
      <c r="D10" s="7">
        <v>0.24</v>
      </c>
      <c r="E10" s="8">
        <f>단가대비표!O16</f>
        <v>850</v>
      </c>
      <c r="F10" s="9">
        <f t="shared" si="0"/>
        <v>204</v>
      </c>
      <c r="G10" s="8">
        <f>단가대비표!P16</f>
        <v>0</v>
      </c>
      <c r="H10" s="9">
        <f t="shared" si="1"/>
        <v>0</v>
      </c>
      <c r="I10" s="8">
        <f>단가대비표!V16</f>
        <v>0</v>
      </c>
      <c r="J10" s="9">
        <f t="shared" si="2"/>
        <v>0</v>
      </c>
      <c r="K10" s="8">
        <f t="shared" si="3"/>
        <v>850</v>
      </c>
      <c r="L10" s="9">
        <f t="shared" si="4"/>
        <v>204</v>
      </c>
      <c r="M10" s="3" t="s">
        <v>249</v>
      </c>
      <c r="N10" s="6" t="s">
        <v>60</v>
      </c>
      <c r="O10" s="6" t="s">
        <v>250</v>
      </c>
      <c r="P10" s="6" t="s">
        <v>62</v>
      </c>
      <c r="Q10" s="6" t="s">
        <v>62</v>
      </c>
      <c r="R10" s="6" t="s">
        <v>61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" t="s">
        <v>52</v>
      </c>
      <c r="AK10" s="6" t="s">
        <v>251</v>
      </c>
      <c r="AL10" s="6" t="s">
        <v>52</v>
      </c>
    </row>
    <row r="11" spans="1:38" ht="30" customHeight="1">
      <c r="A11" s="3" t="s">
        <v>227</v>
      </c>
      <c r="B11" s="3" t="s">
        <v>252</v>
      </c>
      <c r="C11" s="3" t="s">
        <v>97</v>
      </c>
      <c r="D11" s="7">
        <v>0.36</v>
      </c>
      <c r="E11" s="8">
        <f>단가대비표!O18</f>
        <v>10000</v>
      </c>
      <c r="F11" s="9">
        <f t="shared" si="0"/>
        <v>3600</v>
      </c>
      <c r="G11" s="8">
        <f>단가대비표!P18</f>
        <v>0</v>
      </c>
      <c r="H11" s="9">
        <f t="shared" si="1"/>
        <v>0</v>
      </c>
      <c r="I11" s="8">
        <f>단가대비표!V18</f>
        <v>0</v>
      </c>
      <c r="J11" s="9">
        <f t="shared" si="2"/>
        <v>0</v>
      </c>
      <c r="K11" s="8">
        <f t="shared" si="3"/>
        <v>10000</v>
      </c>
      <c r="L11" s="9">
        <f t="shared" si="4"/>
        <v>3600</v>
      </c>
      <c r="M11" s="3" t="s">
        <v>253</v>
      </c>
      <c r="N11" s="6" t="s">
        <v>60</v>
      </c>
      <c r="O11" s="6" t="s">
        <v>254</v>
      </c>
      <c r="P11" s="6" t="s">
        <v>62</v>
      </c>
      <c r="Q11" s="6" t="s">
        <v>62</v>
      </c>
      <c r="R11" s="6" t="s">
        <v>61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6" t="s">
        <v>52</v>
      </c>
      <c r="AK11" s="6" t="s">
        <v>255</v>
      </c>
      <c r="AL11" s="6" t="s">
        <v>52</v>
      </c>
    </row>
    <row r="12" spans="1:38" ht="30" customHeight="1">
      <c r="A12" s="3" t="s">
        <v>227</v>
      </c>
      <c r="B12" s="3" t="s">
        <v>256</v>
      </c>
      <c r="C12" s="3" t="s">
        <v>97</v>
      </c>
      <c r="D12" s="7">
        <v>0.36</v>
      </c>
      <c r="E12" s="8">
        <f>단가대비표!O19</f>
        <v>9000</v>
      </c>
      <c r="F12" s="9">
        <f t="shared" si="0"/>
        <v>3240</v>
      </c>
      <c r="G12" s="8">
        <f>단가대비표!P19</f>
        <v>0</v>
      </c>
      <c r="H12" s="9">
        <f t="shared" si="1"/>
        <v>0</v>
      </c>
      <c r="I12" s="8">
        <f>단가대비표!V19</f>
        <v>0</v>
      </c>
      <c r="J12" s="9">
        <f t="shared" si="2"/>
        <v>0</v>
      </c>
      <c r="K12" s="8">
        <f t="shared" si="3"/>
        <v>9000</v>
      </c>
      <c r="L12" s="9">
        <f t="shared" si="4"/>
        <v>3240</v>
      </c>
      <c r="M12" s="3" t="s">
        <v>257</v>
      </c>
      <c r="N12" s="6" t="s">
        <v>60</v>
      </c>
      <c r="O12" s="6" t="s">
        <v>258</v>
      </c>
      <c r="P12" s="6" t="s">
        <v>62</v>
      </c>
      <c r="Q12" s="6" t="s">
        <v>62</v>
      </c>
      <c r="R12" s="6" t="s">
        <v>61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6" t="s">
        <v>52</v>
      </c>
      <c r="AK12" s="6" t="s">
        <v>259</v>
      </c>
      <c r="AL12" s="6" t="s">
        <v>52</v>
      </c>
    </row>
    <row r="13" spans="1:38" ht="30" customHeight="1">
      <c r="A13" s="3" t="s">
        <v>260</v>
      </c>
      <c r="B13" s="3" t="s">
        <v>261</v>
      </c>
      <c r="C13" s="3" t="s">
        <v>262</v>
      </c>
      <c r="D13" s="7">
        <v>3.15E-2</v>
      </c>
      <c r="E13" s="8">
        <f>단가대비표!O21</f>
        <v>389221.55</v>
      </c>
      <c r="F13" s="9">
        <f t="shared" si="0"/>
        <v>12260.4</v>
      </c>
      <c r="G13" s="8">
        <f>단가대비표!P21</f>
        <v>0</v>
      </c>
      <c r="H13" s="9">
        <f t="shared" si="1"/>
        <v>0</v>
      </c>
      <c r="I13" s="8">
        <f>단가대비표!V21</f>
        <v>0</v>
      </c>
      <c r="J13" s="9">
        <f t="shared" si="2"/>
        <v>0</v>
      </c>
      <c r="K13" s="8">
        <f t="shared" si="3"/>
        <v>389221.5</v>
      </c>
      <c r="L13" s="9">
        <f t="shared" si="4"/>
        <v>12260.4</v>
      </c>
      <c r="M13" s="3" t="s">
        <v>263</v>
      </c>
      <c r="N13" s="6" t="s">
        <v>60</v>
      </c>
      <c r="O13" s="6" t="s">
        <v>264</v>
      </c>
      <c r="P13" s="6" t="s">
        <v>62</v>
      </c>
      <c r="Q13" s="6" t="s">
        <v>62</v>
      </c>
      <c r="R13" s="6" t="s">
        <v>61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" t="s">
        <v>52</v>
      </c>
      <c r="AK13" s="6" t="s">
        <v>265</v>
      </c>
      <c r="AL13" s="6" t="s">
        <v>52</v>
      </c>
    </row>
    <row r="14" spans="1:38" ht="30" customHeight="1">
      <c r="A14" s="3" t="s">
        <v>266</v>
      </c>
      <c r="B14" s="3" t="s">
        <v>267</v>
      </c>
      <c r="C14" s="3" t="s">
        <v>58</v>
      </c>
      <c r="D14" s="7">
        <v>1</v>
      </c>
      <c r="E14" s="8">
        <f>일위대가목록!E27</f>
        <v>0</v>
      </c>
      <c r="F14" s="9">
        <f t="shared" si="0"/>
        <v>0</v>
      </c>
      <c r="G14" s="8">
        <f>일위대가목록!F27</f>
        <v>55172</v>
      </c>
      <c r="H14" s="9">
        <f t="shared" si="1"/>
        <v>55172</v>
      </c>
      <c r="I14" s="8">
        <f>일위대가목록!G27</f>
        <v>0</v>
      </c>
      <c r="J14" s="9">
        <f t="shared" si="2"/>
        <v>0</v>
      </c>
      <c r="K14" s="8">
        <f t="shared" si="3"/>
        <v>55172</v>
      </c>
      <c r="L14" s="9">
        <f t="shared" si="4"/>
        <v>55172</v>
      </c>
      <c r="M14" s="3" t="s">
        <v>268</v>
      </c>
      <c r="N14" s="6" t="s">
        <v>60</v>
      </c>
      <c r="O14" s="6" t="s">
        <v>269</v>
      </c>
      <c r="P14" s="6" t="s">
        <v>61</v>
      </c>
      <c r="Q14" s="6" t="s">
        <v>62</v>
      </c>
      <c r="R14" s="6" t="s">
        <v>62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" t="s">
        <v>52</v>
      </c>
      <c r="AK14" s="6" t="s">
        <v>270</v>
      </c>
      <c r="AL14" s="6" t="s">
        <v>52</v>
      </c>
    </row>
    <row r="15" spans="1:38" ht="30" customHeight="1">
      <c r="A15" s="3" t="s">
        <v>271</v>
      </c>
      <c r="B15" s="3" t="s">
        <v>52</v>
      </c>
      <c r="C15" s="3" t="s">
        <v>52</v>
      </c>
      <c r="D15" s="7"/>
      <c r="E15" s="8"/>
      <c r="F15" s="9">
        <f>TRUNC(SUMIF(N5:N14, N4, F5:F14),0)</f>
        <v>29152</v>
      </c>
      <c r="G15" s="8"/>
      <c r="H15" s="9">
        <f>TRUNC(SUMIF(N5:N14, N4, H5:H14),0)</f>
        <v>55172</v>
      </c>
      <c r="I15" s="8"/>
      <c r="J15" s="9">
        <f>TRUNC(SUMIF(N5:N14, N4, J5:J14),0)</f>
        <v>0</v>
      </c>
      <c r="K15" s="8"/>
      <c r="L15" s="9">
        <f>F15+H15+J15</f>
        <v>84324</v>
      </c>
      <c r="M15" s="3" t="s">
        <v>52</v>
      </c>
      <c r="N15" s="6" t="s">
        <v>204</v>
      </c>
      <c r="O15" s="6" t="s">
        <v>204</v>
      </c>
      <c r="P15" s="6" t="s">
        <v>52</v>
      </c>
      <c r="Q15" s="6" t="s">
        <v>52</v>
      </c>
      <c r="R15" s="6" t="s">
        <v>52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" t="s">
        <v>52</v>
      </c>
      <c r="AK15" s="6" t="s">
        <v>52</v>
      </c>
      <c r="AL15" s="6" t="s">
        <v>52</v>
      </c>
    </row>
    <row r="16" spans="1:38" ht="30" customHeight="1">
      <c r="A16" s="7"/>
      <c r="B16" s="7"/>
      <c r="C16" s="7"/>
      <c r="D16" s="7"/>
      <c r="E16" s="8"/>
      <c r="F16" s="9"/>
      <c r="G16" s="8"/>
      <c r="H16" s="9"/>
      <c r="I16" s="8"/>
      <c r="J16" s="9"/>
      <c r="K16" s="8"/>
      <c r="L16" s="9"/>
      <c r="M16" s="7"/>
    </row>
    <row r="17" spans="1:38" ht="30" customHeight="1">
      <c r="A17" s="174" t="s">
        <v>272</v>
      </c>
      <c r="B17" s="174"/>
      <c r="C17" s="174"/>
      <c r="D17" s="174"/>
      <c r="E17" s="175"/>
      <c r="F17" s="176"/>
      <c r="G17" s="175"/>
      <c r="H17" s="176"/>
      <c r="I17" s="175"/>
      <c r="J17" s="176"/>
      <c r="K17" s="175"/>
      <c r="L17" s="176"/>
      <c r="M17" s="174"/>
      <c r="N17" s="2" t="s">
        <v>68</v>
      </c>
    </row>
    <row r="18" spans="1:38" ht="30" customHeight="1">
      <c r="A18" s="3" t="s">
        <v>273</v>
      </c>
      <c r="B18" s="3" t="s">
        <v>274</v>
      </c>
      <c r="C18" s="3" t="s">
        <v>275</v>
      </c>
      <c r="D18" s="7">
        <v>1.7600000000000001E-2</v>
      </c>
      <c r="E18" s="8">
        <f>단가대비표!O53</f>
        <v>0</v>
      </c>
      <c r="F18" s="9">
        <f>TRUNC(E18*D18,1)</f>
        <v>0</v>
      </c>
      <c r="G18" s="8">
        <f>단가대비표!P53</f>
        <v>94338</v>
      </c>
      <c r="H18" s="9">
        <f>TRUNC(G18*D18,1)</f>
        <v>1660.3</v>
      </c>
      <c r="I18" s="8">
        <f>단가대비표!V53</f>
        <v>0</v>
      </c>
      <c r="J18" s="9">
        <f>TRUNC(I18*D18,1)</f>
        <v>0</v>
      </c>
      <c r="K18" s="8">
        <f>TRUNC(E18+G18+I18,1)</f>
        <v>94338</v>
      </c>
      <c r="L18" s="9">
        <f>TRUNC(F18+H18+J18,1)</f>
        <v>1660.3</v>
      </c>
      <c r="M18" s="3" t="s">
        <v>276</v>
      </c>
      <c r="N18" s="6" t="s">
        <v>68</v>
      </c>
      <c r="O18" s="6" t="s">
        <v>277</v>
      </c>
      <c r="P18" s="6" t="s">
        <v>62</v>
      </c>
      <c r="Q18" s="6" t="s">
        <v>62</v>
      </c>
      <c r="R18" s="6" t="s">
        <v>61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6" t="s">
        <v>52</v>
      </c>
      <c r="AK18" s="6" t="s">
        <v>278</v>
      </c>
      <c r="AL18" s="6" t="s">
        <v>52</v>
      </c>
    </row>
    <row r="19" spans="1:38" ht="30" customHeight="1">
      <c r="A19" s="3" t="s">
        <v>271</v>
      </c>
      <c r="B19" s="3" t="s">
        <v>52</v>
      </c>
      <c r="C19" s="3" t="s">
        <v>52</v>
      </c>
      <c r="D19" s="7"/>
      <c r="E19" s="8"/>
      <c r="F19" s="9">
        <f>TRUNC(SUMIF(N18:N18, N17, F18:F18),0)</f>
        <v>0</v>
      </c>
      <c r="G19" s="8"/>
      <c r="H19" s="9">
        <f>TRUNC(SUMIF(N18:N18, N17, H18:H18),0)</f>
        <v>1660</v>
      </c>
      <c r="I19" s="8"/>
      <c r="J19" s="9">
        <f>TRUNC(SUMIF(N18:N18, N17, J18:J18),0)</f>
        <v>0</v>
      </c>
      <c r="K19" s="8"/>
      <c r="L19" s="9">
        <f>F19+H19+J19</f>
        <v>1660</v>
      </c>
      <c r="M19" s="3" t="s">
        <v>52</v>
      </c>
      <c r="N19" s="6" t="s">
        <v>204</v>
      </c>
      <c r="O19" s="6" t="s">
        <v>204</v>
      </c>
      <c r="P19" s="6" t="s">
        <v>52</v>
      </c>
      <c r="Q19" s="6" t="s">
        <v>52</v>
      </c>
      <c r="R19" s="6" t="s">
        <v>52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" t="s">
        <v>52</v>
      </c>
      <c r="AK19" s="6" t="s">
        <v>52</v>
      </c>
      <c r="AL19" s="6" t="s">
        <v>52</v>
      </c>
    </row>
    <row r="20" spans="1:38" ht="30" customHeight="1">
      <c r="A20" s="7"/>
      <c r="B20" s="7"/>
      <c r="C20" s="7"/>
      <c r="D20" s="7"/>
      <c r="E20" s="8"/>
      <c r="F20" s="9"/>
      <c r="G20" s="8"/>
      <c r="H20" s="9"/>
      <c r="I20" s="8"/>
      <c r="J20" s="9"/>
      <c r="K20" s="8"/>
      <c r="L20" s="9"/>
      <c r="M20" s="7"/>
    </row>
    <row r="21" spans="1:38" ht="30" customHeight="1">
      <c r="A21" s="174" t="s">
        <v>279</v>
      </c>
      <c r="B21" s="174"/>
      <c r="C21" s="174"/>
      <c r="D21" s="174"/>
      <c r="E21" s="175"/>
      <c r="F21" s="176"/>
      <c r="G21" s="175"/>
      <c r="H21" s="176"/>
      <c r="I21" s="175"/>
      <c r="J21" s="176"/>
      <c r="K21" s="175"/>
      <c r="L21" s="176"/>
      <c r="M21" s="174"/>
      <c r="N21" s="2" t="s">
        <v>76</v>
      </c>
    </row>
    <row r="22" spans="1:38" ht="30" customHeight="1">
      <c r="A22" s="3" t="s">
        <v>281</v>
      </c>
      <c r="B22" s="3" t="s">
        <v>282</v>
      </c>
      <c r="C22" s="3" t="s">
        <v>97</v>
      </c>
      <c r="D22" s="7">
        <v>1.3620000000000001</v>
      </c>
      <c r="E22" s="8">
        <f>단가대비표!O49</f>
        <v>180</v>
      </c>
      <c r="F22" s="9">
        <f t="shared" ref="F22:F36" si="5">TRUNC(E22*D22,1)</f>
        <v>245.1</v>
      </c>
      <c r="G22" s="8">
        <f>단가대비표!P49</f>
        <v>0</v>
      </c>
      <c r="H22" s="9">
        <f t="shared" ref="H22:H36" si="6">TRUNC(G22*D22,1)</f>
        <v>0</v>
      </c>
      <c r="I22" s="8">
        <f>단가대비표!V49</f>
        <v>0</v>
      </c>
      <c r="J22" s="9">
        <f t="shared" ref="J22:J36" si="7">TRUNC(I22*D22,1)</f>
        <v>0</v>
      </c>
      <c r="K22" s="8">
        <f t="shared" ref="K22:K36" si="8">TRUNC(E22+G22+I22,1)</f>
        <v>180</v>
      </c>
      <c r="L22" s="9">
        <f t="shared" ref="L22:L36" si="9">TRUNC(F22+H22+J22,1)</f>
        <v>245.1</v>
      </c>
      <c r="M22" s="3" t="s">
        <v>283</v>
      </c>
      <c r="N22" s="6" t="s">
        <v>76</v>
      </c>
      <c r="O22" s="6" t="s">
        <v>284</v>
      </c>
      <c r="P22" s="6" t="s">
        <v>62</v>
      </c>
      <c r="Q22" s="6" t="s">
        <v>62</v>
      </c>
      <c r="R22" s="6" t="s">
        <v>61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" t="s">
        <v>52</v>
      </c>
      <c r="AK22" s="6" t="s">
        <v>285</v>
      </c>
      <c r="AL22" s="6" t="s">
        <v>52</v>
      </c>
    </row>
    <row r="23" spans="1:38" ht="30" customHeight="1">
      <c r="A23" s="3" t="s">
        <v>286</v>
      </c>
      <c r="B23" s="3" t="s">
        <v>287</v>
      </c>
      <c r="C23" s="3" t="s">
        <v>288</v>
      </c>
      <c r="D23" s="7">
        <v>1.3620000000000001</v>
      </c>
      <c r="E23" s="8">
        <f>일위대가목록!E28</f>
        <v>8</v>
      </c>
      <c r="F23" s="9">
        <f t="shared" si="5"/>
        <v>10.8</v>
      </c>
      <c r="G23" s="8">
        <f>일위대가목록!F28</f>
        <v>529</v>
      </c>
      <c r="H23" s="9">
        <f t="shared" si="6"/>
        <v>720.4</v>
      </c>
      <c r="I23" s="8">
        <f>일위대가목록!G28</f>
        <v>0</v>
      </c>
      <c r="J23" s="9">
        <f t="shared" si="7"/>
        <v>0</v>
      </c>
      <c r="K23" s="8">
        <f t="shared" si="8"/>
        <v>537</v>
      </c>
      <c r="L23" s="9">
        <f t="shared" si="9"/>
        <v>731.2</v>
      </c>
      <c r="M23" s="3" t="s">
        <v>289</v>
      </c>
      <c r="N23" s="6" t="s">
        <v>76</v>
      </c>
      <c r="O23" s="6" t="s">
        <v>290</v>
      </c>
      <c r="P23" s="6" t="s">
        <v>61</v>
      </c>
      <c r="Q23" s="6" t="s">
        <v>62</v>
      </c>
      <c r="R23" s="6" t="s">
        <v>62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" t="s">
        <v>52</v>
      </c>
      <c r="AK23" s="6" t="s">
        <v>291</v>
      </c>
      <c r="AL23" s="6" t="s">
        <v>52</v>
      </c>
    </row>
    <row r="24" spans="1:38" ht="30" customHeight="1">
      <c r="A24" s="3" t="s">
        <v>292</v>
      </c>
      <c r="B24" s="3" t="s">
        <v>293</v>
      </c>
      <c r="C24" s="3" t="s">
        <v>97</v>
      </c>
      <c r="D24" s="7">
        <v>1.3620000000000001</v>
      </c>
      <c r="E24" s="8">
        <f>단가대비표!O39</f>
        <v>690</v>
      </c>
      <c r="F24" s="9">
        <f t="shared" si="5"/>
        <v>939.7</v>
      </c>
      <c r="G24" s="8">
        <f>단가대비표!P39</f>
        <v>0</v>
      </c>
      <c r="H24" s="9">
        <f t="shared" si="6"/>
        <v>0</v>
      </c>
      <c r="I24" s="8">
        <f>단가대비표!V39</f>
        <v>0</v>
      </c>
      <c r="J24" s="9">
        <f t="shared" si="7"/>
        <v>0</v>
      </c>
      <c r="K24" s="8">
        <f t="shared" si="8"/>
        <v>690</v>
      </c>
      <c r="L24" s="9">
        <f t="shared" si="9"/>
        <v>939.7</v>
      </c>
      <c r="M24" s="3" t="s">
        <v>294</v>
      </c>
      <c r="N24" s="6" t="s">
        <v>76</v>
      </c>
      <c r="O24" s="6" t="s">
        <v>295</v>
      </c>
      <c r="P24" s="6" t="s">
        <v>62</v>
      </c>
      <c r="Q24" s="6" t="s">
        <v>62</v>
      </c>
      <c r="R24" s="6" t="s">
        <v>61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" t="s">
        <v>52</v>
      </c>
      <c r="AK24" s="6" t="s">
        <v>296</v>
      </c>
      <c r="AL24" s="6" t="s">
        <v>52</v>
      </c>
    </row>
    <row r="25" spans="1:38" ht="30" customHeight="1">
      <c r="A25" s="3" t="s">
        <v>292</v>
      </c>
      <c r="B25" s="3" t="s">
        <v>297</v>
      </c>
      <c r="C25" s="3" t="s">
        <v>80</v>
      </c>
      <c r="D25" s="7">
        <v>1.222</v>
      </c>
      <c r="E25" s="8">
        <f>단가대비표!O40</f>
        <v>1250</v>
      </c>
      <c r="F25" s="9">
        <f t="shared" si="5"/>
        <v>1527.5</v>
      </c>
      <c r="G25" s="8">
        <f>단가대비표!P40</f>
        <v>0</v>
      </c>
      <c r="H25" s="9">
        <f t="shared" si="6"/>
        <v>0</v>
      </c>
      <c r="I25" s="8">
        <f>단가대비표!V40</f>
        <v>0</v>
      </c>
      <c r="J25" s="9">
        <f t="shared" si="7"/>
        <v>0</v>
      </c>
      <c r="K25" s="8">
        <f t="shared" si="8"/>
        <v>1250</v>
      </c>
      <c r="L25" s="9">
        <f t="shared" si="9"/>
        <v>1527.5</v>
      </c>
      <c r="M25" s="3" t="s">
        <v>298</v>
      </c>
      <c r="N25" s="6" t="s">
        <v>76</v>
      </c>
      <c r="O25" s="6" t="s">
        <v>299</v>
      </c>
      <c r="P25" s="6" t="s">
        <v>62</v>
      </c>
      <c r="Q25" s="6" t="s">
        <v>62</v>
      </c>
      <c r="R25" s="6" t="s">
        <v>61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" t="s">
        <v>52</v>
      </c>
      <c r="AK25" s="6" t="s">
        <v>300</v>
      </c>
      <c r="AL25" s="6" t="s">
        <v>52</v>
      </c>
    </row>
    <row r="26" spans="1:38" ht="30" customHeight="1">
      <c r="A26" s="3" t="s">
        <v>292</v>
      </c>
      <c r="B26" s="3" t="s">
        <v>301</v>
      </c>
      <c r="C26" s="3" t="s">
        <v>80</v>
      </c>
      <c r="D26" s="7">
        <v>0.52500000000000002</v>
      </c>
      <c r="E26" s="8">
        <f>단가대비표!O41</f>
        <v>780</v>
      </c>
      <c r="F26" s="9">
        <f t="shared" si="5"/>
        <v>409.5</v>
      </c>
      <c r="G26" s="8">
        <f>단가대비표!P41</f>
        <v>0</v>
      </c>
      <c r="H26" s="9">
        <f t="shared" si="6"/>
        <v>0</v>
      </c>
      <c r="I26" s="8">
        <f>단가대비표!V41</f>
        <v>0</v>
      </c>
      <c r="J26" s="9">
        <f t="shared" si="7"/>
        <v>0</v>
      </c>
      <c r="K26" s="8">
        <f t="shared" si="8"/>
        <v>780</v>
      </c>
      <c r="L26" s="9">
        <f t="shared" si="9"/>
        <v>409.5</v>
      </c>
      <c r="M26" s="3" t="s">
        <v>302</v>
      </c>
      <c r="N26" s="6" t="s">
        <v>76</v>
      </c>
      <c r="O26" s="6" t="s">
        <v>303</v>
      </c>
      <c r="P26" s="6" t="s">
        <v>62</v>
      </c>
      <c r="Q26" s="6" t="s">
        <v>62</v>
      </c>
      <c r="R26" s="6" t="s">
        <v>61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6" t="s">
        <v>52</v>
      </c>
      <c r="AK26" s="6" t="s">
        <v>304</v>
      </c>
      <c r="AL26" s="6" t="s">
        <v>52</v>
      </c>
    </row>
    <row r="27" spans="1:38" ht="30" customHeight="1">
      <c r="A27" s="3" t="s">
        <v>292</v>
      </c>
      <c r="B27" s="3" t="s">
        <v>305</v>
      </c>
      <c r="C27" s="3" t="s">
        <v>103</v>
      </c>
      <c r="D27" s="7">
        <v>1.3620000000000001</v>
      </c>
      <c r="E27" s="8">
        <f>단가대비표!O42</f>
        <v>250</v>
      </c>
      <c r="F27" s="9">
        <f t="shared" si="5"/>
        <v>340.5</v>
      </c>
      <c r="G27" s="8">
        <f>단가대비표!P42</f>
        <v>0</v>
      </c>
      <c r="H27" s="9">
        <f t="shared" si="6"/>
        <v>0</v>
      </c>
      <c r="I27" s="8">
        <f>단가대비표!V42</f>
        <v>0</v>
      </c>
      <c r="J27" s="9">
        <f t="shared" si="7"/>
        <v>0</v>
      </c>
      <c r="K27" s="8">
        <f t="shared" si="8"/>
        <v>250</v>
      </c>
      <c r="L27" s="9">
        <f t="shared" si="9"/>
        <v>340.5</v>
      </c>
      <c r="M27" s="3" t="s">
        <v>306</v>
      </c>
      <c r="N27" s="6" t="s">
        <v>76</v>
      </c>
      <c r="O27" s="6" t="s">
        <v>307</v>
      </c>
      <c r="P27" s="6" t="s">
        <v>62</v>
      </c>
      <c r="Q27" s="6" t="s">
        <v>62</v>
      </c>
      <c r="R27" s="6" t="s">
        <v>61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" t="s">
        <v>52</v>
      </c>
      <c r="AK27" s="6" t="s">
        <v>308</v>
      </c>
      <c r="AL27" s="6" t="s">
        <v>52</v>
      </c>
    </row>
    <row r="28" spans="1:38" ht="30" customHeight="1">
      <c r="A28" s="3" t="s">
        <v>292</v>
      </c>
      <c r="B28" s="3" t="s">
        <v>309</v>
      </c>
      <c r="C28" s="3" t="s">
        <v>103</v>
      </c>
      <c r="D28" s="7">
        <v>0.58399999999999996</v>
      </c>
      <c r="E28" s="8">
        <f>단가대비표!O43</f>
        <v>111</v>
      </c>
      <c r="F28" s="9">
        <f t="shared" si="5"/>
        <v>64.8</v>
      </c>
      <c r="G28" s="8">
        <f>단가대비표!P43</f>
        <v>0</v>
      </c>
      <c r="H28" s="9">
        <f t="shared" si="6"/>
        <v>0</v>
      </c>
      <c r="I28" s="8">
        <f>단가대비표!V43</f>
        <v>0</v>
      </c>
      <c r="J28" s="9">
        <f t="shared" si="7"/>
        <v>0</v>
      </c>
      <c r="K28" s="8">
        <f t="shared" si="8"/>
        <v>111</v>
      </c>
      <c r="L28" s="9">
        <f t="shared" si="9"/>
        <v>64.8</v>
      </c>
      <c r="M28" s="3" t="s">
        <v>310</v>
      </c>
      <c r="N28" s="6" t="s">
        <v>76</v>
      </c>
      <c r="O28" s="6" t="s">
        <v>311</v>
      </c>
      <c r="P28" s="6" t="s">
        <v>62</v>
      </c>
      <c r="Q28" s="6" t="s">
        <v>62</v>
      </c>
      <c r="R28" s="6" t="s">
        <v>61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" t="s">
        <v>52</v>
      </c>
      <c r="AK28" s="6" t="s">
        <v>312</v>
      </c>
      <c r="AL28" s="6" t="s">
        <v>52</v>
      </c>
    </row>
    <row r="29" spans="1:38" ht="30" customHeight="1">
      <c r="A29" s="3" t="s">
        <v>292</v>
      </c>
      <c r="B29" s="3" t="s">
        <v>313</v>
      </c>
      <c r="C29" s="3" t="s">
        <v>103</v>
      </c>
      <c r="D29" s="7">
        <v>0.19500000000000001</v>
      </c>
      <c r="E29" s="8">
        <f>단가대비표!O44</f>
        <v>107</v>
      </c>
      <c r="F29" s="9">
        <f t="shared" si="5"/>
        <v>20.8</v>
      </c>
      <c r="G29" s="8">
        <f>단가대비표!P44</f>
        <v>0</v>
      </c>
      <c r="H29" s="9">
        <f t="shared" si="6"/>
        <v>0</v>
      </c>
      <c r="I29" s="8">
        <f>단가대비표!V44</f>
        <v>0</v>
      </c>
      <c r="J29" s="9">
        <f t="shared" si="7"/>
        <v>0</v>
      </c>
      <c r="K29" s="8">
        <f t="shared" si="8"/>
        <v>107</v>
      </c>
      <c r="L29" s="9">
        <f t="shared" si="9"/>
        <v>20.8</v>
      </c>
      <c r="M29" s="3" t="s">
        <v>314</v>
      </c>
      <c r="N29" s="6" t="s">
        <v>76</v>
      </c>
      <c r="O29" s="6" t="s">
        <v>315</v>
      </c>
      <c r="P29" s="6" t="s">
        <v>62</v>
      </c>
      <c r="Q29" s="6" t="s">
        <v>62</v>
      </c>
      <c r="R29" s="6" t="s">
        <v>61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" t="s">
        <v>52</v>
      </c>
      <c r="AK29" s="6" t="s">
        <v>316</v>
      </c>
      <c r="AL29" s="6" t="s">
        <v>52</v>
      </c>
    </row>
    <row r="30" spans="1:38" ht="30" customHeight="1">
      <c r="A30" s="3" t="s">
        <v>292</v>
      </c>
      <c r="B30" s="3" t="s">
        <v>317</v>
      </c>
      <c r="C30" s="3" t="s">
        <v>80</v>
      </c>
      <c r="D30" s="7">
        <v>3.6749999999999998</v>
      </c>
      <c r="E30" s="8">
        <f>단가대비표!O38</f>
        <v>620</v>
      </c>
      <c r="F30" s="9">
        <f t="shared" si="5"/>
        <v>2278.5</v>
      </c>
      <c r="G30" s="8">
        <f>단가대비표!P38</f>
        <v>0</v>
      </c>
      <c r="H30" s="9">
        <f t="shared" si="6"/>
        <v>0</v>
      </c>
      <c r="I30" s="8">
        <f>단가대비표!V38</f>
        <v>0</v>
      </c>
      <c r="J30" s="9">
        <f t="shared" si="7"/>
        <v>0</v>
      </c>
      <c r="K30" s="8">
        <f t="shared" si="8"/>
        <v>620</v>
      </c>
      <c r="L30" s="9">
        <f t="shared" si="9"/>
        <v>2278.5</v>
      </c>
      <c r="M30" s="3" t="s">
        <v>318</v>
      </c>
      <c r="N30" s="6" t="s">
        <v>76</v>
      </c>
      <c r="O30" s="6" t="s">
        <v>319</v>
      </c>
      <c r="P30" s="6" t="s">
        <v>62</v>
      </c>
      <c r="Q30" s="6" t="s">
        <v>62</v>
      </c>
      <c r="R30" s="6" t="s">
        <v>61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6" t="s">
        <v>52</v>
      </c>
      <c r="AK30" s="6" t="s">
        <v>320</v>
      </c>
      <c r="AL30" s="6" t="s">
        <v>52</v>
      </c>
    </row>
    <row r="31" spans="1:38" ht="30" customHeight="1">
      <c r="A31" s="3" t="s">
        <v>292</v>
      </c>
      <c r="B31" s="3" t="s">
        <v>321</v>
      </c>
      <c r="C31" s="3" t="s">
        <v>97</v>
      </c>
      <c r="D31" s="7">
        <v>4.0839999999999996</v>
      </c>
      <c r="E31" s="8">
        <f>단가대비표!O45</f>
        <v>60</v>
      </c>
      <c r="F31" s="9">
        <f t="shared" si="5"/>
        <v>245</v>
      </c>
      <c r="G31" s="8">
        <f>단가대비표!P45</f>
        <v>0</v>
      </c>
      <c r="H31" s="9">
        <f t="shared" si="6"/>
        <v>0</v>
      </c>
      <c r="I31" s="8">
        <f>단가대비표!V45</f>
        <v>0</v>
      </c>
      <c r="J31" s="9">
        <f t="shared" si="7"/>
        <v>0</v>
      </c>
      <c r="K31" s="8">
        <f t="shared" si="8"/>
        <v>60</v>
      </c>
      <c r="L31" s="9">
        <f t="shared" si="9"/>
        <v>245</v>
      </c>
      <c r="M31" s="3" t="s">
        <v>322</v>
      </c>
      <c r="N31" s="6" t="s">
        <v>76</v>
      </c>
      <c r="O31" s="6" t="s">
        <v>323</v>
      </c>
      <c r="P31" s="6" t="s">
        <v>62</v>
      </c>
      <c r="Q31" s="6" t="s">
        <v>62</v>
      </c>
      <c r="R31" s="6" t="s">
        <v>61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" t="s">
        <v>52</v>
      </c>
      <c r="AK31" s="6" t="s">
        <v>324</v>
      </c>
      <c r="AL31" s="6" t="s">
        <v>52</v>
      </c>
    </row>
    <row r="32" spans="1:38" ht="30" customHeight="1">
      <c r="A32" s="3" t="s">
        <v>292</v>
      </c>
      <c r="B32" s="3" t="s">
        <v>325</v>
      </c>
      <c r="C32" s="3" t="s">
        <v>97</v>
      </c>
      <c r="D32" s="7">
        <v>0.58399999999999996</v>
      </c>
      <c r="E32" s="8">
        <f>단가대비표!O46</f>
        <v>80</v>
      </c>
      <c r="F32" s="9">
        <f t="shared" si="5"/>
        <v>46.7</v>
      </c>
      <c r="G32" s="8">
        <f>단가대비표!P46</f>
        <v>0</v>
      </c>
      <c r="H32" s="9">
        <f t="shared" si="6"/>
        <v>0</v>
      </c>
      <c r="I32" s="8">
        <f>단가대비표!V46</f>
        <v>0</v>
      </c>
      <c r="J32" s="9">
        <f t="shared" si="7"/>
        <v>0</v>
      </c>
      <c r="K32" s="8">
        <f t="shared" si="8"/>
        <v>80</v>
      </c>
      <c r="L32" s="9">
        <f t="shared" si="9"/>
        <v>46.7</v>
      </c>
      <c r="M32" s="3" t="s">
        <v>326</v>
      </c>
      <c r="N32" s="6" t="s">
        <v>76</v>
      </c>
      <c r="O32" s="6" t="s">
        <v>327</v>
      </c>
      <c r="P32" s="6" t="s">
        <v>62</v>
      </c>
      <c r="Q32" s="6" t="s">
        <v>62</v>
      </c>
      <c r="R32" s="6" t="s">
        <v>61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" t="s">
        <v>52</v>
      </c>
      <c r="AK32" s="6" t="s">
        <v>328</v>
      </c>
      <c r="AL32" s="6" t="s">
        <v>52</v>
      </c>
    </row>
    <row r="33" spans="1:38" ht="30" customHeight="1">
      <c r="A33" s="3" t="s">
        <v>292</v>
      </c>
      <c r="B33" s="3" t="s">
        <v>329</v>
      </c>
      <c r="C33" s="3" t="s">
        <v>97</v>
      </c>
      <c r="D33" s="7">
        <v>42.33</v>
      </c>
      <c r="E33" s="8">
        <f>단가대비표!O47</f>
        <v>4</v>
      </c>
      <c r="F33" s="9">
        <f t="shared" si="5"/>
        <v>169.3</v>
      </c>
      <c r="G33" s="8">
        <f>단가대비표!P47</f>
        <v>0</v>
      </c>
      <c r="H33" s="9">
        <f t="shared" si="6"/>
        <v>0</v>
      </c>
      <c r="I33" s="8">
        <f>단가대비표!V47</f>
        <v>0</v>
      </c>
      <c r="J33" s="9">
        <f t="shared" si="7"/>
        <v>0</v>
      </c>
      <c r="K33" s="8">
        <f t="shared" si="8"/>
        <v>4</v>
      </c>
      <c r="L33" s="9">
        <f t="shared" si="9"/>
        <v>169.3</v>
      </c>
      <c r="M33" s="3" t="s">
        <v>330</v>
      </c>
      <c r="N33" s="6" t="s">
        <v>76</v>
      </c>
      <c r="O33" s="6" t="s">
        <v>331</v>
      </c>
      <c r="P33" s="6" t="s">
        <v>62</v>
      </c>
      <c r="Q33" s="6" t="s">
        <v>62</v>
      </c>
      <c r="R33" s="6" t="s">
        <v>61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" t="s">
        <v>52</v>
      </c>
      <c r="AK33" s="6" t="s">
        <v>332</v>
      </c>
      <c r="AL33" s="6" t="s">
        <v>52</v>
      </c>
    </row>
    <row r="34" spans="1:38" ht="30" customHeight="1">
      <c r="A34" s="3" t="s">
        <v>333</v>
      </c>
      <c r="B34" s="3" t="s">
        <v>274</v>
      </c>
      <c r="C34" s="3" t="s">
        <v>275</v>
      </c>
      <c r="D34" s="7">
        <v>0.221</v>
      </c>
      <c r="E34" s="8">
        <f>단가대비표!O57</f>
        <v>0</v>
      </c>
      <c r="F34" s="9">
        <f t="shared" si="5"/>
        <v>0</v>
      </c>
      <c r="G34" s="8">
        <f>단가대비표!P57</f>
        <v>115272</v>
      </c>
      <c r="H34" s="9">
        <f t="shared" si="6"/>
        <v>25475.1</v>
      </c>
      <c r="I34" s="8">
        <f>단가대비표!V57</f>
        <v>0</v>
      </c>
      <c r="J34" s="9">
        <f t="shared" si="7"/>
        <v>0</v>
      </c>
      <c r="K34" s="8">
        <f t="shared" si="8"/>
        <v>115272</v>
      </c>
      <c r="L34" s="9">
        <f t="shared" si="9"/>
        <v>25475.1</v>
      </c>
      <c r="M34" s="3" t="s">
        <v>334</v>
      </c>
      <c r="N34" s="6" t="s">
        <v>76</v>
      </c>
      <c r="O34" s="6" t="s">
        <v>335</v>
      </c>
      <c r="P34" s="6" t="s">
        <v>62</v>
      </c>
      <c r="Q34" s="6" t="s">
        <v>62</v>
      </c>
      <c r="R34" s="6" t="s">
        <v>61</v>
      </c>
      <c r="S34" s="10"/>
      <c r="T34" s="10"/>
      <c r="U34" s="10"/>
      <c r="V34" s="10">
        <v>1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6" t="s">
        <v>52</v>
      </c>
      <c r="AK34" s="6" t="s">
        <v>336</v>
      </c>
      <c r="AL34" s="6" t="s">
        <v>52</v>
      </c>
    </row>
    <row r="35" spans="1:38" ht="30" customHeight="1">
      <c r="A35" s="3" t="s">
        <v>273</v>
      </c>
      <c r="B35" s="3" t="s">
        <v>274</v>
      </c>
      <c r="C35" s="3" t="s">
        <v>275</v>
      </c>
      <c r="D35" s="7">
        <v>1.4999999999999999E-2</v>
      </c>
      <c r="E35" s="8">
        <f>단가대비표!O53</f>
        <v>0</v>
      </c>
      <c r="F35" s="9">
        <f t="shared" si="5"/>
        <v>0</v>
      </c>
      <c r="G35" s="8">
        <f>단가대비표!P53</f>
        <v>94338</v>
      </c>
      <c r="H35" s="9">
        <f t="shared" si="6"/>
        <v>1415</v>
      </c>
      <c r="I35" s="8">
        <f>단가대비표!V53</f>
        <v>0</v>
      </c>
      <c r="J35" s="9">
        <f t="shared" si="7"/>
        <v>0</v>
      </c>
      <c r="K35" s="8">
        <f t="shared" si="8"/>
        <v>94338</v>
      </c>
      <c r="L35" s="9">
        <f t="shared" si="9"/>
        <v>1415</v>
      </c>
      <c r="M35" s="3" t="s">
        <v>276</v>
      </c>
      <c r="N35" s="6" t="s">
        <v>76</v>
      </c>
      <c r="O35" s="6" t="s">
        <v>277</v>
      </c>
      <c r="P35" s="6" t="s">
        <v>62</v>
      </c>
      <c r="Q35" s="6" t="s">
        <v>62</v>
      </c>
      <c r="R35" s="6" t="s">
        <v>61</v>
      </c>
      <c r="S35" s="10"/>
      <c r="T35" s="10"/>
      <c r="U35" s="10"/>
      <c r="V35" s="10">
        <v>1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6" t="s">
        <v>52</v>
      </c>
      <c r="AK35" s="6" t="s">
        <v>337</v>
      </c>
      <c r="AL35" s="6" t="s">
        <v>52</v>
      </c>
    </row>
    <row r="36" spans="1:38" ht="30" customHeight="1">
      <c r="A36" s="3" t="s">
        <v>338</v>
      </c>
      <c r="B36" s="3" t="s">
        <v>339</v>
      </c>
      <c r="C36" s="3" t="s">
        <v>340</v>
      </c>
      <c r="D36" s="7">
        <v>1</v>
      </c>
      <c r="E36" s="8">
        <f>ROUNDDOWN(SUMIF(V22:V36, RIGHTB(O36, 1), H22:H36)*U36, 2)</f>
        <v>806.7</v>
      </c>
      <c r="F36" s="9">
        <f t="shared" si="5"/>
        <v>806.7</v>
      </c>
      <c r="G36" s="8">
        <v>0</v>
      </c>
      <c r="H36" s="9">
        <f t="shared" si="6"/>
        <v>0</v>
      </c>
      <c r="I36" s="8">
        <v>0</v>
      </c>
      <c r="J36" s="9">
        <f t="shared" si="7"/>
        <v>0</v>
      </c>
      <c r="K36" s="8">
        <f t="shared" si="8"/>
        <v>806.7</v>
      </c>
      <c r="L36" s="9">
        <f t="shared" si="9"/>
        <v>806.7</v>
      </c>
      <c r="M36" s="3" t="s">
        <v>52</v>
      </c>
      <c r="N36" s="6" t="s">
        <v>76</v>
      </c>
      <c r="O36" s="6" t="s">
        <v>341</v>
      </c>
      <c r="P36" s="6" t="s">
        <v>62</v>
      </c>
      <c r="Q36" s="6" t="s">
        <v>62</v>
      </c>
      <c r="R36" s="6" t="s">
        <v>62</v>
      </c>
      <c r="S36" s="10">
        <v>1</v>
      </c>
      <c r="T36" s="10">
        <v>0</v>
      </c>
      <c r="U36" s="10">
        <v>0.03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6" t="s">
        <v>52</v>
      </c>
      <c r="AK36" s="6" t="s">
        <v>342</v>
      </c>
      <c r="AL36" s="6" t="s">
        <v>52</v>
      </c>
    </row>
    <row r="37" spans="1:38" ht="30" customHeight="1">
      <c r="A37" s="3" t="s">
        <v>271</v>
      </c>
      <c r="B37" s="3" t="s">
        <v>52</v>
      </c>
      <c r="C37" s="3" t="s">
        <v>52</v>
      </c>
      <c r="D37" s="7"/>
      <c r="E37" s="8"/>
      <c r="F37" s="9">
        <f>TRUNC(SUMIF(N22:N36, N21, F22:F36),0)</f>
        <v>7104</v>
      </c>
      <c r="G37" s="8"/>
      <c r="H37" s="9">
        <f>TRUNC(SUMIF(N22:N36, N21, H22:H36),0)</f>
        <v>27610</v>
      </c>
      <c r="I37" s="8"/>
      <c r="J37" s="9">
        <f>TRUNC(SUMIF(N22:N36, N21, J22:J36),0)</f>
        <v>0</v>
      </c>
      <c r="K37" s="8"/>
      <c r="L37" s="9">
        <f>F37+H37+J37</f>
        <v>34714</v>
      </c>
      <c r="M37" s="3" t="s">
        <v>52</v>
      </c>
      <c r="N37" s="6" t="s">
        <v>204</v>
      </c>
      <c r="O37" s="6" t="s">
        <v>204</v>
      </c>
      <c r="P37" s="6" t="s">
        <v>52</v>
      </c>
      <c r="Q37" s="6" t="s">
        <v>52</v>
      </c>
      <c r="R37" s="6" t="s">
        <v>52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6" t="s">
        <v>52</v>
      </c>
      <c r="AK37" s="6" t="s">
        <v>52</v>
      </c>
      <c r="AL37" s="6" t="s">
        <v>52</v>
      </c>
    </row>
    <row r="38" spans="1:38" ht="30" customHeight="1">
      <c r="A38" s="7"/>
      <c r="B38" s="7"/>
      <c r="C38" s="7"/>
      <c r="D38" s="7"/>
      <c r="E38" s="8"/>
      <c r="F38" s="9"/>
      <c r="G38" s="8"/>
      <c r="H38" s="9"/>
      <c r="I38" s="8"/>
      <c r="J38" s="9"/>
      <c r="K38" s="8"/>
      <c r="L38" s="9"/>
      <c r="M38" s="7"/>
    </row>
    <row r="39" spans="1:38" ht="30" customHeight="1">
      <c r="A39" s="174" t="s">
        <v>343</v>
      </c>
      <c r="B39" s="174"/>
      <c r="C39" s="174"/>
      <c r="D39" s="174"/>
      <c r="E39" s="175"/>
      <c r="F39" s="176"/>
      <c r="G39" s="175"/>
      <c r="H39" s="176"/>
      <c r="I39" s="175"/>
      <c r="J39" s="176"/>
      <c r="K39" s="175"/>
      <c r="L39" s="176"/>
      <c r="M39" s="174"/>
      <c r="N39" s="2" t="s">
        <v>82</v>
      </c>
    </row>
    <row r="40" spans="1:38" ht="30" customHeight="1">
      <c r="A40" s="3" t="s">
        <v>292</v>
      </c>
      <c r="B40" s="3" t="s">
        <v>345</v>
      </c>
      <c r="C40" s="3" t="s">
        <v>80</v>
      </c>
      <c r="D40" s="7">
        <v>1.1000000000000001</v>
      </c>
      <c r="E40" s="8">
        <f>단가대비표!O48</f>
        <v>1890</v>
      </c>
      <c r="F40" s="9">
        <f>TRUNC(E40*D40,1)</f>
        <v>2079</v>
      </c>
      <c r="G40" s="8">
        <f>단가대비표!P48</f>
        <v>0</v>
      </c>
      <c r="H40" s="9">
        <f>TRUNC(G40*D40,1)</f>
        <v>0</v>
      </c>
      <c r="I40" s="8">
        <f>단가대비표!V48</f>
        <v>0</v>
      </c>
      <c r="J40" s="9">
        <f>TRUNC(I40*D40,1)</f>
        <v>0</v>
      </c>
      <c r="K40" s="8">
        <f t="shared" ref="K40:L42" si="10">TRUNC(E40+G40+I40,1)</f>
        <v>1890</v>
      </c>
      <c r="L40" s="9">
        <f t="shared" si="10"/>
        <v>2079</v>
      </c>
      <c r="M40" s="3" t="s">
        <v>346</v>
      </c>
      <c r="N40" s="6" t="s">
        <v>82</v>
      </c>
      <c r="O40" s="6" t="s">
        <v>347</v>
      </c>
      <c r="P40" s="6" t="s">
        <v>62</v>
      </c>
      <c r="Q40" s="6" t="s">
        <v>62</v>
      </c>
      <c r="R40" s="6" t="s">
        <v>61</v>
      </c>
      <c r="S40" s="10"/>
      <c r="T40" s="10"/>
      <c r="U40" s="10"/>
      <c r="V40" s="10">
        <v>1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6" t="s">
        <v>52</v>
      </c>
      <c r="AK40" s="6" t="s">
        <v>348</v>
      </c>
      <c r="AL40" s="6" t="s">
        <v>52</v>
      </c>
    </row>
    <row r="41" spans="1:38" ht="30" customHeight="1">
      <c r="A41" s="3" t="s">
        <v>349</v>
      </c>
      <c r="B41" s="3" t="s">
        <v>350</v>
      </c>
      <c r="C41" s="3" t="s">
        <v>340</v>
      </c>
      <c r="D41" s="7">
        <v>1</v>
      </c>
      <c r="E41" s="8">
        <f>ROUNDDOWN(SUMIF(V40:V42, RIGHTB(O41, 1), F40:F42)*U41, 2)</f>
        <v>103.95</v>
      </c>
      <c r="F41" s="9">
        <f>TRUNC(E41*D41,1)</f>
        <v>103.9</v>
      </c>
      <c r="G41" s="8">
        <v>0</v>
      </c>
      <c r="H41" s="9">
        <f>TRUNC(G41*D41,1)</f>
        <v>0</v>
      </c>
      <c r="I41" s="8">
        <v>0</v>
      </c>
      <c r="J41" s="9">
        <f>TRUNC(I41*D41,1)</f>
        <v>0</v>
      </c>
      <c r="K41" s="8">
        <f t="shared" si="10"/>
        <v>103.9</v>
      </c>
      <c r="L41" s="9">
        <f t="shared" si="10"/>
        <v>103.9</v>
      </c>
      <c r="M41" s="3" t="s">
        <v>52</v>
      </c>
      <c r="N41" s="6" t="s">
        <v>82</v>
      </c>
      <c r="O41" s="6" t="s">
        <v>341</v>
      </c>
      <c r="P41" s="6" t="s">
        <v>62</v>
      </c>
      <c r="Q41" s="6" t="s">
        <v>62</v>
      </c>
      <c r="R41" s="6" t="s">
        <v>62</v>
      </c>
      <c r="S41" s="10">
        <v>0</v>
      </c>
      <c r="T41" s="10">
        <v>0</v>
      </c>
      <c r="U41" s="10">
        <v>0.05</v>
      </c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6" t="s">
        <v>52</v>
      </c>
      <c r="AK41" s="6" t="s">
        <v>351</v>
      </c>
      <c r="AL41" s="6" t="s">
        <v>52</v>
      </c>
    </row>
    <row r="42" spans="1:38" ht="30" customHeight="1">
      <c r="A42" s="3" t="s">
        <v>352</v>
      </c>
      <c r="B42" s="3" t="s">
        <v>353</v>
      </c>
      <c r="C42" s="3" t="s">
        <v>80</v>
      </c>
      <c r="D42" s="7">
        <v>1</v>
      </c>
      <c r="E42" s="8">
        <f>일위대가목록!E29</f>
        <v>157</v>
      </c>
      <c r="F42" s="9">
        <f>TRUNC(E42*D42,1)</f>
        <v>157</v>
      </c>
      <c r="G42" s="8">
        <f>일위대가목록!F29</f>
        <v>5261</v>
      </c>
      <c r="H42" s="9">
        <f>TRUNC(G42*D42,1)</f>
        <v>5261</v>
      </c>
      <c r="I42" s="8">
        <f>일위대가목록!G29</f>
        <v>0</v>
      </c>
      <c r="J42" s="9">
        <f>TRUNC(I42*D42,1)</f>
        <v>0</v>
      </c>
      <c r="K42" s="8">
        <f t="shared" si="10"/>
        <v>5418</v>
      </c>
      <c r="L42" s="9">
        <f t="shared" si="10"/>
        <v>5418</v>
      </c>
      <c r="M42" s="3" t="s">
        <v>354</v>
      </c>
      <c r="N42" s="6" t="s">
        <v>82</v>
      </c>
      <c r="O42" s="6" t="s">
        <v>355</v>
      </c>
      <c r="P42" s="6" t="s">
        <v>61</v>
      </c>
      <c r="Q42" s="6" t="s">
        <v>62</v>
      </c>
      <c r="R42" s="6" t="s">
        <v>62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6" t="s">
        <v>52</v>
      </c>
      <c r="AK42" s="6" t="s">
        <v>356</v>
      </c>
      <c r="AL42" s="6" t="s">
        <v>52</v>
      </c>
    </row>
    <row r="43" spans="1:38" ht="30" customHeight="1">
      <c r="A43" s="3" t="s">
        <v>271</v>
      </c>
      <c r="B43" s="3" t="s">
        <v>52</v>
      </c>
      <c r="C43" s="3" t="s">
        <v>52</v>
      </c>
      <c r="D43" s="7"/>
      <c r="E43" s="8"/>
      <c r="F43" s="9">
        <f>TRUNC(SUMIF(N40:N42, N39, F40:F42),0)</f>
        <v>2339</v>
      </c>
      <c r="G43" s="8"/>
      <c r="H43" s="9">
        <f>TRUNC(SUMIF(N40:N42, N39, H40:H42),0)</f>
        <v>5261</v>
      </c>
      <c r="I43" s="8"/>
      <c r="J43" s="9">
        <f>TRUNC(SUMIF(N40:N42, N39, J40:J42),0)</f>
        <v>0</v>
      </c>
      <c r="K43" s="8"/>
      <c r="L43" s="9">
        <f>F43+H43+J43</f>
        <v>7600</v>
      </c>
      <c r="M43" s="3" t="s">
        <v>52</v>
      </c>
      <c r="N43" s="6" t="s">
        <v>204</v>
      </c>
      <c r="O43" s="6" t="s">
        <v>204</v>
      </c>
      <c r="P43" s="6" t="s">
        <v>52</v>
      </c>
      <c r="Q43" s="6" t="s">
        <v>52</v>
      </c>
      <c r="R43" s="6" t="s">
        <v>52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6" t="s">
        <v>52</v>
      </c>
      <c r="AK43" s="6" t="s">
        <v>52</v>
      </c>
      <c r="AL43" s="6" t="s">
        <v>52</v>
      </c>
    </row>
    <row r="44" spans="1:38" ht="30" customHeight="1">
      <c r="A44" s="7"/>
      <c r="B44" s="7"/>
      <c r="C44" s="7"/>
      <c r="D44" s="7"/>
      <c r="E44" s="8"/>
      <c r="F44" s="9"/>
      <c r="G44" s="8"/>
      <c r="H44" s="9"/>
      <c r="I44" s="8"/>
      <c r="J44" s="9"/>
      <c r="K44" s="8"/>
      <c r="L44" s="9"/>
      <c r="M44" s="7"/>
    </row>
    <row r="45" spans="1:38" ht="30" customHeight="1">
      <c r="A45" s="174" t="s">
        <v>357</v>
      </c>
      <c r="B45" s="174"/>
      <c r="C45" s="174"/>
      <c r="D45" s="174"/>
      <c r="E45" s="175"/>
      <c r="F45" s="176"/>
      <c r="G45" s="175"/>
      <c r="H45" s="176"/>
      <c r="I45" s="175"/>
      <c r="J45" s="176"/>
      <c r="K45" s="175"/>
      <c r="L45" s="176"/>
      <c r="M45" s="174"/>
      <c r="N45" s="2" t="s">
        <v>88</v>
      </c>
    </row>
    <row r="46" spans="1:38" ht="30" customHeight="1">
      <c r="A46" s="3" t="s">
        <v>358</v>
      </c>
      <c r="B46" s="3" t="s">
        <v>359</v>
      </c>
      <c r="C46" s="3" t="s">
        <v>360</v>
      </c>
      <c r="D46" s="7">
        <v>5.0999999999999996</v>
      </c>
      <c r="E46" s="8">
        <f>단가대비표!O22</f>
        <v>28500</v>
      </c>
      <c r="F46" s="9">
        <f>TRUNC(E46*D46,1)</f>
        <v>145350</v>
      </c>
      <c r="G46" s="8">
        <f>단가대비표!P22</f>
        <v>0</v>
      </c>
      <c r="H46" s="9">
        <f>TRUNC(G46*D46,1)</f>
        <v>0</v>
      </c>
      <c r="I46" s="8">
        <f>단가대비표!V22</f>
        <v>0</v>
      </c>
      <c r="J46" s="9">
        <f>TRUNC(I46*D46,1)</f>
        <v>0</v>
      </c>
      <c r="K46" s="8">
        <f t="shared" ref="K46:L50" si="11">TRUNC(E46+G46+I46,1)</f>
        <v>28500</v>
      </c>
      <c r="L46" s="9">
        <f t="shared" si="11"/>
        <v>145350</v>
      </c>
      <c r="M46" s="3" t="s">
        <v>361</v>
      </c>
      <c r="N46" s="6" t="s">
        <v>88</v>
      </c>
      <c r="O46" s="6" t="s">
        <v>362</v>
      </c>
      <c r="P46" s="6" t="s">
        <v>62</v>
      </c>
      <c r="Q46" s="6" t="s">
        <v>62</v>
      </c>
      <c r="R46" s="6" t="s">
        <v>61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6" t="s">
        <v>52</v>
      </c>
      <c r="AK46" s="6" t="s">
        <v>363</v>
      </c>
      <c r="AL46" s="6" t="s">
        <v>52</v>
      </c>
    </row>
    <row r="47" spans="1:38" ht="30" customHeight="1">
      <c r="A47" s="3" t="s">
        <v>364</v>
      </c>
      <c r="B47" s="3" t="s">
        <v>365</v>
      </c>
      <c r="C47" s="3" t="s">
        <v>366</v>
      </c>
      <c r="D47" s="7">
        <v>1.8</v>
      </c>
      <c r="E47" s="8">
        <f>단가대비표!O20</f>
        <v>1600</v>
      </c>
      <c r="F47" s="9">
        <f>TRUNC(E47*D47,1)</f>
        <v>2880</v>
      </c>
      <c r="G47" s="8">
        <f>단가대비표!P20</f>
        <v>0</v>
      </c>
      <c r="H47" s="9">
        <f>TRUNC(G47*D47,1)</f>
        <v>0</v>
      </c>
      <c r="I47" s="8">
        <f>단가대비표!V20</f>
        <v>0</v>
      </c>
      <c r="J47" s="9">
        <f>TRUNC(I47*D47,1)</f>
        <v>0</v>
      </c>
      <c r="K47" s="8">
        <f t="shared" si="11"/>
        <v>1600</v>
      </c>
      <c r="L47" s="9">
        <f t="shared" si="11"/>
        <v>2880</v>
      </c>
      <c r="M47" s="3" t="s">
        <v>367</v>
      </c>
      <c r="N47" s="6" t="s">
        <v>88</v>
      </c>
      <c r="O47" s="6" t="s">
        <v>368</v>
      </c>
      <c r="P47" s="6" t="s">
        <v>62</v>
      </c>
      <c r="Q47" s="6" t="s">
        <v>62</v>
      </c>
      <c r="R47" s="6" t="s">
        <v>61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6" t="s">
        <v>52</v>
      </c>
      <c r="AK47" s="6" t="s">
        <v>369</v>
      </c>
      <c r="AL47" s="6" t="s">
        <v>52</v>
      </c>
    </row>
    <row r="48" spans="1:38" ht="30" customHeight="1">
      <c r="A48" s="3" t="s">
        <v>370</v>
      </c>
      <c r="B48" s="3" t="s">
        <v>371</v>
      </c>
      <c r="C48" s="3" t="s">
        <v>66</v>
      </c>
      <c r="D48" s="7">
        <v>3.89</v>
      </c>
      <c r="E48" s="8">
        <f>단가대비표!O23</f>
        <v>3651</v>
      </c>
      <c r="F48" s="9">
        <f>TRUNC(E48*D48,1)</f>
        <v>14202.3</v>
      </c>
      <c r="G48" s="8">
        <f>단가대비표!P23</f>
        <v>0</v>
      </c>
      <c r="H48" s="9">
        <f>TRUNC(G48*D48,1)</f>
        <v>0</v>
      </c>
      <c r="I48" s="8">
        <f>단가대비표!V23</f>
        <v>0</v>
      </c>
      <c r="J48" s="9">
        <f>TRUNC(I48*D48,1)</f>
        <v>0</v>
      </c>
      <c r="K48" s="8">
        <f t="shared" si="11"/>
        <v>3651</v>
      </c>
      <c r="L48" s="9">
        <f t="shared" si="11"/>
        <v>14202.3</v>
      </c>
      <c r="M48" s="3" t="s">
        <v>372</v>
      </c>
      <c r="N48" s="6" t="s">
        <v>88</v>
      </c>
      <c r="O48" s="6" t="s">
        <v>373</v>
      </c>
      <c r="P48" s="6" t="s">
        <v>62</v>
      </c>
      <c r="Q48" s="6" t="s">
        <v>62</v>
      </c>
      <c r="R48" s="6" t="s">
        <v>61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6" t="s">
        <v>52</v>
      </c>
      <c r="AK48" s="6" t="s">
        <v>374</v>
      </c>
      <c r="AL48" s="6" t="s">
        <v>52</v>
      </c>
    </row>
    <row r="49" spans="1:38" ht="30" customHeight="1">
      <c r="A49" s="3" t="s">
        <v>375</v>
      </c>
      <c r="B49" s="3" t="s">
        <v>376</v>
      </c>
      <c r="C49" s="3" t="s">
        <v>66</v>
      </c>
      <c r="D49" s="7">
        <v>3.89</v>
      </c>
      <c r="E49" s="8">
        <f>단가대비표!O29</f>
        <v>3728.83</v>
      </c>
      <c r="F49" s="9">
        <f>TRUNC(E49*D49,1)</f>
        <v>14505.1</v>
      </c>
      <c r="G49" s="8">
        <f>단가대비표!P29</f>
        <v>0</v>
      </c>
      <c r="H49" s="9">
        <f>TRUNC(G49*D49,1)</f>
        <v>0</v>
      </c>
      <c r="I49" s="8">
        <f>단가대비표!V29</f>
        <v>0</v>
      </c>
      <c r="J49" s="9">
        <f>TRUNC(I49*D49,1)</f>
        <v>0</v>
      </c>
      <c r="K49" s="8">
        <f t="shared" si="11"/>
        <v>3728.8</v>
      </c>
      <c r="L49" s="9">
        <f t="shared" si="11"/>
        <v>14505.1</v>
      </c>
      <c r="M49" s="3" t="s">
        <v>377</v>
      </c>
      <c r="N49" s="6" t="s">
        <v>88</v>
      </c>
      <c r="O49" s="6" t="s">
        <v>378</v>
      </c>
      <c r="P49" s="6" t="s">
        <v>62</v>
      </c>
      <c r="Q49" s="6" t="s">
        <v>62</v>
      </c>
      <c r="R49" s="6" t="s">
        <v>61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6" t="s">
        <v>52</v>
      </c>
      <c r="AK49" s="6" t="s">
        <v>379</v>
      </c>
      <c r="AL49" s="6" t="s">
        <v>52</v>
      </c>
    </row>
    <row r="50" spans="1:38" ht="30" customHeight="1">
      <c r="A50" s="3" t="s">
        <v>380</v>
      </c>
      <c r="B50" s="3" t="s">
        <v>274</v>
      </c>
      <c r="C50" s="3" t="s">
        <v>275</v>
      </c>
      <c r="D50" s="7">
        <v>0.35199999999999998</v>
      </c>
      <c r="E50" s="8">
        <f>단가대비표!O55</f>
        <v>0</v>
      </c>
      <c r="F50" s="9">
        <f>TRUNC(E50*D50,1)</f>
        <v>0</v>
      </c>
      <c r="G50" s="8">
        <f>단가대비표!P55</f>
        <v>139607</v>
      </c>
      <c r="H50" s="9">
        <f>TRUNC(G50*D50,1)</f>
        <v>49141.599999999999</v>
      </c>
      <c r="I50" s="8">
        <f>단가대비표!V55</f>
        <v>0</v>
      </c>
      <c r="J50" s="9">
        <f>TRUNC(I50*D50,1)</f>
        <v>0</v>
      </c>
      <c r="K50" s="8">
        <f t="shared" si="11"/>
        <v>139607</v>
      </c>
      <c r="L50" s="9">
        <f t="shared" si="11"/>
        <v>49141.599999999999</v>
      </c>
      <c r="M50" s="3" t="s">
        <v>381</v>
      </c>
      <c r="N50" s="6" t="s">
        <v>88</v>
      </c>
      <c r="O50" s="6" t="s">
        <v>382</v>
      </c>
      <c r="P50" s="6" t="s">
        <v>62</v>
      </c>
      <c r="Q50" s="6" t="s">
        <v>62</v>
      </c>
      <c r="R50" s="6" t="s">
        <v>61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6" t="s">
        <v>52</v>
      </c>
      <c r="AK50" s="6" t="s">
        <v>383</v>
      </c>
      <c r="AL50" s="6" t="s">
        <v>52</v>
      </c>
    </row>
    <row r="51" spans="1:38" ht="30" customHeight="1">
      <c r="A51" s="3" t="s">
        <v>271</v>
      </c>
      <c r="B51" s="3" t="s">
        <v>52</v>
      </c>
      <c r="C51" s="3" t="s">
        <v>52</v>
      </c>
      <c r="D51" s="7"/>
      <c r="E51" s="8"/>
      <c r="F51" s="9">
        <f>TRUNC(SUMIF(N46:N50, N45, F46:F50),0)</f>
        <v>176937</v>
      </c>
      <c r="G51" s="8"/>
      <c r="H51" s="9">
        <f>TRUNC(SUMIF(N46:N50, N45, H46:H50),0)</f>
        <v>49141</v>
      </c>
      <c r="I51" s="8"/>
      <c r="J51" s="9">
        <f>TRUNC(SUMIF(N46:N50, N45, J46:J50),0)</f>
        <v>0</v>
      </c>
      <c r="K51" s="8"/>
      <c r="L51" s="9">
        <f>F51+H51+J51</f>
        <v>226078</v>
      </c>
      <c r="M51" s="3" t="s">
        <v>52</v>
      </c>
      <c r="N51" s="6" t="s">
        <v>204</v>
      </c>
      <c r="O51" s="6" t="s">
        <v>204</v>
      </c>
      <c r="P51" s="6" t="s">
        <v>52</v>
      </c>
      <c r="Q51" s="6" t="s">
        <v>52</v>
      </c>
      <c r="R51" s="6" t="s">
        <v>52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6" t="s">
        <v>52</v>
      </c>
      <c r="AK51" s="6" t="s">
        <v>52</v>
      </c>
      <c r="AL51" s="6" t="s">
        <v>52</v>
      </c>
    </row>
    <row r="52" spans="1:38" ht="30" customHeight="1">
      <c r="A52" s="7"/>
      <c r="B52" s="7"/>
      <c r="C52" s="7"/>
      <c r="D52" s="7"/>
      <c r="E52" s="8"/>
      <c r="F52" s="9"/>
      <c r="G52" s="8"/>
      <c r="H52" s="9"/>
      <c r="I52" s="8"/>
      <c r="J52" s="9"/>
      <c r="K52" s="8"/>
      <c r="L52" s="9"/>
      <c r="M52" s="7"/>
    </row>
    <row r="53" spans="1:38" ht="30" customHeight="1">
      <c r="A53" s="174" t="s">
        <v>384</v>
      </c>
      <c r="B53" s="174"/>
      <c r="C53" s="174"/>
      <c r="D53" s="174"/>
      <c r="E53" s="175"/>
      <c r="F53" s="176"/>
      <c r="G53" s="175"/>
      <c r="H53" s="176"/>
      <c r="I53" s="175"/>
      <c r="J53" s="176"/>
      <c r="K53" s="175"/>
      <c r="L53" s="176"/>
      <c r="M53" s="174"/>
      <c r="N53" s="2" t="s">
        <v>93</v>
      </c>
    </row>
    <row r="54" spans="1:38" ht="30" customHeight="1">
      <c r="A54" s="3" t="s">
        <v>380</v>
      </c>
      <c r="B54" s="3" t="s">
        <v>274</v>
      </c>
      <c r="C54" s="3" t="s">
        <v>275</v>
      </c>
      <c r="D54" s="7">
        <v>0.30499999999999999</v>
      </c>
      <c r="E54" s="8">
        <f>단가대비표!O55</f>
        <v>0</v>
      </c>
      <c r="F54" s="9">
        <f>TRUNC(E54*D54,1)</f>
        <v>0</v>
      </c>
      <c r="G54" s="8">
        <f>단가대비표!P55</f>
        <v>139607</v>
      </c>
      <c r="H54" s="9">
        <f>TRUNC(G54*D54,1)</f>
        <v>42580.1</v>
      </c>
      <c r="I54" s="8">
        <f>단가대비표!V55</f>
        <v>0</v>
      </c>
      <c r="J54" s="9">
        <f>TRUNC(I54*D54,1)</f>
        <v>0</v>
      </c>
      <c r="K54" s="8">
        <f t="shared" ref="K54:L56" si="12">TRUNC(E54+G54+I54,1)</f>
        <v>139607</v>
      </c>
      <c r="L54" s="9">
        <f t="shared" si="12"/>
        <v>42580.1</v>
      </c>
      <c r="M54" s="3" t="s">
        <v>381</v>
      </c>
      <c r="N54" s="6" t="s">
        <v>93</v>
      </c>
      <c r="O54" s="6" t="s">
        <v>382</v>
      </c>
      <c r="P54" s="6" t="s">
        <v>62</v>
      </c>
      <c r="Q54" s="6" t="s">
        <v>62</v>
      </c>
      <c r="R54" s="6" t="s">
        <v>61</v>
      </c>
      <c r="S54" s="10"/>
      <c r="T54" s="10"/>
      <c r="U54" s="10"/>
      <c r="V54" s="10">
        <v>1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6" t="s">
        <v>52</v>
      </c>
      <c r="AK54" s="6" t="s">
        <v>386</v>
      </c>
      <c r="AL54" s="6" t="s">
        <v>52</v>
      </c>
    </row>
    <row r="55" spans="1:38" ht="30" customHeight="1">
      <c r="A55" s="3" t="s">
        <v>273</v>
      </c>
      <c r="B55" s="3" t="s">
        <v>274</v>
      </c>
      <c r="C55" s="3" t="s">
        <v>275</v>
      </c>
      <c r="D55" s="7">
        <v>7.8E-2</v>
      </c>
      <c r="E55" s="8">
        <f>단가대비표!O53</f>
        <v>0</v>
      </c>
      <c r="F55" s="9">
        <f>TRUNC(E55*D55,1)</f>
        <v>0</v>
      </c>
      <c r="G55" s="8">
        <f>단가대비표!P53</f>
        <v>94338</v>
      </c>
      <c r="H55" s="9">
        <f>TRUNC(G55*D55,1)</f>
        <v>7358.3</v>
      </c>
      <c r="I55" s="8">
        <f>단가대비표!V53</f>
        <v>0</v>
      </c>
      <c r="J55" s="9">
        <f>TRUNC(I55*D55,1)</f>
        <v>0</v>
      </c>
      <c r="K55" s="8">
        <f t="shared" si="12"/>
        <v>94338</v>
      </c>
      <c r="L55" s="9">
        <f t="shared" si="12"/>
        <v>7358.3</v>
      </c>
      <c r="M55" s="3" t="s">
        <v>276</v>
      </c>
      <c r="N55" s="6" t="s">
        <v>93</v>
      </c>
      <c r="O55" s="6" t="s">
        <v>277</v>
      </c>
      <c r="P55" s="6" t="s">
        <v>62</v>
      </c>
      <c r="Q55" s="6" t="s">
        <v>62</v>
      </c>
      <c r="R55" s="6" t="s">
        <v>61</v>
      </c>
      <c r="S55" s="10"/>
      <c r="T55" s="10"/>
      <c r="U55" s="10"/>
      <c r="V55" s="10">
        <v>1</v>
      </c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6" t="s">
        <v>52</v>
      </c>
      <c r="AK55" s="6" t="s">
        <v>387</v>
      </c>
      <c r="AL55" s="6" t="s">
        <v>52</v>
      </c>
    </row>
    <row r="56" spans="1:38" ht="30" customHeight="1">
      <c r="A56" s="3" t="s">
        <v>338</v>
      </c>
      <c r="B56" s="3" t="s">
        <v>388</v>
      </c>
      <c r="C56" s="3" t="s">
        <v>340</v>
      </c>
      <c r="D56" s="7">
        <v>1</v>
      </c>
      <c r="E56" s="8">
        <v>0</v>
      </c>
      <c r="F56" s="9">
        <f>TRUNC(E56*D56,1)</f>
        <v>0</v>
      </c>
      <c r="G56" s="8">
        <v>0</v>
      </c>
      <c r="H56" s="9">
        <f>TRUNC(G56*D56,1)</f>
        <v>0</v>
      </c>
      <c r="I56" s="8">
        <f>ROUNDDOWN(SUMIF(V54:V56, RIGHTB(O56, 1), H54:H56)*U56, 2)</f>
        <v>998.76</v>
      </c>
      <c r="J56" s="9">
        <f>TRUNC(I56*D56,1)</f>
        <v>998.7</v>
      </c>
      <c r="K56" s="8">
        <f t="shared" si="12"/>
        <v>998.7</v>
      </c>
      <c r="L56" s="9">
        <f t="shared" si="12"/>
        <v>998.7</v>
      </c>
      <c r="M56" s="3" t="s">
        <v>52</v>
      </c>
      <c r="N56" s="6" t="s">
        <v>93</v>
      </c>
      <c r="O56" s="6" t="s">
        <v>341</v>
      </c>
      <c r="P56" s="6" t="s">
        <v>62</v>
      </c>
      <c r="Q56" s="6" t="s">
        <v>62</v>
      </c>
      <c r="R56" s="6" t="s">
        <v>62</v>
      </c>
      <c r="S56" s="10">
        <v>1</v>
      </c>
      <c r="T56" s="10">
        <v>2</v>
      </c>
      <c r="U56" s="10">
        <v>0.02</v>
      </c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6" t="s">
        <v>52</v>
      </c>
      <c r="AK56" s="6" t="s">
        <v>389</v>
      </c>
      <c r="AL56" s="6" t="s">
        <v>52</v>
      </c>
    </row>
    <row r="57" spans="1:38" ht="30" customHeight="1">
      <c r="A57" s="3" t="s">
        <v>271</v>
      </c>
      <c r="B57" s="3" t="s">
        <v>52</v>
      </c>
      <c r="C57" s="3" t="s">
        <v>52</v>
      </c>
      <c r="D57" s="7"/>
      <c r="E57" s="8"/>
      <c r="F57" s="9">
        <f>TRUNC(SUMIF(N54:N56, N53, F54:F56),0)</f>
        <v>0</v>
      </c>
      <c r="G57" s="8"/>
      <c r="H57" s="9">
        <f>TRUNC(SUMIF(N54:N56, N53, H54:H56),0)</f>
        <v>49938</v>
      </c>
      <c r="I57" s="8"/>
      <c r="J57" s="9">
        <f>TRUNC(SUMIF(N54:N56, N53, J54:J56),0)</f>
        <v>998</v>
      </c>
      <c r="K57" s="8"/>
      <c r="L57" s="9">
        <f>F57+H57+J57</f>
        <v>50936</v>
      </c>
      <c r="M57" s="3" t="s">
        <v>52</v>
      </c>
      <c r="N57" s="6" t="s">
        <v>204</v>
      </c>
      <c r="O57" s="6" t="s">
        <v>204</v>
      </c>
      <c r="P57" s="6" t="s">
        <v>52</v>
      </c>
      <c r="Q57" s="6" t="s">
        <v>52</v>
      </c>
      <c r="R57" s="6" t="s">
        <v>52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6" t="s">
        <v>52</v>
      </c>
      <c r="AK57" s="6" t="s">
        <v>52</v>
      </c>
      <c r="AL57" s="6" t="s">
        <v>52</v>
      </c>
    </row>
    <row r="58" spans="1:38" ht="30" customHeight="1">
      <c r="A58" s="7"/>
      <c r="B58" s="7"/>
      <c r="C58" s="7"/>
      <c r="D58" s="7"/>
      <c r="E58" s="8"/>
      <c r="F58" s="9"/>
      <c r="G58" s="8"/>
      <c r="H58" s="9"/>
      <c r="I58" s="8"/>
      <c r="J58" s="9"/>
      <c r="K58" s="8"/>
      <c r="L58" s="9"/>
      <c r="M58" s="7"/>
    </row>
    <row r="59" spans="1:38" ht="30" customHeight="1">
      <c r="A59" s="174" t="s">
        <v>390</v>
      </c>
      <c r="B59" s="174"/>
      <c r="C59" s="174"/>
      <c r="D59" s="174"/>
      <c r="E59" s="175"/>
      <c r="F59" s="176"/>
      <c r="G59" s="175"/>
      <c r="H59" s="176"/>
      <c r="I59" s="175"/>
      <c r="J59" s="176"/>
      <c r="K59" s="175"/>
      <c r="L59" s="176"/>
      <c r="M59" s="174"/>
      <c r="N59" s="2" t="s">
        <v>110</v>
      </c>
    </row>
    <row r="60" spans="1:38" ht="30" customHeight="1">
      <c r="A60" s="3" t="s">
        <v>380</v>
      </c>
      <c r="B60" s="3" t="s">
        <v>274</v>
      </c>
      <c r="C60" s="3" t="s">
        <v>275</v>
      </c>
      <c r="D60" s="7">
        <v>1.9E-2</v>
      </c>
      <c r="E60" s="8">
        <f>단가대비표!O55</f>
        <v>0</v>
      </c>
      <c r="F60" s="9">
        <f>TRUNC(E60*D60,1)</f>
        <v>0</v>
      </c>
      <c r="G60" s="8">
        <f>단가대비표!P55</f>
        <v>139607</v>
      </c>
      <c r="H60" s="9">
        <f>TRUNC(G60*D60,1)</f>
        <v>2652.5</v>
      </c>
      <c r="I60" s="8">
        <f>단가대비표!V55</f>
        <v>0</v>
      </c>
      <c r="J60" s="9">
        <f>TRUNC(I60*D60,1)</f>
        <v>0</v>
      </c>
      <c r="K60" s="8">
        <f>TRUNC(E60+G60+I60,1)</f>
        <v>139607</v>
      </c>
      <c r="L60" s="9">
        <f>TRUNC(F60+H60+J60,1)</f>
        <v>2652.5</v>
      </c>
      <c r="M60" s="3" t="s">
        <v>381</v>
      </c>
      <c r="N60" s="6" t="s">
        <v>110</v>
      </c>
      <c r="O60" s="6" t="s">
        <v>382</v>
      </c>
      <c r="P60" s="6" t="s">
        <v>62</v>
      </c>
      <c r="Q60" s="6" t="s">
        <v>62</v>
      </c>
      <c r="R60" s="6" t="s">
        <v>61</v>
      </c>
      <c r="S60" s="10"/>
      <c r="T60" s="10"/>
      <c r="U60" s="10"/>
      <c r="V60" s="10">
        <v>1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6" t="s">
        <v>52</v>
      </c>
      <c r="AK60" s="6" t="s">
        <v>392</v>
      </c>
      <c r="AL60" s="6" t="s">
        <v>52</v>
      </c>
    </row>
    <row r="61" spans="1:38" ht="30" customHeight="1">
      <c r="A61" s="3" t="s">
        <v>338</v>
      </c>
      <c r="B61" s="3" t="s">
        <v>388</v>
      </c>
      <c r="C61" s="3" t="s">
        <v>340</v>
      </c>
      <c r="D61" s="7">
        <v>1</v>
      </c>
      <c r="E61" s="8">
        <v>0</v>
      </c>
      <c r="F61" s="9">
        <f>TRUNC(E61*D61,1)</f>
        <v>0</v>
      </c>
      <c r="G61" s="8">
        <v>0</v>
      </c>
      <c r="H61" s="9">
        <f>TRUNC(G61*D61,1)</f>
        <v>0</v>
      </c>
      <c r="I61" s="8">
        <f>ROUNDDOWN(SUMIF(V60:V61, RIGHTB(O61, 1), H60:H61)*U61, 2)</f>
        <v>53.05</v>
      </c>
      <c r="J61" s="9">
        <f>TRUNC(I61*D61,1)</f>
        <v>53</v>
      </c>
      <c r="K61" s="8">
        <f>TRUNC(E61+G61+I61,1)</f>
        <v>53</v>
      </c>
      <c r="L61" s="9">
        <f>TRUNC(F61+H61+J61,1)</f>
        <v>53</v>
      </c>
      <c r="M61" s="3" t="s">
        <v>52</v>
      </c>
      <c r="N61" s="6" t="s">
        <v>110</v>
      </c>
      <c r="O61" s="6" t="s">
        <v>341</v>
      </c>
      <c r="P61" s="6" t="s">
        <v>62</v>
      </c>
      <c r="Q61" s="6" t="s">
        <v>62</v>
      </c>
      <c r="R61" s="6" t="s">
        <v>62</v>
      </c>
      <c r="S61" s="10">
        <v>1</v>
      </c>
      <c r="T61" s="10">
        <v>2</v>
      </c>
      <c r="U61" s="10">
        <v>0.02</v>
      </c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6" t="s">
        <v>52</v>
      </c>
      <c r="AK61" s="6" t="s">
        <v>393</v>
      </c>
      <c r="AL61" s="6" t="s">
        <v>52</v>
      </c>
    </row>
    <row r="62" spans="1:38" ht="30" customHeight="1">
      <c r="A62" s="3" t="s">
        <v>271</v>
      </c>
      <c r="B62" s="3" t="s">
        <v>52</v>
      </c>
      <c r="C62" s="3" t="s">
        <v>52</v>
      </c>
      <c r="D62" s="7"/>
      <c r="E62" s="8"/>
      <c r="F62" s="9">
        <f>TRUNC(SUMIF(N60:N61, N59, F60:F61),0)</f>
        <v>0</v>
      </c>
      <c r="G62" s="8"/>
      <c r="H62" s="9">
        <f>TRUNC(SUMIF(N60:N61, N59, H60:H61),0)</f>
        <v>2652</v>
      </c>
      <c r="I62" s="8"/>
      <c r="J62" s="9">
        <f>TRUNC(SUMIF(N60:N61, N59, J60:J61),0)</f>
        <v>53</v>
      </c>
      <c r="K62" s="8"/>
      <c r="L62" s="9">
        <f>F62+H62+J62</f>
        <v>2705</v>
      </c>
      <c r="M62" s="3" t="s">
        <v>52</v>
      </c>
      <c r="N62" s="6" t="s">
        <v>204</v>
      </c>
      <c r="O62" s="6" t="s">
        <v>204</v>
      </c>
      <c r="P62" s="6" t="s">
        <v>52</v>
      </c>
      <c r="Q62" s="6" t="s">
        <v>52</v>
      </c>
      <c r="R62" s="6" t="s">
        <v>52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6" t="s">
        <v>52</v>
      </c>
      <c r="AK62" s="6" t="s">
        <v>52</v>
      </c>
      <c r="AL62" s="6" t="s">
        <v>52</v>
      </c>
    </row>
    <row r="63" spans="1:38" ht="30" customHeight="1">
      <c r="A63" s="7"/>
      <c r="B63" s="7"/>
      <c r="C63" s="7"/>
      <c r="D63" s="7"/>
      <c r="E63" s="8"/>
      <c r="F63" s="9"/>
      <c r="G63" s="8"/>
      <c r="H63" s="9"/>
      <c r="I63" s="8"/>
      <c r="J63" s="9"/>
      <c r="K63" s="8"/>
      <c r="L63" s="9"/>
      <c r="M63" s="7"/>
    </row>
    <row r="64" spans="1:38" ht="30" customHeight="1">
      <c r="A64" s="174" t="s">
        <v>394</v>
      </c>
      <c r="B64" s="174"/>
      <c r="C64" s="174"/>
      <c r="D64" s="174"/>
      <c r="E64" s="175"/>
      <c r="F64" s="176"/>
      <c r="G64" s="175"/>
      <c r="H64" s="176"/>
      <c r="I64" s="175"/>
      <c r="J64" s="176"/>
      <c r="K64" s="175"/>
      <c r="L64" s="176"/>
      <c r="M64" s="174"/>
      <c r="N64" s="2" t="s">
        <v>115</v>
      </c>
    </row>
    <row r="65" spans="1:38" ht="30" customHeight="1">
      <c r="A65" s="3" t="s">
        <v>395</v>
      </c>
      <c r="B65" s="3" t="s">
        <v>396</v>
      </c>
      <c r="C65" s="3" t="s">
        <v>66</v>
      </c>
      <c r="D65" s="7">
        <v>1</v>
      </c>
      <c r="E65" s="8">
        <f>일위대가목록!E30</f>
        <v>1478</v>
      </c>
      <c r="F65" s="9">
        <f>TRUNC(E65*D65,1)</f>
        <v>1478</v>
      </c>
      <c r="G65" s="8">
        <f>일위대가목록!F30</f>
        <v>5582</v>
      </c>
      <c r="H65" s="9">
        <f>TRUNC(G65*D65,1)</f>
        <v>5582</v>
      </c>
      <c r="I65" s="8">
        <f>일위대가목록!G30</f>
        <v>111</v>
      </c>
      <c r="J65" s="9">
        <f>TRUNC(I65*D65,1)</f>
        <v>111</v>
      </c>
      <c r="K65" s="8">
        <f t="shared" ref="K65:L67" si="13">TRUNC(E65+G65+I65,1)</f>
        <v>7171</v>
      </c>
      <c r="L65" s="9">
        <f t="shared" si="13"/>
        <v>7171</v>
      </c>
      <c r="M65" s="3" t="s">
        <v>397</v>
      </c>
      <c r="N65" s="6" t="s">
        <v>115</v>
      </c>
      <c r="O65" s="6" t="s">
        <v>398</v>
      </c>
      <c r="P65" s="6" t="s">
        <v>61</v>
      </c>
      <c r="Q65" s="6" t="s">
        <v>62</v>
      </c>
      <c r="R65" s="6" t="s">
        <v>62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6" t="s">
        <v>52</v>
      </c>
      <c r="AK65" s="6" t="s">
        <v>399</v>
      </c>
      <c r="AL65" s="6" t="s">
        <v>52</v>
      </c>
    </row>
    <row r="66" spans="1:38" ht="30" customHeight="1">
      <c r="A66" s="3" t="s">
        <v>400</v>
      </c>
      <c r="B66" s="3" t="s">
        <v>401</v>
      </c>
      <c r="C66" s="3" t="s">
        <v>66</v>
      </c>
      <c r="D66" s="7">
        <v>1</v>
      </c>
      <c r="E66" s="8">
        <f>일위대가목록!E31</f>
        <v>1189</v>
      </c>
      <c r="F66" s="9">
        <f>TRUNC(E66*D66,1)</f>
        <v>1189</v>
      </c>
      <c r="G66" s="8">
        <f>일위대가목록!F31</f>
        <v>0</v>
      </c>
      <c r="H66" s="9">
        <f>TRUNC(G66*D66,1)</f>
        <v>0</v>
      </c>
      <c r="I66" s="8">
        <f>일위대가목록!G31</f>
        <v>0</v>
      </c>
      <c r="J66" s="9">
        <f>TRUNC(I66*D66,1)</f>
        <v>0</v>
      </c>
      <c r="K66" s="8">
        <f t="shared" si="13"/>
        <v>1189</v>
      </c>
      <c r="L66" s="9">
        <f t="shared" si="13"/>
        <v>1189</v>
      </c>
      <c r="M66" s="3" t="s">
        <v>402</v>
      </c>
      <c r="N66" s="6" t="s">
        <v>115</v>
      </c>
      <c r="O66" s="6" t="s">
        <v>403</v>
      </c>
      <c r="P66" s="6" t="s">
        <v>61</v>
      </c>
      <c r="Q66" s="6" t="s">
        <v>62</v>
      </c>
      <c r="R66" s="6" t="s">
        <v>62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6" t="s">
        <v>52</v>
      </c>
      <c r="AK66" s="6" t="s">
        <v>404</v>
      </c>
      <c r="AL66" s="6" t="s">
        <v>52</v>
      </c>
    </row>
    <row r="67" spans="1:38" ht="30" customHeight="1">
      <c r="A67" s="3" t="s">
        <v>405</v>
      </c>
      <c r="B67" s="3" t="s">
        <v>406</v>
      </c>
      <c r="C67" s="3" t="s">
        <v>66</v>
      </c>
      <c r="D67" s="7">
        <v>1</v>
      </c>
      <c r="E67" s="8">
        <f>일위대가목록!E32</f>
        <v>0</v>
      </c>
      <c r="F67" s="9">
        <f>TRUNC(E67*D67,1)</f>
        <v>0</v>
      </c>
      <c r="G67" s="8">
        <f>일위대가목록!F32</f>
        <v>3558</v>
      </c>
      <c r="H67" s="9">
        <f>TRUNC(G67*D67,1)</f>
        <v>3558</v>
      </c>
      <c r="I67" s="8">
        <f>일위대가목록!G32</f>
        <v>0</v>
      </c>
      <c r="J67" s="9">
        <f>TRUNC(I67*D67,1)</f>
        <v>0</v>
      </c>
      <c r="K67" s="8">
        <f t="shared" si="13"/>
        <v>3558</v>
      </c>
      <c r="L67" s="9">
        <f t="shared" si="13"/>
        <v>3558</v>
      </c>
      <c r="M67" s="3" t="s">
        <v>407</v>
      </c>
      <c r="N67" s="6" t="s">
        <v>115</v>
      </c>
      <c r="O67" s="6" t="s">
        <v>408</v>
      </c>
      <c r="P67" s="6" t="s">
        <v>61</v>
      </c>
      <c r="Q67" s="6" t="s">
        <v>62</v>
      </c>
      <c r="R67" s="6" t="s">
        <v>62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6" t="s">
        <v>52</v>
      </c>
      <c r="AK67" s="6" t="s">
        <v>409</v>
      </c>
      <c r="AL67" s="6" t="s">
        <v>52</v>
      </c>
    </row>
    <row r="68" spans="1:38" ht="30" customHeight="1">
      <c r="A68" s="3" t="s">
        <v>271</v>
      </c>
      <c r="B68" s="3" t="s">
        <v>52</v>
      </c>
      <c r="C68" s="3" t="s">
        <v>52</v>
      </c>
      <c r="D68" s="7"/>
      <c r="E68" s="8"/>
      <c r="F68" s="9">
        <f>TRUNC(SUMIF(N65:N67, N64, F65:F67),0)</f>
        <v>2667</v>
      </c>
      <c r="G68" s="8"/>
      <c r="H68" s="9">
        <f>TRUNC(SUMIF(N65:N67, N64, H65:H67),0)</f>
        <v>9140</v>
      </c>
      <c r="I68" s="8"/>
      <c r="J68" s="9">
        <f>TRUNC(SUMIF(N65:N67, N64, J65:J67),0)</f>
        <v>111</v>
      </c>
      <c r="K68" s="8"/>
      <c r="L68" s="9">
        <f>F68+H68+J68</f>
        <v>11918</v>
      </c>
      <c r="M68" s="3" t="s">
        <v>52</v>
      </c>
      <c r="N68" s="6" t="s">
        <v>204</v>
      </c>
      <c r="O68" s="6" t="s">
        <v>204</v>
      </c>
      <c r="P68" s="6" t="s">
        <v>52</v>
      </c>
      <c r="Q68" s="6" t="s">
        <v>52</v>
      </c>
      <c r="R68" s="6" t="s">
        <v>52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6" t="s">
        <v>52</v>
      </c>
      <c r="AK68" s="6" t="s">
        <v>52</v>
      </c>
      <c r="AL68" s="6" t="s">
        <v>52</v>
      </c>
    </row>
    <row r="69" spans="1:38" ht="30" customHeight="1">
      <c r="A69" s="7"/>
      <c r="B69" s="7"/>
      <c r="C69" s="7"/>
      <c r="D69" s="7"/>
      <c r="E69" s="8"/>
      <c r="F69" s="9"/>
      <c r="G69" s="8"/>
      <c r="H69" s="9"/>
      <c r="I69" s="8"/>
      <c r="J69" s="9"/>
      <c r="K69" s="8"/>
      <c r="L69" s="9"/>
      <c r="M69" s="7"/>
    </row>
    <row r="70" spans="1:38" ht="30" customHeight="1">
      <c r="A70" s="174" t="s">
        <v>410</v>
      </c>
      <c r="B70" s="174"/>
      <c r="C70" s="174"/>
      <c r="D70" s="174"/>
      <c r="E70" s="175"/>
      <c r="F70" s="176"/>
      <c r="G70" s="175"/>
      <c r="H70" s="176"/>
      <c r="I70" s="175"/>
      <c r="J70" s="176"/>
      <c r="K70" s="175"/>
      <c r="L70" s="176"/>
      <c r="M70" s="174"/>
      <c r="N70" s="2" t="s">
        <v>120</v>
      </c>
    </row>
    <row r="71" spans="1:38" ht="30" customHeight="1">
      <c r="A71" s="3" t="s">
        <v>395</v>
      </c>
      <c r="B71" s="3" t="s">
        <v>396</v>
      </c>
      <c r="C71" s="3" t="s">
        <v>66</v>
      </c>
      <c r="D71" s="7">
        <v>1</v>
      </c>
      <c r="E71" s="8">
        <f>일위대가목록!E30</f>
        <v>1478</v>
      </c>
      <c r="F71" s="9">
        <f>TRUNC(E71*D71,1)</f>
        <v>1478</v>
      </c>
      <c r="G71" s="8">
        <f>일위대가목록!F30</f>
        <v>5582</v>
      </c>
      <c r="H71" s="9">
        <f>TRUNC(G71*D71,1)</f>
        <v>5582</v>
      </c>
      <c r="I71" s="8">
        <f>일위대가목록!G30</f>
        <v>111</v>
      </c>
      <c r="J71" s="9">
        <f>TRUNC(I71*D71,1)</f>
        <v>111</v>
      </c>
      <c r="K71" s="8">
        <f t="shared" ref="K71:L73" si="14">TRUNC(E71+G71+I71,1)</f>
        <v>7171</v>
      </c>
      <c r="L71" s="9">
        <f t="shared" si="14"/>
        <v>7171</v>
      </c>
      <c r="M71" s="3" t="s">
        <v>397</v>
      </c>
      <c r="N71" s="6" t="s">
        <v>120</v>
      </c>
      <c r="O71" s="6" t="s">
        <v>398</v>
      </c>
      <c r="P71" s="6" t="s">
        <v>61</v>
      </c>
      <c r="Q71" s="6" t="s">
        <v>62</v>
      </c>
      <c r="R71" s="6" t="s">
        <v>62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6" t="s">
        <v>52</v>
      </c>
      <c r="AK71" s="6" t="s">
        <v>411</v>
      </c>
      <c r="AL71" s="6" t="s">
        <v>52</v>
      </c>
    </row>
    <row r="72" spans="1:38" ht="30" customHeight="1">
      <c r="A72" s="3" t="s">
        <v>400</v>
      </c>
      <c r="B72" s="3" t="s">
        <v>401</v>
      </c>
      <c r="C72" s="3" t="s">
        <v>66</v>
      </c>
      <c r="D72" s="7">
        <v>1</v>
      </c>
      <c r="E72" s="8">
        <f>일위대가목록!E31</f>
        <v>1189</v>
      </c>
      <c r="F72" s="9">
        <f>TRUNC(E72*D72,1)</f>
        <v>1189</v>
      </c>
      <c r="G72" s="8">
        <f>일위대가목록!F31</f>
        <v>0</v>
      </c>
      <c r="H72" s="9">
        <f>TRUNC(G72*D72,1)</f>
        <v>0</v>
      </c>
      <c r="I72" s="8">
        <f>일위대가목록!G31</f>
        <v>0</v>
      </c>
      <c r="J72" s="9">
        <f>TRUNC(I72*D72,1)</f>
        <v>0</v>
      </c>
      <c r="K72" s="8">
        <f t="shared" si="14"/>
        <v>1189</v>
      </c>
      <c r="L72" s="9">
        <f t="shared" si="14"/>
        <v>1189</v>
      </c>
      <c r="M72" s="3" t="s">
        <v>402</v>
      </c>
      <c r="N72" s="6" t="s">
        <v>120</v>
      </c>
      <c r="O72" s="6" t="s">
        <v>403</v>
      </c>
      <c r="P72" s="6" t="s">
        <v>61</v>
      </c>
      <c r="Q72" s="6" t="s">
        <v>62</v>
      </c>
      <c r="R72" s="6" t="s">
        <v>62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6" t="s">
        <v>52</v>
      </c>
      <c r="AK72" s="6" t="s">
        <v>412</v>
      </c>
      <c r="AL72" s="6" t="s">
        <v>52</v>
      </c>
    </row>
    <row r="73" spans="1:38" ht="30" customHeight="1">
      <c r="A73" s="3" t="s">
        <v>405</v>
      </c>
      <c r="B73" s="3" t="s">
        <v>406</v>
      </c>
      <c r="C73" s="3" t="s">
        <v>66</v>
      </c>
      <c r="D73" s="7">
        <v>1</v>
      </c>
      <c r="E73" s="8">
        <f>일위대가목록!E32</f>
        <v>0</v>
      </c>
      <c r="F73" s="9">
        <f>TRUNC(E73*D73,1)</f>
        <v>0</v>
      </c>
      <c r="G73" s="8">
        <f>일위대가목록!F32</f>
        <v>3558</v>
      </c>
      <c r="H73" s="9">
        <f>TRUNC(G73*D73,1)</f>
        <v>3558</v>
      </c>
      <c r="I73" s="8">
        <f>일위대가목록!G32</f>
        <v>0</v>
      </c>
      <c r="J73" s="9">
        <f>TRUNC(I73*D73,1)</f>
        <v>0</v>
      </c>
      <c r="K73" s="8">
        <f t="shared" si="14"/>
        <v>3558</v>
      </c>
      <c r="L73" s="9">
        <f t="shared" si="14"/>
        <v>3558</v>
      </c>
      <c r="M73" s="3" t="s">
        <v>407</v>
      </c>
      <c r="N73" s="6" t="s">
        <v>120</v>
      </c>
      <c r="O73" s="6" t="s">
        <v>408</v>
      </c>
      <c r="P73" s="6" t="s">
        <v>61</v>
      </c>
      <c r="Q73" s="6" t="s">
        <v>62</v>
      </c>
      <c r="R73" s="6" t="s">
        <v>62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6" t="s">
        <v>52</v>
      </c>
      <c r="AK73" s="6" t="s">
        <v>413</v>
      </c>
      <c r="AL73" s="6" t="s">
        <v>52</v>
      </c>
    </row>
    <row r="74" spans="1:38" ht="30" customHeight="1">
      <c r="A74" s="3" t="s">
        <v>271</v>
      </c>
      <c r="B74" s="3" t="s">
        <v>52</v>
      </c>
      <c r="C74" s="3" t="s">
        <v>52</v>
      </c>
      <c r="D74" s="7"/>
      <c r="E74" s="8"/>
      <c r="F74" s="9">
        <f>TRUNC(SUMIF(N71:N73, N70, F71:F73),0)</f>
        <v>2667</v>
      </c>
      <c r="G74" s="8"/>
      <c r="H74" s="9">
        <f>TRUNC(SUMIF(N71:N73, N70, H71:H73),0)</f>
        <v>9140</v>
      </c>
      <c r="I74" s="8"/>
      <c r="J74" s="9">
        <f>TRUNC(SUMIF(N71:N73, N70, J71:J73),0)</f>
        <v>111</v>
      </c>
      <c r="K74" s="8"/>
      <c r="L74" s="9">
        <f>F74+H74+J74</f>
        <v>11918</v>
      </c>
      <c r="M74" s="3" t="s">
        <v>52</v>
      </c>
      <c r="N74" s="6" t="s">
        <v>204</v>
      </c>
      <c r="O74" s="6" t="s">
        <v>204</v>
      </c>
      <c r="P74" s="6" t="s">
        <v>52</v>
      </c>
      <c r="Q74" s="6" t="s">
        <v>52</v>
      </c>
      <c r="R74" s="6" t="s">
        <v>52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6" t="s">
        <v>52</v>
      </c>
      <c r="AK74" s="6" t="s">
        <v>52</v>
      </c>
      <c r="AL74" s="6" t="s">
        <v>52</v>
      </c>
    </row>
    <row r="75" spans="1:38" ht="30" customHeight="1">
      <c r="A75" s="7"/>
      <c r="B75" s="7"/>
      <c r="C75" s="7"/>
      <c r="D75" s="7"/>
      <c r="E75" s="8"/>
      <c r="F75" s="9"/>
      <c r="G75" s="8"/>
      <c r="H75" s="9"/>
      <c r="I75" s="8"/>
      <c r="J75" s="9"/>
      <c r="K75" s="8"/>
      <c r="L75" s="9"/>
      <c r="M75" s="7"/>
    </row>
    <row r="76" spans="1:38" ht="30" customHeight="1">
      <c r="A76" s="174" t="s">
        <v>414</v>
      </c>
      <c r="B76" s="174"/>
      <c r="C76" s="174"/>
      <c r="D76" s="174"/>
      <c r="E76" s="175"/>
      <c r="F76" s="176"/>
      <c r="G76" s="175"/>
      <c r="H76" s="176"/>
      <c r="I76" s="175"/>
      <c r="J76" s="176"/>
      <c r="K76" s="175"/>
      <c r="L76" s="176"/>
      <c r="M76" s="174"/>
      <c r="N76" s="2" t="s">
        <v>125</v>
      </c>
    </row>
    <row r="77" spans="1:38" ht="30" customHeight="1">
      <c r="A77" s="3" t="s">
        <v>395</v>
      </c>
      <c r="B77" s="3" t="s">
        <v>396</v>
      </c>
      <c r="C77" s="3" t="s">
        <v>66</v>
      </c>
      <c r="D77" s="7">
        <v>1</v>
      </c>
      <c r="E77" s="8">
        <f>일위대가목록!E30</f>
        <v>1478</v>
      </c>
      <c r="F77" s="9">
        <f>TRUNC(E77*D77,1)</f>
        <v>1478</v>
      </c>
      <c r="G77" s="8">
        <f>일위대가목록!F30</f>
        <v>5582</v>
      </c>
      <c r="H77" s="9">
        <f>TRUNC(G77*D77,1)</f>
        <v>5582</v>
      </c>
      <c r="I77" s="8">
        <f>일위대가목록!G30</f>
        <v>111</v>
      </c>
      <c r="J77" s="9">
        <f>TRUNC(I77*D77,1)</f>
        <v>111</v>
      </c>
      <c r="K77" s="8">
        <f t="shared" ref="K77:L79" si="15">TRUNC(E77+G77+I77,1)</f>
        <v>7171</v>
      </c>
      <c r="L77" s="9">
        <f t="shared" si="15"/>
        <v>7171</v>
      </c>
      <c r="M77" s="3" t="s">
        <v>397</v>
      </c>
      <c r="N77" s="6" t="s">
        <v>125</v>
      </c>
      <c r="O77" s="6" t="s">
        <v>398</v>
      </c>
      <c r="P77" s="6" t="s">
        <v>61</v>
      </c>
      <c r="Q77" s="6" t="s">
        <v>62</v>
      </c>
      <c r="R77" s="6" t="s">
        <v>62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6" t="s">
        <v>52</v>
      </c>
      <c r="AK77" s="6" t="s">
        <v>415</v>
      </c>
      <c r="AL77" s="6" t="s">
        <v>52</v>
      </c>
    </row>
    <row r="78" spans="1:38" ht="30" customHeight="1">
      <c r="A78" s="3" t="s">
        <v>400</v>
      </c>
      <c r="B78" s="3" t="s">
        <v>401</v>
      </c>
      <c r="C78" s="3" t="s">
        <v>66</v>
      </c>
      <c r="D78" s="7">
        <v>1</v>
      </c>
      <c r="E78" s="8">
        <f>일위대가목록!E31</f>
        <v>1189</v>
      </c>
      <c r="F78" s="9">
        <f>TRUNC(E78*D78,1)</f>
        <v>1189</v>
      </c>
      <c r="G78" s="8">
        <f>일위대가목록!F31</f>
        <v>0</v>
      </c>
      <c r="H78" s="9">
        <f>TRUNC(G78*D78,1)</f>
        <v>0</v>
      </c>
      <c r="I78" s="8">
        <f>일위대가목록!G31</f>
        <v>0</v>
      </c>
      <c r="J78" s="9">
        <f>TRUNC(I78*D78,1)</f>
        <v>0</v>
      </c>
      <c r="K78" s="8">
        <f t="shared" si="15"/>
        <v>1189</v>
      </c>
      <c r="L78" s="9">
        <f t="shared" si="15"/>
        <v>1189</v>
      </c>
      <c r="M78" s="3" t="s">
        <v>402</v>
      </c>
      <c r="N78" s="6" t="s">
        <v>125</v>
      </c>
      <c r="O78" s="6" t="s">
        <v>403</v>
      </c>
      <c r="P78" s="6" t="s">
        <v>61</v>
      </c>
      <c r="Q78" s="6" t="s">
        <v>62</v>
      </c>
      <c r="R78" s="6" t="s">
        <v>62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6" t="s">
        <v>52</v>
      </c>
      <c r="AK78" s="6" t="s">
        <v>416</v>
      </c>
      <c r="AL78" s="6" t="s">
        <v>52</v>
      </c>
    </row>
    <row r="79" spans="1:38" ht="30" customHeight="1">
      <c r="A79" s="3" t="s">
        <v>405</v>
      </c>
      <c r="B79" s="3" t="s">
        <v>406</v>
      </c>
      <c r="C79" s="3" t="s">
        <v>66</v>
      </c>
      <c r="D79" s="7">
        <v>1</v>
      </c>
      <c r="E79" s="8">
        <f>일위대가목록!E32</f>
        <v>0</v>
      </c>
      <c r="F79" s="9">
        <f>TRUNC(E79*D79,1)</f>
        <v>0</v>
      </c>
      <c r="G79" s="8">
        <f>일위대가목록!F32</f>
        <v>3558</v>
      </c>
      <c r="H79" s="9">
        <f>TRUNC(G79*D79,1)</f>
        <v>3558</v>
      </c>
      <c r="I79" s="8">
        <f>일위대가목록!G32</f>
        <v>0</v>
      </c>
      <c r="J79" s="9">
        <f>TRUNC(I79*D79,1)</f>
        <v>0</v>
      </c>
      <c r="K79" s="8">
        <f t="shared" si="15"/>
        <v>3558</v>
      </c>
      <c r="L79" s="9">
        <f t="shared" si="15"/>
        <v>3558</v>
      </c>
      <c r="M79" s="3" t="s">
        <v>407</v>
      </c>
      <c r="N79" s="6" t="s">
        <v>125</v>
      </c>
      <c r="O79" s="6" t="s">
        <v>408</v>
      </c>
      <c r="P79" s="6" t="s">
        <v>61</v>
      </c>
      <c r="Q79" s="6" t="s">
        <v>62</v>
      </c>
      <c r="R79" s="6" t="s">
        <v>62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6" t="s">
        <v>52</v>
      </c>
      <c r="AK79" s="6" t="s">
        <v>417</v>
      </c>
      <c r="AL79" s="6" t="s">
        <v>52</v>
      </c>
    </row>
    <row r="80" spans="1:38" ht="30" customHeight="1">
      <c r="A80" s="3" t="s">
        <v>271</v>
      </c>
      <c r="B80" s="3" t="s">
        <v>52</v>
      </c>
      <c r="C80" s="3" t="s">
        <v>52</v>
      </c>
      <c r="D80" s="7"/>
      <c r="E80" s="8"/>
      <c r="F80" s="9">
        <f>TRUNC(SUMIF(N77:N79, N76, F77:F79),0)</f>
        <v>2667</v>
      </c>
      <c r="G80" s="8"/>
      <c r="H80" s="9">
        <f>TRUNC(SUMIF(N77:N79, N76, H77:H79),0)</f>
        <v>9140</v>
      </c>
      <c r="I80" s="8"/>
      <c r="J80" s="9">
        <f>TRUNC(SUMIF(N77:N79, N76, J77:J79),0)</f>
        <v>111</v>
      </c>
      <c r="K80" s="8"/>
      <c r="L80" s="9">
        <f>F80+H80+J80</f>
        <v>11918</v>
      </c>
      <c r="M80" s="3" t="s">
        <v>52</v>
      </c>
      <c r="N80" s="6" t="s">
        <v>204</v>
      </c>
      <c r="O80" s="6" t="s">
        <v>204</v>
      </c>
      <c r="P80" s="6" t="s">
        <v>52</v>
      </c>
      <c r="Q80" s="6" t="s">
        <v>52</v>
      </c>
      <c r="R80" s="6" t="s">
        <v>52</v>
      </c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6" t="s">
        <v>52</v>
      </c>
      <c r="AK80" s="6" t="s">
        <v>52</v>
      </c>
      <c r="AL80" s="6" t="s">
        <v>52</v>
      </c>
    </row>
    <row r="81" spans="1:38" ht="30" customHeight="1">
      <c r="A81" s="7"/>
      <c r="B81" s="7"/>
      <c r="C81" s="7"/>
      <c r="D81" s="7"/>
      <c r="E81" s="8"/>
      <c r="F81" s="9"/>
      <c r="G81" s="8"/>
      <c r="H81" s="9"/>
      <c r="I81" s="8"/>
      <c r="J81" s="9"/>
      <c r="K81" s="8"/>
      <c r="L81" s="9"/>
      <c r="M81" s="7"/>
    </row>
    <row r="82" spans="1:38" ht="30" customHeight="1">
      <c r="A82" s="174" t="s">
        <v>418</v>
      </c>
      <c r="B82" s="174"/>
      <c r="C82" s="174"/>
      <c r="D82" s="174"/>
      <c r="E82" s="175"/>
      <c r="F82" s="176"/>
      <c r="G82" s="175"/>
      <c r="H82" s="176"/>
      <c r="I82" s="175"/>
      <c r="J82" s="176"/>
      <c r="K82" s="175"/>
      <c r="L82" s="176"/>
      <c r="M82" s="174"/>
      <c r="N82" s="2" t="s">
        <v>129</v>
      </c>
    </row>
    <row r="83" spans="1:38" ht="30" customHeight="1">
      <c r="A83" s="3" t="s">
        <v>395</v>
      </c>
      <c r="B83" s="3" t="s">
        <v>396</v>
      </c>
      <c r="C83" s="3" t="s">
        <v>66</v>
      </c>
      <c r="D83" s="7">
        <v>1</v>
      </c>
      <c r="E83" s="8">
        <f>일위대가목록!E30</f>
        <v>1478</v>
      </c>
      <c r="F83" s="9">
        <f>TRUNC(E83*D83,1)</f>
        <v>1478</v>
      </c>
      <c r="G83" s="8">
        <f>일위대가목록!F30</f>
        <v>5582</v>
      </c>
      <c r="H83" s="9">
        <f>TRUNC(G83*D83,1)</f>
        <v>5582</v>
      </c>
      <c r="I83" s="8">
        <f>일위대가목록!G30</f>
        <v>111</v>
      </c>
      <c r="J83" s="9">
        <f>TRUNC(I83*D83,1)</f>
        <v>111</v>
      </c>
      <c r="K83" s="8">
        <f t="shared" ref="K83:L85" si="16">TRUNC(E83+G83+I83,1)</f>
        <v>7171</v>
      </c>
      <c r="L83" s="9">
        <f t="shared" si="16"/>
        <v>7171</v>
      </c>
      <c r="M83" s="3" t="s">
        <v>397</v>
      </c>
      <c r="N83" s="6" t="s">
        <v>129</v>
      </c>
      <c r="O83" s="6" t="s">
        <v>398</v>
      </c>
      <c r="P83" s="6" t="s">
        <v>61</v>
      </c>
      <c r="Q83" s="6" t="s">
        <v>62</v>
      </c>
      <c r="R83" s="6" t="s">
        <v>62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6" t="s">
        <v>52</v>
      </c>
      <c r="AK83" s="6" t="s">
        <v>419</v>
      </c>
      <c r="AL83" s="6" t="s">
        <v>52</v>
      </c>
    </row>
    <row r="84" spans="1:38" ht="30" customHeight="1">
      <c r="A84" s="3" t="s">
        <v>400</v>
      </c>
      <c r="B84" s="3" t="s">
        <v>401</v>
      </c>
      <c r="C84" s="3" t="s">
        <v>66</v>
      </c>
      <c r="D84" s="7">
        <v>1</v>
      </c>
      <c r="E84" s="8">
        <f>일위대가목록!E31</f>
        <v>1189</v>
      </c>
      <c r="F84" s="9">
        <f>TRUNC(E84*D84,1)</f>
        <v>1189</v>
      </c>
      <c r="G84" s="8">
        <f>일위대가목록!F31</f>
        <v>0</v>
      </c>
      <c r="H84" s="9">
        <f>TRUNC(G84*D84,1)</f>
        <v>0</v>
      </c>
      <c r="I84" s="8">
        <f>일위대가목록!G31</f>
        <v>0</v>
      </c>
      <c r="J84" s="9">
        <f>TRUNC(I84*D84,1)</f>
        <v>0</v>
      </c>
      <c r="K84" s="8">
        <f t="shared" si="16"/>
        <v>1189</v>
      </c>
      <c r="L84" s="9">
        <f t="shared" si="16"/>
        <v>1189</v>
      </c>
      <c r="M84" s="3" t="s">
        <v>402</v>
      </c>
      <c r="N84" s="6" t="s">
        <v>129</v>
      </c>
      <c r="O84" s="6" t="s">
        <v>403</v>
      </c>
      <c r="P84" s="6" t="s">
        <v>61</v>
      </c>
      <c r="Q84" s="6" t="s">
        <v>62</v>
      </c>
      <c r="R84" s="6" t="s">
        <v>62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6" t="s">
        <v>52</v>
      </c>
      <c r="AK84" s="6" t="s">
        <v>420</v>
      </c>
      <c r="AL84" s="6" t="s">
        <v>52</v>
      </c>
    </row>
    <row r="85" spans="1:38" ht="30" customHeight="1">
      <c r="A85" s="3" t="s">
        <v>405</v>
      </c>
      <c r="B85" s="3" t="s">
        <v>421</v>
      </c>
      <c r="C85" s="3" t="s">
        <v>66</v>
      </c>
      <c r="D85" s="7">
        <v>1</v>
      </c>
      <c r="E85" s="8">
        <f>일위대가목록!E33</f>
        <v>0</v>
      </c>
      <c r="F85" s="9">
        <f>TRUNC(E85*D85,1)</f>
        <v>0</v>
      </c>
      <c r="G85" s="8">
        <f>일위대가목록!F33</f>
        <v>4270</v>
      </c>
      <c r="H85" s="9">
        <f>TRUNC(G85*D85,1)</f>
        <v>4270</v>
      </c>
      <c r="I85" s="8">
        <f>일위대가목록!G33</f>
        <v>0</v>
      </c>
      <c r="J85" s="9">
        <f>TRUNC(I85*D85,1)</f>
        <v>0</v>
      </c>
      <c r="K85" s="8">
        <f t="shared" si="16"/>
        <v>4270</v>
      </c>
      <c r="L85" s="9">
        <f t="shared" si="16"/>
        <v>4270</v>
      </c>
      <c r="M85" s="3" t="s">
        <v>422</v>
      </c>
      <c r="N85" s="6" t="s">
        <v>129</v>
      </c>
      <c r="O85" s="6" t="s">
        <v>423</v>
      </c>
      <c r="P85" s="6" t="s">
        <v>61</v>
      </c>
      <c r="Q85" s="6" t="s">
        <v>62</v>
      </c>
      <c r="R85" s="6" t="s">
        <v>62</v>
      </c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6" t="s">
        <v>52</v>
      </c>
      <c r="AK85" s="6" t="s">
        <v>424</v>
      </c>
      <c r="AL85" s="6" t="s">
        <v>52</v>
      </c>
    </row>
    <row r="86" spans="1:38" ht="30" customHeight="1">
      <c r="A86" s="3" t="s">
        <v>271</v>
      </c>
      <c r="B86" s="3" t="s">
        <v>52</v>
      </c>
      <c r="C86" s="3" t="s">
        <v>52</v>
      </c>
      <c r="D86" s="7"/>
      <c r="E86" s="8"/>
      <c r="F86" s="9">
        <f>TRUNC(SUMIF(N83:N85, N82, F83:F85),0)</f>
        <v>2667</v>
      </c>
      <c r="G86" s="8"/>
      <c r="H86" s="9">
        <f>TRUNC(SUMIF(N83:N85, N82, H83:H85),0)</f>
        <v>9852</v>
      </c>
      <c r="I86" s="8"/>
      <c r="J86" s="9">
        <f>TRUNC(SUMIF(N83:N85, N82, J83:J85),0)</f>
        <v>111</v>
      </c>
      <c r="K86" s="8"/>
      <c r="L86" s="9">
        <f>F86+H86+J86</f>
        <v>12630</v>
      </c>
      <c r="M86" s="3" t="s">
        <v>52</v>
      </c>
      <c r="N86" s="6" t="s">
        <v>204</v>
      </c>
      <c r="O86" s="6" t="s">
        <v>204</v>
      </c>
      <c r="P86" s="6" t="s">
        <v>52</v>
      </c>
      <c r="Q86" s="6" t="s">
        <v>52</v>
      </c>
      <c r="R86" s="6" t="s">
        <v>52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6" t="s">
        <v>52</v>
      </c>
      <c r="AK86" s="6" t="s">
        <v>52</v>
      </c>
      <c r="AL86" s="6" t="s">
        <v>52</v>
      </c>
    </row>
    <row r="87" spans="1:38" ht="30" customHeight="1">
      <c r="A87" s="7"/>
      <c r="B87" s="7"/>
      <c r="C87" s="7"/>
      <c r="D87" s="7"/>
      <c r="E87" s="8"/>
      <c r="F87" s="9"/>
      <c r="G87" s="8"/>
      <c r="H87" s="9"/>
      <c r="I87" s="8"/>
      <c r="J87" s="9"/>
      <c r="K87" s="8"/>
      <c r="L87" s="9"/>
      <c r="M87" s="7"/>
    </row>
    <row r="88" spans="1:38" ht="30" customHeight="1">
      <c r="A88" s="174" t="s">
        <v>425</v>
      </c>
      <c r="B88" s="174"/>
      <c r="C88" s="174"/>
      <c r="D88" s="174"/>
      <c r="E88" s="175"/>
      <c r="F88" s="176"/>
      <c r="G88" s="175"/>
      <c r="H88" s="176"/>
      <c r="I88" s="175"/>
      <c r="J88" s="176"/>
      <c r="K88" s="175"/>
      <c r="L88" s="176"/>
      <c r="M88" s="174"/>
      <c r="N88" s="2" t="s">
        <v>134</v>
      </c>
    </row>
    <row r="89" spans="1:38" ht="30" customHeight="1">
      <c r="A89" s="3" t="s">
        <v>426</v>
      </c>
      <c r="B89" s="3" t="s">
        <v>427</v>
      </c>
      <c r="C89" s="3" t="s">
        <v>66</v>
      </c>
      <c r="D89" s="7">
        <v>1</v>
      </c>
      <c r="E89" s="8">
        <f>일위대가목록!E34</f>
        <v>1217</v>
      </c>
      <c r="F89" s="9">
        <f>TRUNC(E89*D89,1)</f>
        <v>1217</v>
      </c>
      <c r="G89" s="8">
        <f>일위대가목록!F34</f>
        <v>10446</v>
      </c>
      <c r="H89" s="9">
        <f>TRUNC(G89*D89,1)</f>
        <v>10446</v>
      </c>
      <c r="I89" s="8">
        <f>일위대가목록!G34</f>
        <v>208</v>
      </c>
      <c r="J89" s="9">
        <f>TRUNC(I89*D89,1)</f>
        <v>208</v>
      </c>
      <c r="K89" s="8">
        <f t="shared" ref="K89:L91" si="17">TRUNC(E89+G89+I89,1)</f>
        <v>11871</v>
      </c>
      <c r="L89" s="9">
        <f t="shared" si="17"/>
        <v>11871</v>
      </c>
      <c r="M89" s="3" t="s">
        <v>428</v>
      </c>
      <c r="N89" s="6" t="s">
        <v>134</v>
      </c>
      <c r="O89" s="6" t="s">
        <v>429</v>
      </c>
      <c r="P89" s="6" t="s">
        <v>61</v>
      </c>
      <c r="Q89" s="6" t="s">
        <v>62</v>
      </c>
      <c r="R89" s="6" t="s">
        <v>62</v>
      </c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6" t="s">
        <v>52</v>
      </c>
      <c r="AK89" s="6" t="s">
        <v>430</v>
      </c>
      <c r="AL89" s="6" t="s">
        <v>52</v>
      </c>
    </row>
    <row r="90" spans="1:38" ht="30" customHeight="1">
      <c r="A90" s="3" t="s">
        <v>431</v>
      </c>
      <c r="B90" s="3" t="s">
        <v>432</v>
      </c>
      <c r="C90" s="3" t="s">
        <v>66</v>
      </c>
      <c r="D90" s="7">
        <v>1</v>
      </c>
      <c r="E90" s="8">
        <f>일위대가목록!E35</f>
        <v>893</v>
      </c>
      <c r="F90" s="9">
        <f>TRUNC(E90*D90,1)</f>
        <v>893</v>
      </c>
      <c r="G90" s="8">
        <f>일위대가목록!F35</f>
        <v>0</v>
      </c>
      <c r="H90" s="9">
        <f>TRUNC(G90*D90,1)</f>
        <v>0</v>
      </c>
      <c r="I90" s="8">
        <f>일위대가목록!G35</f>
        <v>0</v>
      </c>
      <c r="J90" s="9">
        <f>TRUNC(I90*D90,1)</f>
        <v>0</v>
      </c>
      <c r="K90" s="8">
        <f t="shared" si="17"/>
        <v>893</v>
      </c>
      <c r="L90" s="9">
        <f t="shared" si="17"/>
        <v>893</v>
      </c>
      <c r="M90" s="3" t="s">
        <v>433</v>
      </c>
      <c r="N90" s="6" t="s">
        <v>134</v>
      </c>
      <c r="O90" s="6" t="s">
        <v>434</v>
      </c>
      <c r="P90" s="6" t="s">
        <v>61</v>
      </c>
      <c r="Q90" s="6" t="s">
        <v>62</v>
      </c>
      <c r="R90" s="6" t="s">
        <v>62</v>
      </c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6" t="s">
        <v>52</v>
      </c>
      <c r="AK90" s="6" t="s">
        <v>435</v>
      </c>
      <c r="AL90" s="6" t="s">
        <v>52</v>
      </c>
    </row>
    <row r="91" spans="1:38" ht="30" customHeight="1">
      <c r="A91" s="3" t="s">
        <v>436</v>
      </c>
      <c r="B91" s="3" t="s">
        <v>437</v>
      </c>
      <c r="C91" s="3" t="s">
        <v>66</v>
      </c>
      <c r="D91" s="7">
        <v>1</v>
      </c>
      <c r="E91" s="8">
        <f>일위대가목록!E36</f>
        <v>0</v>
      </c>
      <c r="F91" s="9">
        <f>TRUNC(E91*D91,1)</f>
        <v>0</v>
      </c>
      <c r="G91" s="8">
        <f>일위대가목록!F36</f>
        <v>6056</v>
      </c>
      <c r="H91" s="9">
        <f>TRUNC(G91*D91,1)</f>
        <v>6056</v>
      </c>
      <c r="I91" s="8">
        <f>일위대가목록!G36</f>
        <v>0</v>
      </c>
      <c r="J91" s="9">
        <f>TRUNC(I91*D91,1)</f>
        <v>0</v>
      </c>
      <c r="K91" s="8">
        <f t="shared" si="17"/>
        <v>6056</v>
      </c>
      <c r="L91" s="9">
        <f t="shared" si="17"/>
        <v>6056</v>
      </c>
      <c r="M91" s="3" t="s">
        <v>438</v>
      </c>
      <c r="N91" s="6" t="s">
        <v>134</v>
      </c>
      <c r="O91" s="6" t="s">
        <v>439</v>
      </c>
      <c r="P91" s="6" t="s">
        <v>61</v>
      </c>
      <c r="Q91" s="6" t="s">
        <v>62</v>
      </c>
      <c r="R91" s="6" t="s">
        <v>62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6" t="s">
        <v>52</v>
      </c>
      <c r="AK91" s="6" t="s">
        <v>440</v>
      </c>
      <c r="AL91" s="6" t="s">
        <v>52</v>
      </c>
    </row>
    <row r="92" spans="1:38" ht="30" customHeight="1">
      <c r="A92" s="3" t="s">
        <v>271</v>
      </c>
      <c r="B92" s="3" t="s">
        <v>52</v>
      </c>
      <c r="C92" s="3" t="s">
        <v>52</v>
      </c>
      <c r="D92" s="7"/>
      <c r="E92" s="8"/>
      <c r="F92" s="9">
        <f>TRUNC(SUMIF(N89:N91, N88, F89:F91),0)</f>
        <v>2110</v>
      </c>
      <c r="G92" s="8"/>
      <c r="H92" s="9">
        <f>TRUNC(SUMIF(N89:N91, N88, H89:H91),0)</f>
        <v>16502</v>
      </c>
      <c r="I92" s="8"/>
      <c r="J92" s="9">
        <f>TRUNC(SUMIF(N89:N91, N88, J89:J91),0)</f>
        <v>208</v>
      </c>
      <c r="K92" s="8"/>
      <c r="L92" s="9">
        <f>F92+H92+J92</f>
        <v>18820</v>
      </c>
      <c r="M92" s="3" t="s">
        <v>52</v>
      </c>
      <c r="N92" s="6" t="s">
        <v>204</v>
      </c>
      <c r="O92" s="6" t="s">
        <v>204</v>
      </c>
      <c r="P92" s="6" t="s">
        <v>52</v>
      </c>
      <c r="Q92" s="6" t="s">
        <v>52</v>
      </c>
      <c r="R92" s="6" t="s">
        <v>52</v>
      </c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6" t="s">
        <v>52</v>
      </c>
      <c r="AK92" s="6" t="s">
        <v>52</v>
      </c>
      <c r="AL92" s="6" t="s">
        <v>52</v>
      </c>
    </row>
    <row r="93" spans="1:38" ht="30" customHeight="1">
      <c r="A93" s="7"/>
      <c r="B93" s="7"/>
      <c r="C93" s="7"/>
      <c r="D93" s="7"/>
      <c r="E93" s="8"/>
      <c r="F93" s="9"/>
      <c r="G93" s="8"/>
      <c r="H93" s="9"/>
      <c r="I93" s="8"/>
      <c r="J93" s="9"/>
      <c r="K93" s="8"/>
      <c r="L93" s="9"/>
      <c r="M93" s="7"/>
    </row>
    <row r="94" spans="1:38" ht="30" customHeight="1">
      <c r="A94" s="174" t="s">
        <v>441</v>
      </c>
      <c r="B94" s="174"/>
      <c r="C94" s="174"/>
      <c r="D94" s="174"/>
      <c r="E94" s="175"/>
      <c r="F94" s="176"/>
      <c r="G94" s="175"/>
      <c r="H94" s="176"/>
      <c r="I94" s="175"/>
      <c r="J94" s="176"/>
      <c r="K94" s="175"/>
      <c r="L94" s="176"/>
      <c r="M94" s="174"/>
      <c r="N94" s="2" t="s">
        <v>139</v>
      </c>
    </row>
    <row r="95" spans="1:38" ht="30" customHeight="1">
      <c r="A95" s="3" t="s">
        <v>442</v>
      </c>
      <c r="B95" s="3" t="s">
        <v>443</v>
      </c>
      <c r="C95" s="3" t="s">
        <v>66</v>
      </c>
      <c r="D95" s="7">
        <v>1.1000000000000001</v>
      </c>
      <c r="E95" s="8">
        <f>단가대비표!O31</f>
        <v>23000</v>
      </c>
      <c r="F95" s="9">
        <f>TRUNC(E95*D95,1)</f>
        <v>25300</v>
      </c>
      <c r="G95" s="8">
        <f>단가대비표!P31</f>
        <v>0</v>
      </c>
      <c r="H95" s="9">
        <f>TRUNC(G95*D95,1)</f>
        <v>0</v>
      </c>
      <c r="I95" s="8">
        <f>단가대비표!V31</f>
        <v>0</v>
      </c>
      <c r="J95" s="9">
        <f>TRUNC(I95*D95,1)</f>
        <v>0</v>
      </c>
      <c r="K95" s="8">
        <f>TRUNC(E95+G95+I95,1)</f>
        <v>23000</v>
      </c>
      <c r="L95" s="9">
        <f>TRUNC(F95+H95+J95,1)</f>
        <v>25300</v>
      </c>
      <c r="M95" s="3" t="s">
        <v>444</v>
      </c>
      <c r="N95" s="6" t="s">
        <v>139</v>
      </c>
      <c r="O95" s="6" t="s">
        <v>445</v>
      </c>
      <c r="P95" s="6" t="s">
        <v>62</v>
      </c>
      <c r="Q95" s="6" t="s">
        <v>62</v>
      </c>
      <c r="R95" s="6" t="s">
        <v>61</v>
      </c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6" t="s">
        <v>52</v>
      </c>
      <c r="AK95" s="6" t="s">
        <v>446</v>
      </c>
      <c r="AL95" s="6" t="s">
        <v>52</v>
      </c>
    </row>
    <row r="96" spans="1:38" ht="30" customHeight="1">
      <c r="A96" s="3" t="s">
        <v>447</v>
      </c>
      <c r="B96" s="3" t="s">
        <v>448</v>
      </c>
      <c r="C96" s="3" t="s">
        <v>66</v>
      </c>
      <c r="D96" s="7">
        <v>1</v>
      </c>
      <c r="E96" s="8">
        <f>일위대가목록!E37</f>
        <v>526</v>
      </c>
      <c r="F96" s="9">
        <f>TRUNC(E96*D96,1)</f>
        <v>526</v>
      </c>
      <c r="G96" s="8">
        <f>일위대가목록!F37</f>
        <v>9382</v>
      </c>
      <c r="H96" s="9">
        <f>TRUNC(G96*D96,1)</f>
        <v>9382</v>
      </c>
      <c r="I96" s="8">
        <f>일위대가목록!G37</f>
        <v>0</v>
      </c>
      <c r="J96" s="9">
        <f>TRUNC(I96*D96,1)</f>
        <v>0</v>
      </c>
      <c r="K96" s="8">
        <f>TRUNC(E96+G96+I96,1)</f>
        <v>9908</v>
      </c>
      <c r="L96" s="9">
        <f>TRUNC(F96+H96+J96,1)</f>
        <v>9908</v>
      </c>
      <c r="M96" s="3" t="s">
        <v>449</v>
      </c>
      <c r="N96" s="6" t="s">
        <v>139</v>
      </c>
      <c r="O96" s="6" t="s">
        <v>450</v>
      </c>
      <c r="P96" s="6" t="s">
        <v>61</v>
      </c>
      <c r="Q96" s="6" t="s">
        <v>62</v>
      </c>
      <c r="R96" s="6" t="s">
        <v>62</v>
      </c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6" t="s">
        <v>52</v>
      </c>
      <c r="AK96" s="6" t="s">
        <v>451</v>
      </c>
      <c r="AL96" s="6" t="s">
        <v>52</v>
      </c>
    </row>
    <row r="97" spans="1:38" ht="30" customHeight="1">
      <c r="A97" s="3" t="s">
        <v>271</v>
      </c>
      <c r="B97" s="3" t="s">
        <v>52</v>
      </c>
      <c r="C97" s="3" t="s">
        <v>52</v>
      </c>
      <c r="D97" s="7"/>
      <c r="E97" s="8"/>
      <c r="F97" s="9">
        <f>TRUNC(SUMIF(N95:N96, N94, F95:F96),0)</f>
        <v>25826</v>
      </c>
      <c r="G97" s="8"/>
      <c r="H97" s="9">
        <f>TRUNC(SUMIF(N95:N96, N94, H95:H96),0)</f>
        <v>9382</v>
      </c>
      <c r="I97" s="8"/>
      <c r="J97" s="9">
        <f>TRUNC(SUMIF(N95:N96, N94, J95:J96),0)</f>
        <v>0</v>
      </c>
      <c r="K97" s="8"/>
      <c r="L97" s="9">
        <f>F97+H97+J97</f>
        <v>35208</v>
      </c>
      <c r="M97" s="3" t="s">
        <v>52</v>
      </c>
      <c r="N97" s="6" t="s">
        <v>204</v>
      </c>
      <c r="O97" s="6" t="s">
        <v>204</v>
      </c>
      <c r="P97" s="6" t="s">
        <v>52</v>
      </c>
      <c r="Q97" s="6" t="s">
        <v>52</v>
      </c>
      <c r="R97" s="6" t="s">
        <v>52</v>
      </c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6" t="s">
        <v>52</v>
      </c>
      <c r="AK97" s="6" t="s">
        <v>52</v>
      </c>
      <c r="AL97" s="6" t="s">
        <v>52</v>
      </c>
    </row>
    <row r="98" spans="1:38" ht="30" customHeight="1">
      <c r="A98" s="7"/>
      <c r="B98" s="7"/>
      <c r="C98" s="7"/>
      <c r="D98" s="7"/>
      <c r="E98" s="8"/>
      <c r="F98" s="9"/>
      <c r="G98" s="8"/>
      <c r="H98" s="9"/>
      <c r="I98" s="8"/>
      <c r="J98" s="9"/>
      <c r="K98" s="8"/>
      <c r="L98" s="9"/>
      <c r="M98" s="7"/>
    </row>
    <row r="99" spans="1:38" ht="30" customHeight="1">
      <c r="A99" s="174" t="s">
        <v>452</v>
      </c>
      <c r="B99" s="174"/>
      <c r="C99" s="174"/>
      <c r="D99" s="174"/>
      <c r="E99" s="175"/>
      <c r="F99" s="176"/>
      <c r="G99" s="175"/>
      <c r="H99" s="176"/>
      <c r="I99" s="175"/>
      <c r="J99" s="176"/>
      <c r="K99" s="175"/>
      <c r="L99" s="176"/>
      <c r="M99" s="174"/>
      <c r="N99" s="2" t="s">
        <v>149</v>
      </c>
    </row>
    <row r="100" spans="1:38" ht="30" customHeight="1">
      <c r="A100" s="3" t="s">
        <v>454</v>
      </c>
      <c r="B100" s="3" t="s">
        <v>142</v>
      </c>
      <c r="C100" s="3" t="s">
        <v>66</v>
      </c>
      <c r="D100" s="7">
        <v>1.05</v>
      </c>
      <c r="E100" s="8">
        <f>단가대비표!O27</f>
        <v>1740</v>
      </c>
      <c r="F100" s="9">
        <f>TRUNC(E100*D100,1)</f>
        <v>1827</v>
      </c>
      <c r="G100" s="8">
        <f>단가대비표!P27</f>
        <v>0</v>
      </c>
      <c r="H100" s="9">
        <f>TRUNC(G100*D100,1)</f>
        <v>0</v>
      </c>
      <c r="I100" s="8">
        <f>단가대비표!V27</f>
        <v>0</v>
      </c>
      <c r="J100" s="9">
        <f>TRUNC(I100*D100,1)</f>
        <v>0</v>
      </c>
      <c r="K100" s="8">
        <f t="shared" ref="K100:L104" si="18">TRUNC(E100+G100+I100,1)</f>
        <v>1740</v>
      </c>
      <c r="L100" s="9">
        <f t="shared" si="18"/>
        <v>1827</v>
      </c>
      <c r="M100" s="3" t="s">
        <v>455</v>
      </c>
      <c r="N100" s="6" t="s">
        <v>149</v>
      </c>
      <c r="O100" s="6" t="s">
        <v>456</v>
      </c>
      <c r="P100" s="6" t="s">
        <v>62</v>
      </c>
      <c r="Q100" s="6" t="s">
        <v>62</v>
      </c>
      <c r="R100" s="6" t="s">
        <v>61</v>
      </c>
      <c r="S100" s="10"/>
      <c r="T100" s="10"/>
      <c r="U100" s="10"/>
      <c r="V100" s="10">
        <v>1</v>
      </c>
      <c r="W100" s="10">
        <v>2</v>
      </c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6" t="s">
        <v>52</v>
      </c>
      <c r="AK100" s="6" t="s">
        <v>457</v>
      </c>
      <c r="AL100" s="6" t="s">
        <v>52</v>
      </c>
    </row>
    <row r="101" spans="1:38" ht="30" customHeight="1">
      <c r="A101" s="3" t="s">
        <v>458</v>
      </c>
      <c r="B101" s="3" t="s">
        <v>274</v>
      </c>
      <c r="C101" s="3" t="s">
        <v>275</v>
      </c>
      <c r="D101" s="7">
        <v>3.3000000000000002E-2</v>
      </c>
      <c r="E101" s="8">
        <f>단가대비표!O51</f>
        <v>0</v>
      </c>
      <c r="F101" s="9">
        <f>TRUNC(E101*D101,1)</f>
        <v>0</v>
      </c>
      <c r="G101" s="8">
        <f>단가대비표!P51</f>
        <v>144150</v>
      </c>
      <c r="H101" s="9">
        <f>TRUNC(G101*D101,1)</f>
        <v>4756.8999999999996</v>
      </c>
      <c r="I101" s="8">
        <f>단가대비표!V51</f>
        <v>0</v>
      </c>
      <c r="J101" s="9">
        <f>TRUNC(I101*D101,1)</f>
        <v>0</v>
      </c>
      <c r="K101" s="8">
        <f t="shared" si="18"/>
        <v>144150</v>
      </c>
      <c r="L101" s="9">
        <f t="shared" si="18"/>
        <v>4756.8999999999996</v>
      </c>
      <c r="M101" s="3" t="s">
        <v>459</v>
      </c>
      <c r="N101" s="6" t="s">
        <v>149</v>
      </c>
      <c r="O101" s="6" t="s">
        <v>460</v>
      </c>
      <c r="P101" s="6" t="s">
        <v>62</v>
      </c>
      <c r="Q101" s="6" t="s">
        <v>62</v>
      </c>
      <c r="R101" s="6" t="s">
        <v>61</v>
      </c>
      <c r="S101" s="10"/>
      <c r="T101" s="10"/>
      <c r="U101" s="10"/>
      <c r="V101" s="10">
        <v>1</v>
      </c>
      <c r="W101" s="10">
        <v>2</v>
      </c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6" t="s">
        <v>52</v>
      </c>
      <c r="AK101" s="6" t="s">
        <v>461</v>
      </c>
      <c r="AL101" s="6" t="s">
        <v>52</v>
      </c>
    </row>
    <row r="102" spans="1:38" ht="30" customHeight="1">
      <c r="A102" s="3" t="s">
        <v>273</v>
      </c>
      <c r="B102" s="3" t="s">
        <v>274</v>
      </c>
      <c r="C102" s="3" t="s">
        <v>275</v>
      </c>
      <c r="D102" s="7">
        <v>1.6E-2</v>
      </c>
      <c r="E102" s="8">
        <f>단가대비표!O53</f>
        <v>0</v>
      </c>
      <c r="F102" s="9">
        <f>TRUNC(E102*D102,1)</f>
        <v>0</v>
      </c>
      <c r="G102" s="8">
        <f>단가대비표!P53</f>
        <v>94338</v>
      </c>
      <c r="H102" s="9">
        <f>TRUNC(G102*D102,1)</f>
        <v>1509.4</v>
      </c>
      <c r="I102" s="8">
        <f>단가대비표!V53</f>
        <v>0</v>
      </c>
      <c r="J102" s="9">
        <f>TRUNC(I102*D102,1)</f>
        <v>0</v>
      </c>
      <c r="K102" s="8">
        <f t="shared" si="18"/>
        <v>94338</v>
      </c>
      <c r="L102" s="9">
        <f t="shared" si="18"/>
        <v>1509.4</v>
      </c>
      <c r="M102" s="3" t="s">
        <v>276</v>
      </c>
      <c r="N102" s="6" t="s">
        <v>149</v>
      </c>
      <c r="O102" s="6" t="s">
        <v>277</v>
      </c>
      <c r="P102" s="6" t="s">
        <v>62</v>
      </c>
      <c r="Q102" s="6" t="s">
        <v>62</v>
      </c>
      <c r="R102" s="6" t="s">
        <v>61</v>
      </c>
      <c r="S102" s="10"/>
      <c r="T102" s="10"/>
      <c r="U102" s="10"/>
      <c r="V102" s="10">
        <v>1</v>
      </c>
      <c r="W102" s="10">
        <v>2</v>
      </c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6" t="s">
        <v>52</v>
      </c>
      <c r="AK102" s="6" t="s">
        <v>462</v>
      </c>
      <c r="AL102" s="6" t="s">
        <v>52</v>
      </c>
    </row>
    <row r="103" spans="1:38" ht="30" customHeight="1">
      <c r="A103" s="3" t="s">
        <v>463</v>
      </c>
      <c r="B103" s="3" t="s">
        <v>464</v>
      </c>
      <c r="C103" s="3" t="s">
        <v>340</v>
      </c>
      <c r="D103" s="7">
        <v>1</v>
      </c>
      <c r="E103" s="8">
        <v>0</v>
      </c>
      <c r="F103" s="9">
        <f>TRUNC(E103*D103,1)</f>
        <v>0</v>
      </c>
      <c r="G103" s="8">
        <f>ROUNDDOWN(SUMIF(V100:V104, RIGHTB(O103, 1), H100:H104)*U103, 2)</f>
        <v>1879.89</v>
      </c>
      <c r="H103" s="9">
        <f>TRUNC(G103*D103,1)</f>
        <v>1879.8</v>
      </c>
      <c r="I103" s="8">
        <v>0</v>
      </c>
      <c r="J103" s="9">
        <f>TRUNC(I103*D103,1)</f>
        <v>0</v>
      </c>
      <c r="K103" s="8">
        <f t="shared" si="18"/>
        <v>1879.8</v>
      </c>
      <c r="L103" s="9">
        <f t="shared" si="18"/>
        <v>1879.8</v>
      </c>
      <c r="M103" s="3" t="s">
        <v>52</v>
      </c>
      <c r="N103" s="6" t="s">
        <v>149</v>
      </c>
      <c r="O103" s="6" t="s">
        <v>341</v>
      </c>
      <c r="P103" s="6" t="s">
        <v>62</v>
      </c>
      <c r="Q103" s="6" t="s">
        <v>62</v>
      </c>
      <c r="R103" s="6" t="s">
        <v>62</v>
      </c>
      <c r="S103" s="10">
        <v>1</v>
      </c>
      <c r="T103" s="10">
        <v>1</v>
      </c>
      <c r="U103" s="10">
        <v>0.3</v>
      </c>
      <c r="V103" s="10"/>
      <c r="W103" s="10">
        <v>2</v>
      </c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6" t="s">
        <v>52</v>
      </c>
      <c r="AK103" s="6" t="s">
        <v>465</v>
      </c>
      <c r="AL103" s="6" t="s">
        <v>52</v>
      </c>
    </row>
    <row r="104" spans="1:38" ht="30" customHeight="1">
      <c r="A104" s="3" t="s">
        <v>338</v>
      </c>
      <c r="B104" s="3" t="s">
        <v>466</v>
      </c>
      <c r="C104" s="3" t="s">
        <v>340</v>
      </c>
      <c r="D104" s="7">
        <v>1</v>
      </c>
      <c r="E104" s="8">
        <v>0</v>
      </c>
      <c r="F104" s="9">
        <f>TRUNC(E104*D104,1)</f>
        <v>0</v>
      </c>
      <c r="G104" s="8">
        <v>0</v>
      </c>
      <c r="H104" s="9">
        <f>TRUNC(G104*D104,1)</f>
        <v>0</v>
      </c>
      <c r="I104" s="8">
        <f>ROUNDDOWN(SUMIF(W100:W104, RIGHTB(O104, 1), H100:H104)*U104, 2)</f>
        <v>81.459999999999994</v>
      </c>
      <c r="J104" s="9">
        <f>TRUNC(I104*D104,1)</f>
        <v>81.400000000000006</v>
      </c>
      <c r="K104" s="8">
        <f t="shared" si="18"/>
        <v>81.400000000000006</v>
      </c>
      <c r="L104" s="9">
        <f t="shared" si="18"/>
        <v>81.400000000000006</v>
      </c>
      <c r="M104" s="3" t="s">
        <v>52</v>
      </c>
      <c r="N104" s="6" t="s">
        <v>149</v>
      </c>
      <c r="O104" s="6" t="s">
        <v>467</v>
      </c>
      <c r="P104" s="6" t="s">
        <v>62</v>
      </c>
      <c r="Q104" s="6" t="s">
        <v>62</v>
      </c>
      <c r="R104" s="6" t="s">
        <v>62</v>
      </c>
      <c r="S104" s="10">
        <v>1</v>
      </c>
      <c r="T104" s="10">
        <v>2</v>
      </c>
      <c r="U104" s="10">
        <v>0.01</v>
      </c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6" t="s">
        <v>52</v>
      </c>
      <c r="AK104" s="6" t="s">
        <v>465</v>
      </c>
      <c r="AL104" s="6" t="s">
        <v>52</v>
      </c>
    </row>
    <row r="105" spans="1:38" ht="30" customHeight="1">
      <c r="A105" s="3" t="s">
        <v>271</v>
      </c>
      <c r="B105" s="3" t="s">
        <v>52</v>
      </c>
      <c r="C105" s="3" t="s">
        <v>52</v>
      </c>
      <c r="D105" s="7"/>
      <c r="E105" s="8"/>
      <c r="F105" s="9">
        <f>TRUNC(SUMIF(N100:N104, N99, F100:F104),0)</f>
        <v>1827</v>
      </c>
      <c r="G105" s="8"/>
      <c r="H105" s="9">
        <f>TRUNC(SUMIF(N100:N104, N99, H100:H104),0)</f>
        <v>8146</v>
      </c>
      <c r="I105" s="8"/>
      <c r="J105" s="9">
        <f>TRUNC(SUMIF(N100:N104, N99, J100:J104),0)</f>
        <v>81</v>
      </c>
      <c r="K105" s="8"/>
      <c r="L105" s="9">
        <f>F105+H105+J105</f>
        <v>10054</v>
      </c>
      <c r="M105" s="3" t="s">
        <v>52</v>
      </c>
      <c r="N105" s="6" t="s">
        <v>204</v>
      </c>
      <c r="O105" s="6" t="s">
        <v>204</v>
      </c>
      <c r="P105" s="6" t="s">
        <v>52</v>
      </c>
      <c r="Q105" s="6" t="s">
        <v>52</v>
      </c>
      <c r="R105" s="6" t="s">
        <v>52</v>
      </c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6" t="s">
        <v>52</v>
      </c>
      <c r="AK105" s="6" t="s">
        <v>52</v>
      </c>
      <c r="AL105" s="6" t="s">
        <v>52</v>
      </c>
    </row>
    <row r="106" spans="1:38" ht="30" customHeight="1">
      <c r="A106" s="7"/>
      <c r="B106" s="7"/>
      <c r="C106" s="7"/>
      <c r="D106" s="7"/>
      <c r="E106" s="8"/>
      <c r="F106" s="9"/>
      <c r="G106" s="8"/>
      <c r="H106" s="9"/>
      <c r="I106" s="8"/>
      <c r="J106" s="9"/>
      <c r="K106" s="8"/>
      <c r="L106" s="9"/>
      <c r="M106" s="7"/>
    </row>
    <row r="107" spans="1:38" ht="30" customHeight="1">
      <c r="A107" s="174" t="s">
        <v>468</v>
      </c>
      <c r="B107" s="174"/>
      <c r="C107" s="174"/>
      <c r="D107" s="174"/>
      <c r="E107" s="175"/>
      <c r="F107" s="176"/>
      <c r="G107" s="175"/>
      <c r="H107" s="176"/>
      <c r="I107" s="175"/>
      <c r="J107" s="176"/>
      <c r="K107" s="175"/>
      <c r="L107" s="176"/>
      <c r="M107" s="174"/>
      <c r="N107" s="2" t="s">
        <v>154</v>
      </c>
    </row>
    <row r="108" spans="1:38" ht="30" customHeight="1">
      <c r="A108" s="3" t="s">
        <v>454</v>
      </c>
      <c r="B108" s="3" t="s">
        <v>142</v>
      </c>
      <c r="C108" s="3" t="s">
        <v>66</v>
      </c>
      <c r="D108" s="7">
        <v>4.2</v>
      </c>
      <c r="E108" s="8">
        <f>단가대비표!O27</f>
        <v>1740</v>
      </c>
      <c r="F108" s="9">
        <f t="shared" ref="F108:F121" si="19">TRUNC(E108*D108,1)</f>
        <v>7308</v>
      </c>
      <c r="G108" s="8">
        <f>단가대비표!P27</f>
        <v>0</v>
      </c>
      <c r="H108" s="9">
        <f t="shared" ref="H108:H121" si="20">TRUNC(G108*D108,1)</f>
        <v>0</v>
      </c>
      <c r="I108" s="8">
        <f>단가대비표!V27</f>
        <v>0</v>
      </c>
      <c r="J108" s="9">
        <f t="shared" ref="J108:J121" si="21">TRUNC(I108*D108,1)</f>
        <v>0</v>
      </c>
      <c r="K108" s="8">
        <f t="shared" ref="K108:K121" si="22">TRUNC(E108+G108+I108,1)</f>
        <v>1740</v>
      </c>
      <c r="L108" s="9">
        <f t="shared" ref="L108:L121" si="23">TRUNC(F108+H108+J108,1)</f>
        <v>7308</v>
      </c>
      <c r="M108" s="3" t="s">
        <v>455</v>
      </c>
      <c r="N108" s="6" t="s">
        <v>154</v>
      </c>
      <c r="O108" s="6" t="s">
        <v>456</v>
      </c>
      <c r="P108" s="6" t="s">
        <v>62</v>
      </c>
      <c r="Q108" s="6" t="s">
        <v>62</v>
      </c>
      <c r="R108" s="6" t="s">
        <v>61</v>
      </c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6" t="s">
        <v>52</v>
      </c>
      <c r="AK108" s="6" t="s">
        <v>469</v>
      </c>
      <c r="AL108" s="6" t="s">
        <v>52</v>
      </c>
    </row>
    <row r="109" spans="1:38" ht="30" customHeight="1">
      <c r="A109" s="3" t="s">
        <v>470</v>
      </c>
      <c r="B109" s="3" t="s">
        <v>471</v>
      </c>
      <c r="C109" s="3" t="s">
        <v>80</v>
      </c>
      <c r="D109" s="7">
        <v>1.1000000000000001</v>
      </c>
      <c r="E109" s="8">
        <f>단가대비표!O33</f>
        <v>2670</v>
      </c>
      <c r="F109" s="9">
        <f t="shared" si="19"/>
        <v>2937</v>
      </c>
      <c r="G109" s="8">
        <f>단가대비표!P33</f>
        <v>0</v>
      </c>
      <c r="H109" s="9">
        <f t="shared" si="20"/>
        <v>0</v>
      </c>
      <c r="I109" s="8">
        <f>단가대비표!V33</f>
        <v>0</v>
      </c>
      <c r="J109" s="9">
        <f t="shared" si="21"/>
        <v>0</v>
      </c>
      <c r="K109" s="8">
        <f t="shared" si="22"/>
        <v>2670</v>
      </c>
      <c r="L109" s="9">
        <f t="shared" si="23"/>
        <v>2937</v>
      </c>
      <c r="M109" s="3" t="s">
        <v>472</v>
      </c>
      <c r="N109" s="6" t="s">
        <v>154</v>
      </c>
      <c r="O109" s="6" t="s">
        <v>473</v>
      </c>
      <c r="P109" s="6" t="s">
        <v>62</v>
      </c>
      <c r="Q109" s="6" t="s">
        <v>62</v>
      </c>
      <c r="R109" s="6" t="s">
        <v>61</v>
      </c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6" t="s">
        <v>52</v>
      </c>
      <c r="AK109" s="6" t="s">
        <v>474</v>
      </c>
      <c r="AL109" s="6" t="s">
        <v>52</v>
      </c>
    </row>
    <row r="110" spans="1:38" ht="30" customHeight="1">
      <c r="A110" s="3" t="s">
        <v>475</v>
      </c>
      <c r="B110" s="3" t="s">
        <v>476</v>
      </c>
      <c r="C110" s="3" t="s">
        <v>80</v>
      </c>
      <c r="D110" s="7">
        <v>2.7</v>
      </c>
      <c r="E110" s="8">
        <f>단가대비표!O34</f>
        <v>3140</v>
      </c>
      <c r="F110" s="9">
        <f t="shared" si="19"/>
        <v>8478</v>
      </c>
      <c r="G110" s="8">
        <f>단가대비표!P34</f>
        <v>0</v>
      </c>
      <c r="H110" s="9">
        <f t="shared" si="20"/>
        <v>0</v>
      </c>
      <c r="I110" s="8">
        <f>단가대비표!V34</f>
        <v>0</v>
      </c>
      <c r="J110" s="9">
        <f t="shared" si="21"/>
        <v>0</v>
      </c>
      <c r="K110" s="8">
        <f t="shared" si="22"/>
        <v>3140</v>
      </c>
      <c r="L110" s="9">
        <f t="shared" si="23"/>
        <v>8478</v>
      </c>
      <c r="M110" s="3" t="s">
        <v>477</v>
      </c>
      <c r="N110" s="6" t="s">
        <v>154</v>
      </c>
      <c r="O110" s="6" t="s">
        <v>478</v>
      </c>
      <c r="P110" s="6" t="s">
        <v>62</v>
      </c>
      <c r="Q110" s="6" t="s">
        <v>62</v>
      </c>
      <c r="R110" s="6" t="s">
        <v>61</v>
      </c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6" t="s">
        <v>52</v>
      </c>
      <c r="AK110" s="6" t="s">
        <v>479</v>
      </c>
      <c r="AL110" s="6" t="s">
        <v>52</v>
      </c>
    </row>
    <row r="111" spans="1:38" ht="30" customHeight="1">
      <c r="A111" s="3" t="s">
        <v>480</v>
      </c>
      <c r="B111" s="3" t="s">
        <v>481</v>
      </c>
      <c r="C111" s="3" t="s">
        <v>97</v>
      </c>
      <c r="D111" s="7">
        <v>5.5</v>
      </c>
      <c r="E111" s="8">
        <f>단가대비표!O35</f>
        <v>550</v>
      </c>
      <c r="F111" s="9">
        <f t="shared" si="19"/>
        <v>3025</v>
      </c>
      <c r="G111" s="8">
        <f>단가대비표!P35</f>
        <v>0</v>
      </c>
      <c r="H111" s="9">
        <f t="shared" si="20"/>
        <v>0</v>
      </c>
      <c r="I111" s="8">
        <f>단가대비표!V35</f>
        <v>0</v>
      </c>
      <c r="J111" s="9">
        <f t="shared" si="21"/>
        <v>0</v>
      </c>
      <c r="K111" s="8">
        <f t="shared" si="22"/>
        <v>550</v>
      </c>
      <c r="L111" s="9">
        <f t="shared" si="23"/>
        <v>3025</v>
      </c>
      <c r="M111" s="3" t="s">
        <v>482</v>
      </c>
      <c r="N111" s="6" t="s">
        <v>154</v>
      </c>
      <c r="O111" s="6" t="s">
        <v>483</v>
      </c>
      <c r="P111" s="6" t="s">
        <v>62</v>
      </c>
      <c r="Q111" s="6" t="s">
        <v>62</v>
      </c>
      <c r="R111" s="6" t="s">
        <v>61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6" t="s">
        <v>52</v>
      </c>
      <c r="AK111" s="6" t="s">
        <v>484</v>
      </c>
      <c r="AL111" s="6" t="s">
        <v>52</v>
      </c>
    </row>
    <row r="112" spans="1:38" ht="30" customHeight="1">
      <c r="A112" s="3" t="s">
        <v>485</v>
      </c>
      <c r="B112" s="3" t="s">
        <v>486</v>
      </c>
      <c r="C112" s="3" t="s">
        <v>80</v>
      </c>
      <c r="D112" s="7">
        <v>0.7</v>
      </c>
      <c r="E112" s="8">
        <f>단가대비표!O36</f>
        <v>1410</v>
      </c>
      <c r="F112" s="9">
        <f t="shared" si="19"/>
        <v>987</v>
      </c>
      <c r="G112" s="8">
        <f>단가대비표!P36</f>
        <v>0</v>
      </c>
      <c r="H112" s="9">
        <f t="shared" si="20"/>
        <v>0</v>
      </c>
      <c r="I112" s="8">
        <f>단가대비표!V36</f>
        <v>0</v>
      </c>
      <c r="J112" s="9">
        <f t="shared" si="21"/>
        <v>0</v>
      </c>
      <c r="K112" s="8">
        <f t="shared" si="22"/>
        <v>1410</v>
      </c>
      <c r="L112" s="9">
        <f t="shared" si="23"/>
        <v>987</v>
      </c>
      <c r="M112" s="3" t="s">
        <v>487</v>
      </c>
      <c r="N112" s="6" t="s">
        <v>154</v>
      </c>
      <c r="O112" s="6" t="s">
        <v>488</v>
      </c>
      <c r="P112" s="6" t="s">
        <v>62</v>
      </c>
      <c r="Q112" s="6" t="s">
        <v>62</v>
      </c>
      <c r="R112" s="6" t="s">
        <v>61</v>
      </c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6" t="s">
        <v>52</v>
      </c>
      <c r="AK112" s="6" t="s">
        <v>489</v>
      </c>
      <c r="AL112" s="6" t="s">
        <v>52</v>
      </c>
    </row>
    <row r="113" spans="1:38" ht="30" customHeight="1">
      <c r="A113" s="3" t="s">
        <v>490</v>
      </c>
      <c r="B113" s="3" t="s">
        <v>491</v>
      </c>
      <c r="C113" s="3" t="s">
        <v>97</v>
      </c>
      <c r="D113" s="7">
        <v>3</v>
      </c>
      <c r="E113" s="8">
        <f>단가대비표!O5</f>
        <v>250</v>
      </c>
      <c r="F113" s="9">
        <f t="shared" si="19"/>
        <v>750</v>
      </c>
      <c r="G113" s="8">
        <f>단가대비표!P5</f>
        <v>0</v>
      </c>
      <c r="H113" s="9">
        <f t="shared" si="20"/>
        <v>0</v>
      </c>
      <c r="I113" s="8">
        <f>단가대비표!V5</f>
        <v>0</v>
      </c>
      <c r="J113" s="9">
        <f t="shared" si="21"/>
        <v>0</v>
      </c>
      <c r="K113" s="8">
        <f t="shared" si="22"/>
        <v>250</v>
      </c>
      <c r="L113" s="9">
        <f t="shared" si="23"/>
        <v>750</v>
      </c>
      <c r="M113" s="3" t="s">
        <v>492</v>
      </c>
      <c r="N113" s="6" t="s">
        <v>154</v>
      </c>
      <c r="O113" s="6" t="s">
        <v>493</v>
      </c>
      <c r="P113" s="6" t="s">
        <v>62</v>
      </c>
      <c r="Q113" s="6" t="s">
        <v>62</v>
      </c>
      <c r="R113" s="6" t="s">
        <v>61</v>
      </c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6" t="s">
        <v>52</v>
      </c>
      <c r="AK113" s="6" t="s">
        <v>494</v>
      </c>
      <c r="AL113" s="6" t="s">
        <v>52</v>
      </c>
    </row>
    <row r="114" spans="1:38" ht="30" customHeight="1">
      <c r="A114" s="3" t="s">
        <v>495</v>
      </c>
      <c r="B114" s="3" t="s">
        <v>496</v>
      </c>
      <c r="C114" s="3" t="s">
        <v>97</v>
      </c>
      <c r="D114" s="7">
        <v>4</v>
      </c>
      <c r="E114" s="8">
        <f>단가대비표!O6</f>
        <v>7.2</v>
      </c>
      <c r="F114" s="9">
        <f t="shared" si="19"/>
        <v>28.8</v>
      </c>
      <c r="G114" s="8">
        <f>단가대비표!P6</f>
        <v>0</v>
      </c>
      <c r="H114" s="9">
        <f t="shared" si="20"/>
        <v>0</v>
      </c>
      <c r="I114" s="8">
        <f>단가대비표!V6</f>
        <v>0</v>
      </c>
      <c r="J114" s="9">
        <f t="shared" si="21"/>
        <v>0</v>
      </c>
      <c r="K114" s="8">
        <f t="shared" si="22"/>
        <v>7.2</v>
      </c>
      <c r="L114" s="9">
        <f t="shared" si="23"/>
        <v>28.8</v>
      </c>
      <c r="M114" s="3" t="s">
        <v>497</v>
      </c>
      <c r="N114" s="6" t="s">
        <v>154</v>
      </c>
      <c r="O114" s="6" t="s">
        <v>498</v>
      </c>
      <c r="P114" s="6" t="s">
        <v>62</v>
      </c>
      <c r="Q114" s="6" t="s">
        <v>62</v>
      </c>
      <c r="R114" s="6" t="s">
        <v>61</v>
      </c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6" t="s">
        <v>52</v>
      </c>
      <c r="AK114" s="6" t="s">
        <v>499</v>
      </c>
      <c r="AL114" s="6" t="s">
        <v>52</v>
      </c>
    </row>
    <row r="115" spans="1:38" ht="30" customHeight="1">
      <c r="A115" s="3" t="s">
        <v>500</v>
      </c>
      <c r="B115" s="3" t="s">
        <v>501</v>
      </c>
      <c r="C115" s="3" t="s">
        <v>97</v>
      </c>
      <c r="D115" s="7">
        <v>20</v>
      </c>
      <c r="E115" s="8">
        <f>단가대비표!O7</f>
        <v>10.1</v>
      </c>
      <c r="F115" s="9">
        <f t="shared" si="19"/>
        <v>202</v>
      </c>
      <c r="G115" s="8">
        <f>단가대비표!P7</f>
        <v>0</v>
      </c>
      <c r="H115" s="9">
        <f t="shared" si="20"/>
        <v>0</v>
      </c>
      <c r="I115" s="8">
        <f>단가대비표!V7</f>
        <v>0</v>
      </c>
      <c r="J115" s="9">
        <f t="shared" si="21"/>
        <v>0</v>
      </c>
      <c r="K115" s="8">
        <f t="shared" si="22"/>
        <v>10.1</v>
      </c>
      <c r="L115" s="9">
        <f t="shared" si="23"/>
        <v>202</v>
      </c>
      <c r="M115" s="3" t="s">
        <v>502</v>
      </c>
      <c r="N115" s="6" t="s">
        <v>154</v>
      </c>
      <c r="O115" s="6" t="s">
        <v>503</v>
      </c>
      <c r="P115" s="6" t="s">
        <v>62</v>
      </c>
      <c r="Q115" s="6" t="s">
        <v>62</v>
      </c>
      <c r="R115" s="6" t="s">
        <v>61</v>
      </c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6" t="s">
        <v>52</v>
      </c>
      <c r="AK115" s="6" t="s">
        <v>504</v>
      </c>
      <c r="AL115" s="6" t="s">
        <v>52</v>
      </c>
    </row>
    <row r="116" spans="1:38" ht="30" customHeight="1">
      <c r="A116" s="3" t="s">
        <v>500</v>
      </c>
      <c r="B116" s="3" t="s">
        <v>505</v>
      </c>
      <c r="C116" s="3" t="s">
        <v>97</v>
      </c>
      <c r="D116" s="7">
        <v>40</v>
      </c>
      <c r="E116" s="8">
        <f>단가대비표!O8</f>
        <v>13.7</v>
      </c>
      <c r="F116" s="9">
        <f t="shared" si="19"/>
        <v>548</v>
      </c>
      <c r="G116" s="8">
        <f>단가대비표!P8</f>
        <v>0</v>
      </c>
      <c r="H116" s="9">
        <f t="shared" si="20"/>
        <v>0</v>
      </c>
      <c r="I116" s="8">
        <f>단가대비표!V8</f>
        <v>0</v>
      </c>
      <c r="J116" s="9">
        <f t="shared" si="21"/>
        <v>0</v>
      </c>
      <c r="K116" s="8">
        <f t="shared" si="22"/>
        <v>13.7</v>
      </c>
      <c r="L116" s="9">
        <f t="shared" si="23"/>
        <v>548</v>
      </c>
      <c r="M116" s="3" t="s">
        <v>506</v>
      </c>
      <c r="N116" s="6" t="s">
        <v>154</v>
      </c>
      <c r="O116" s="6" t="s">
        <v>507</v>
      </c>
      <c r="P116" s="6" t="s">
        <v>62</v>
      </c>
      <c r="Q116" s="6" t="s">
        <v>62</v>
      </c>
      <c r="R116" s="6" t="s">
        <v>61</v>
      </c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6" t="s">
        <v>52</v>
      </c>
      <c r="AK116" s="6" t="s">
        <v>508</v>
      </c>
      <c r="AL116" s="6" t="s">
        <v>52</v>
      </c>
    </row>
    <row r="117" spans="1:38" ht="30" customHeight="1">
      <c r="A117" s="3" t="s">
        <v>509</v>
      </c>
      <c r="B117" s="3" t="s">
        <v>510</v>
      </c>
      <c r="C117" s="3" t="s">
        <v>80</v>
      </c>
      <c r="D117" s="7">
        <v>2.6</v>
      </c>
      <c r="E117" s="8">
        <f>단가대비표!O32</f>
        <v>200</v>
      </c>
      <c r="F117" s="9">
        <f t="shared" si="19"/>
        <v>520</v>
      </c>
      <c r="G117" s="8">
        <f>단가대비표!P32</f>
        <v>0</v>
      </c>
      <c r="H117" s="9">
        <f t="shared" si="20"/>
        <v>0</v>
      </c>
      <c r="I117" s="8">
        <f>단가대비표!V32</f>
        <v>0</v>
      </c>
      <c r="J117" s="9">
        <f t="shared" si="21"/>
        <v>0</v>
      </c>
      <c r="K117" s="8">
        <f t="shared" si="22"/>
        <v>200</v>
      </c>
      <c r="L117" s="9">
        <f t="shared" si="23"/>
        <v>520</v>
      </c>
      <c r="M117" s="3" t="s">
        <v>511</v>
      </c>
      <c r="N117" s="6" t="s">
        <v>154</v>
      </c>
      <c r="O117" s="6" t="s">
        <v>512</v>
      </c>
      <c r="P117" s="6" t="s">
        <v>62</v>
      </c>
      <c r="Q117" s="6" t="s">
        <v>62</v>
      </c>
      <c r="R117" s="6" t="s">
        <v>61</v>
      </c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6" t="s">
        <v>52</v>
      </c>
      <c r="AK117" s="6" t="s">
        <v>513</v>
      </c>
      <c r="AL117" s="6" t="s">
        <v>52</v>
      </c>
    </row>
    <row r="118" spans="1:38" ht="30" customHeight="1">
      <c r="A118" s="3" t="s">
        <v>514</v>
      </c>
      <c r="B118" s="3" t="s">
        <v>515</v>
      </c>
      <c r="C118" s="3" t="s">
        <v>188</v>
      </c>
      <c r="D118" s="7">
        <v>0.6</v>
      </c>
      <c r="E118" s="8">
        <f>단가대비표!O63</f>
        <v>1993.54</v>
      </c>
      <c r="F118" s="9">
        <f t="shared" si="19"/>
        <v>1196.0999999999999</v>
      </c>
      <c r="G118" s="8">
        <f>단가대비표!P63</f>
        <v>0</v>
      </c>
      <c r="H118" s="9">
        <f t="shared" si="20"/>
        <v>0</v>
      </c>
      <c r="I118" s="8">
        <f>단가대비표!V63</f>
        <v>0</v>
      </c>
      <c r="J118" s="9">
        <f t="shared" si="21"/>
        <v>0</v>
      </c>
      <c r="K118" s="8">
        <f t="shared" si="22"/>
        <v>1993.5</v>
      </c>
      <c r="L118" s="9">
        <f t="shared" si="23"/>
        <v>1196.0999999999999</v>
      </c>
      <c r="M118" s="3" t="s">
        <v>516</v>
      </c>
      <c r="N118" s="6" t="s">
        <v>154</v>
      </c>
      <c r="O118" s="6" t="s">
        <v>517</v>
      </c>
      <c r="P118" s="6" t="s">
        <v>62</v>
      </c>
      <c r="Q118" s="6" t="s">
        <v>62</v>
      </c>
      <c r="R118" s="6" t="s">
        <v>61</v>
      </c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6" t="s">
        <v>52</v>
      </c>
      <c r="AK118" s="6" t="s">
        <v>518</v>
      </c>
      <c r="AL118" s="6" t="s">
        <v>52</v>
      </c>
    </row>
    <row r="119" spans="1:38" ht="30" customHeight="1">
      <c r="A119" s="3" t="s">
        <v>519</v>
      </c>
      <c r="B119" s="3" t="s">
        <v>274</v>
      </c>
      <c r="C119" s="3" t="s">
        <v>275</v>
      </c>
      <c r="D119" s="7">
        <v>0.1</v>
      </c>
      <c r="E119" s="8">
        <f>단가대비표!O56</f>
        <v>0</v>
      </c>
      <c r="F119" s="9">
        <f t="shared" si="19"/>
        <v>0</v>
      </c>
      <c r="G119" s="8">
        <f>단가대비표!P56</f>
        <v>146509</v>
      </c>
      <c r="H119" s="9">
        <f t="shared" si="20"/>
        <v>14650.9</v>
      </c>
      <c r="I119" s="8">
        <f>단가대비표!V56</f>
        <v>0</v>
      </c>
      <c r="J119" s="9">
        <f t="shared" si="21"/>
        <v>0</v>
      </c>
      <c r="K119" s="8">
        <f t="shared" si="22"/>
        <v>146509</v>
      </c>
      <c r="L119" s="9">
        <f t="shared" si="23"/>
        <v>14650.9</v>
      </c>
      <c r="M119" s="3" t="s">
        <v>520</v>
      </c>
      <c r="N119" s="6" t="s">
        <v>154</v>
      </c>
      <c r="O119" s="6" t="s">
        <v>521</v>
      </c>
      <c r="P119" s="6" t="s">
        <v>62</v>
      </c>
      <c r="Q119" s="6" t="s">
        <v>62</v>
      </c>
      <c r="R119" s="6" t="s">
        <v>61</v>
      </c>
      <c r="S119" s="10"/>
      <c r="T119" s="10"/>
      <c r="U119" s="10"/>
      <c r="V119" s="10">
        <v>1</v>
      </c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6" t="s">
        <v>52</v>
      </c>
      <c r="AK119" s="6" t="s">
        <v>522</v>
      </c>
      <c r="AL119" s="6" t="s">
        <v>52</v>
      </c>
    </row>
    <row r="120" spans="1:38" ht="30" customHeight="1">
      <c r="A120" s="3" t="s">
        <v>458</v>
      </c>
      <c r="B120" s="3" t="s">
        <v>274</v>
      </c>
      <c r="C120" s="3" t="s">
        <v>275</v>
      </c>
      <c r="D120" s="7">
        <v>0.15</v>
      </c>
      <c r="E120" s="8">
        <f>단가대비표!O51</f>
        <v>0</v>
      </c>
      <c r="F120" s="9">
        <f t="shared" si="19"/>
        <v>0</v>
      </c>
      <c r="G120" s="8">
        <f>단가대비표!P51</f>
        <v>144150</v>
      </c>
      <c r="H120" s="9">
        <f t="shared" si="20"/>
        <v>21622.5</v>
      </c>
      <c r="I120" s="8">
        <f>단가대비표!V51</f>
        <v>0</v>
      </c>
      <c r="J120" s="9">
        <f t="shared" si="21"/>
        <v>0</v>
      </c>
      <c r="K120" s="8">
        <f t="shared" si="22"/>
        <v>144150</v>
      </c>
      <c r="L120" s="9">
        <f t="shared" si="23"/>
        <v>21622.5</v>
      </c>
      <c r="M120" s="3" t="s">
        <v>459</v>
      </c>
      <c r="N120" s="6" t="s">
        <v>154</v>
      </c>
      <c r="O120" s="6" t="s">
        <v>460</v>
      </c>
      <c r="P120" s="6" t="s">
        <v>62</v>
      </c>
      <c r="Q120" s="6" t="s">
        <v>62</v>
      </c>
      <c r="R120" s="6" t="s">
        <v>61</v>
      </c>
      <c r="S120" s="10"/>
      <c r="T120" s="10"/>
      <c r="U120" s="10"/>
      <c r="V120" s="10">
        <v>1</v>
      </c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6" t="s">
        <v>52</v>
      </c>
      <c r="AK120" s="6" t="s">
        <v>523</v>
      </c>
      <c r="AL120" s="6" t="s">
        <v>52</v>
      </c>
    </row>
    <row r="121" spans="1:38" ht="30" customHeight="1">
      <c r="A121" s="3" t="s">
        <v>338</v>
      </c>
      <c r="B121" s="3" t="s">
        <v>524</v>
      </c>
      <c r="C121" s="3" t="s">
        <v>340</v>
      </c>
      <c r="D121" s="7">
        <v>1</v>
      </c>
      <c r="E121" s="8">
        <f>ROUNDDOWN(SUMIF(V108:V121, RIGHTB(O121, 1), H108:H121)*U121, 2)</f>
        <v>1088.2</v>
      </c>
      <c r="F121" s="9">
        <f t="shared" si="19"/>
        <v>1088.2</v>
      </c>
      <c r="G121" s="8">
        <v>0</v>
      </c>
      <c r="H121" s="9">
        <f t="shared" si="20"/>
        <v>0</v>
      </c>
      <c r="I121" s="8">
        <v>0</v>
      </c>
      <c r="J121" s="9">
        <f t="shared" si="21"/>
        <v>0</v>
      </c>
      <c r="K121" s="8">
        <f t="shared" si="22"/>
        <v>1088.2</v>
      </c>
      <c r="L121" s="9">
        <f t="shared" si="23"/>
        <v>1088.2</v>
      </c>
      <c r="M121" s="3" t="s">
        <v>52</v>
      </c>
      <c r="N121" s="6" t="s">
        <v>154</v>
      </c>
      <c r="O121" s="6" t="s">
        <v>341</v>
      </c>
      <c r="P121" s="6" t="s">
        <v>62</v>
      </c>
      <c r="Q121" s="6" t="s">
        <v>62</v>
      </c>
      <c r="R121" s="6" t="s">
        <v>62</v>
      </c>
      <c r="S121" s="10">
        <v>1</v>
      </c>
      <c r="T121" s="10">
        <v>0</v>
      </c>
      <c r="U121" s="10">
        <v>0.03</v>
      </c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6" t="s">
        <v>52</v>
      </c>
      <c r="AK121" s="6" t="s">
        <v>525</v>
      </c>
      <c r="AL121" s="6" t="s">
        <v>52</v>
      </c>
    </row>
    <row r="122" spans="1:38" ht="30" customHeight="1">
      <c r="A122" s="3" t="s">
        <v>271</v>
      </c>
      <c r="B122" s="3" t="s">
        <v>52</v>
      </c>
      <c r="C122" s="3" t="s">
        <v>52</v>
      </c>
      <c r="D122" s="7"/>
      <c r="E122" s="8"/>
      <c r="F122" s="9">
        <f>TRUNC(SUMIF(N108:N121, N107, F108:F121),0)</f>
        <v>27068</v>
      </c>
      <c r="G122" s="8"/>
      <c r="H122" s="9">
        <f>TRUNC(SUMIF(N108:N121, N107, H108:H121),0)</f>
        <v>36273</v>
      </c>
      <c r="I122" s="8"/>
      <c r="J122" s="9">
        <f>TRUNC(SUMIF(N108:N121, N107, J108:J121),0)</f>
        <v>0</v>
      </c>
      <c r="K122" s="8"/>
      <c r="L122" s="9">
        <f>F122+H122+J122</f>
        <v>63341</v>
      </c>
      <c r="M122" s="3" t="s">
        <v>52</v>
      </c>
      <c r="N122" s="6" t="s">
        <v>204</v>
      </c>
      <c r="O122" s="6" t="s">
        <v>204</v>
      </c>
      <c r="P122" s="6" t="s">
        <v>52</v>
      </c>
      <c r="Q122" s="6" t="s">
        <v>52</v>
      </c>
      <c r="R122" s="6" t="s">
        <v>52</v>
      </c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6" t="s">
        <v>52</v>
      </c>
      <c r="AK122" s="6" t="s">
        <v>52</v>
      </c>
      <c r="AL122" s="6" t="s">
        <v>52</v>
      </c>
    </row>
    <row r="123" spans="1:38" ht="30" customHeight="1">
      <c r="A123" s="7"/>
      <c r="B123" s="7"/>
      <c r="C123" s="7"/>
      <c r="D123" s="7"/>
      <c r="E123" s="8"/>
      <c r="F123" s="9"/>
      <c r="G123" s="8"/>
      <c r="H123" s="9"/>
      <c r="I123" s="8"/>
      <c r="J123" s="9"/>
      <c r="K123" s="8"/>
      <c r="L123" s="9"/>
      <c r="M123" s="7"/>
    </row>
    <row r="124" spans="1:38" ht="30" customHeight="1">
      <c r="A124" s="174" t="s">
        <v>526</v>
      </c>
      <c r="B124" s="174"/>
      <c r="C124" s="174"/>
      <c r="D124" s="174"/>
      <c r="E124" s="175"/>
      <c r="F124" s="176"/>
      <c r="G124" s="175"/>
      <c r="H124" s="176"/>
      <c r="I124" s="175"/>
      <c r="J124" s="176"/>
      <c r="K124" s="175"/>
      <c r="L124" s="176"/>
      <c r="M124" s="174"/>
      <c r="N124" s="2" t="s">
        <v>160</v>
      </c>
    </row>
    <row r="125" spans="1:38" ht="30" customHeight="1">
      <c r="A125" s="3" t="s">
        <v>375</v>
      </c>
      <c r="B125" s="3" t="s">
        <v>527</v>
      </c>
      <c r="C125" s="3" t="s">
        <v>66</v>
      </c>
      <c r="D125" s="7">
        <v>1.9776</v>
      </c>
      <c r="E125" s="8">
        <f>단가대비표!O30</f>
        <v>11086</v>
      </c>
      <c r="F125" s="9">
        <f>TRUNC(E125*D125,1)</f>
        <v>21923.599999999999</v>
      </c>
      <c r="G125" s="8">
        <f>단가대비표!P30</f>
        <v>0</v>
      </c>
      <c r="H125" s="9">
        <f>TRUNC(G125*D125,1)</f>
        <v>0</v>
      </c>
      <c r="I125" s="8">
        <f>단가대비표!V30</f>
        <v>0</v>
      </c>
      <c r="J125" s="9">
        <f>TRUNC(I125*D125,1)</f>
        <v>0</v>
      </c>
      <c r="K125" s="8">
        <f t="shared" ref="K125:L127" si="24">TRUNC(E125+G125+I125,1)</f>
        <v>11086</v>
      </c>
      <c r="L125" s="9">
        <f t="shared" si="24"/>
        <v>21923.599999999999</v>
      </c>
      <c r="M125" s="3" t="s">
        <v>528</v>
      </c>
      <c r="N125" s="6" t="s">
        <v>160</v>
      </c>
      <c r="O125" s="6" t="s">
        <v>529</v>
      </c>
      <c r="P125" s="6" t="s">
        <v>62</v>
      </c>
      <c r="Q125" s="6" t="s">
        <v>62</v>
      </c>
      <c r="R125" s="6" t="s">
        <v>61</v>
      </c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6" t="s">
        <v>52</v>
      </c>
      <c r="AK125" s="6" t="s">
        <v>530</v>
      </c>
      <c r="AL125" s="6" t="s">
        <v>52</v>
      </c>
    </row>
    <row r="126" spans="1:38" ht="30" customHeight="1">
      <c r="A126" s="3" t="s">
        <v>531</v>
      </c>
      <c r="B126" s="3" t="s">
        <v>532</v>
      </c>
      <c r="C126" s="3" t="s">
        <v>66</v>
      </c>
      <c r="D126" s="7">
        <v>1.92</v>
      </c>
      <c r="E126" s="8">
        <f>일위대가목록!E38</f>
        <v>0</v>
      </c>
      <c r="F126" s="9">
        <f>TRUNC(E126*D126,1)</f>
        <v>0</v>
      </c>
      <c r="G126" s="8">
        <f>일위대가목록!F38</f>
        <v>9497</v>
      </c>
      <c r="H126" s="9">
        <f>TRUNC(G126*D126,1)</f>
        <v>18234.2</v>
      </c>
      <c r="I126" s="8">
        <f>일위대가목록!G38</f>
        <v>189</v>
      </c>
      <c r="J126" s="9">
        <f>TRUNC(I126*D126,1)</f>
        <v>362.8</v>
      </c>
      <c r="K126" s="8">
        <f t="shared" si="24"/>
        <v>9686</v>
      </c>
      <c r="L126" s="9">
        <f t="shared" si="24"/>
        <v>18597</v>
      </c>
      <c r="M126" s="3" t="s">
        <v>533</v>
      </c>
      <c r="N126" s="6" t="s">
        <v>160</v>
      </c>
      <c r="O126" s="6" t="s">
        <v>534</v>
      </c>
      <c r="P126" s="6" t="s">
        <v>61</v>
      </c>
      <c r="Q126" s="6" t="s">
        <v>62</v>
      </c>
      <c r="R126" s="6" t="s">
        <v>62</v>
      </c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6" t="s">
        <v>52</v>
      </c>
      <c r="AK126" s="6" t="s">
        <v>535</v>
      </c>
      <c r="AL126" s="6" t="s">
        <v>52</v>
      </c>
    </row>
    <row r="127" spans="1:38" ht="30" customHeight="1">
      <c r="A127" s="3" t="s">
        <v>131</v>
      </c>
      <c r="B127" s="3" t="s">
        <v>132</v>
      </c>
      <c r="C127" s="3" t="s">
        <v>66</v>
      </c>
      <c r="D127" s="7">
        <v>1.92</v>
      </c>
      <c r="E127" s="8">
        <f>일위대가목록!E15</f>
        <v>2110</v>
      </c>
      <c r="F127" s="9">
        <f>TRUNC(E127*D127,1)</f>
        <v>4051.2</v>
      </c>
      <c r="G127" s="8">
        <f>일위대가목록!F15</f>
        <v>16502</v>
      </c>
      <c r="H127" s="9">
        <f>TRUNC(G127*D127,1)</f>
        <v>31683.8</v>
      </c>
      <c r="I127" s="8">
        <f>일위대가목록!G15</f>
        <v>208</v>
      </c>
      <c r="J127" s="9">
        <f>TRUNC(I127*D127,1)</f>
        <v>399.3</v>
      </c>
      <c r="K127" s="8">
        <f t="shared" si="24"/>
        <v>18820</v>
      </c>
      <c r="L127" s="9">
        <f t="shared" si="24"/>
        <v>36134.300000000003</v>
      </c>
      <c r="M127" s="3" t="s">
        <v>133</v>
      </c>
      <c r="N127" s="6" t="s">
        <v>160</v>
      </c>
      <c r="O127" s="6" t="s">
        <v>134</v>
      </c>
      <c r="P127" s="6" t="s">
        <v>61</v>
      </c>
      <c r="Q127" s="6" t="s">
        <v>62</v>
      </c>
      <c r="R127" s="6" t="s">
        <v>62</v>
      </c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6" t="s">
        <v>52</v>
      </c>
      <c r="AK127" s="6" t="s">
        <v>536</v>
      </c>
      <c r="AL127" s="6" t="s">
        <v>52</v>
      </c>
    </row>
    <row r="128" spans="1:38" ht="30" customHeight="1">
      <c r="A128" s="3" t="s">
        <v>271</v>
      </c>
      <c r="B128" s="3" t="s">
        <v>52</v>
      </c>
      <c r="C128" s="3" t="s">
        <v>52</v>
      </c>
      <c r="D128" s="7"/>
      <c r="E128" s="8"/>
      <c r="F128" s="9">
        <f>TRUNC(SUMIF(N125:N127, N124, F125:F127),0)</f>
        <v>25974</v>
      </c>
      <c r="G128" s="8"/>
      <c r="H128" s="9">
        <f>TRUNC(SUMIF(N125:N127, N124, H125:H127),0)</f>
        <v>49918</v>
      </c>
      <c r="I128" s="8"/>
      <c r="J128" s="9">
        <f>TRUNC(SUMIF(N125:N127, N124, J125:J127),0)</f>
        <v>762</v>
      </c>
      <c r="K128" s="8"/>
      <c r="L128" s="9">
        <f>F128+H128+J128</f>
        <v>76654</v>
      </c>
      <c r="M128" s="3" t="s">
        <v>52</v>
      </c>
      <c r="N128" s="6" t="s">
        <v>204</v>
      </c>
      <c r="O128" s="6" t="s">
        <v>204</v>
      </c>
      <c r="P128" s="6" t="s">
        <v>52</v>
      </c>
      <c r="Q128" s="6" t="s">
        <v>52</v>
      </c>
      <c r="R128" s="6" t="s">
        <v>52</v>
      </c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6" t="s">
        <v>52</v>
      </c>
      <c r="AK128" s="6" t="s">
        <v>52</v>
      </c>
      <c r="AL128" s="6" t="s">
        <v>52</v>
      </c>
    </row>
    <row r="129" spans="1:38" ht="30" customHeight="1">
      <c r="A129" s="7"/>
      <c r="B129" s="7"/>
      <c r="C129" s="7"/>
      <c r="D129" s="7"/>
      <c r="E129" s="8"/>
      <c r="F129" s="9"/>
      <c r="G129" s="8"/>
      <c r="H129" s="9"/>
      <c r="I129" s="8"/>
      <c r="J129" s="9"/>
      <c r="K129" s="8"/>
      <c r="L129" s="9"/>
      <c r="M129" s="7"/>
    </row>
    <row r="130" spans="1:38" ht="30" customHeight="1">
      <c r="A130" s="174" t="s">
        <v>537</v>
      </c>
      <c r="B130" s="174"/>
      <c r="C130" s="174"/>
      <c r="D130" s="174"/>
      <c r="E130" s="175"/>
      <c r="F130" s="176"/>
      <c r="G130" s="175"/>
      <c r="H130" s="176"/>
      <c r="I130" s="175"/>
      <c r="J130" s="176"/>
      <c r="K130" s="175"/>
      <c r="L130" s="176"/>
      <c r="M130" s="174"/>
      <c r="N130" s="2" t="s">
        <v>165</v>
      </c>
    </row>
    <row r="131" spans="1:38" ht="30" customHeight="1">
      <c r="A131" s="3" t="s">
        <v>273</v>
      </c>
      <c r="B131" s="3" t="s">
        <v>274</v>
      </c>
      <c r="C131" s="3" t="s">
        <v>275</v>
      </c>
      <c r="D131" s="7">
        <v>0.03</v>
      </c>
      <c r="E131" s="8">
        <f>단가대비표!O53</f>
        <v>0</v>
      </c>
      <c r="F131" s="9">
        <f>TRUNC(E131*D131,1)</f>
        <v>0</v>
      </c>
      <c r="G131" s="8">
        <f>단가대비표!P53</f>
        <v>94338</v>
      </c>
      <c r="H131" s="9">
        <f>TRUNC(G131*D131,1)</f>
        <v>2830.1</v>
      </c>
      <c r="I131" s="8">
        <f>단가대비표!V53</f>
        <v>0</v>
      </c>
      <c r="J131" s="9">
        <f>TRUNC(I131*D131,1)</f>
        <v>0</v>
      </c>
      <c r="K131" s="8">
        <f>TRUNC(E131+G131+I131,1)</f>
        <v>94338</v>
      </c>
      <c r="L131" s="9">
        <f>TRUNC(F131+H131+J131,1)</f>
        <v>2830.1</v>
      </c>
      <c r="M131" s="3" t="s">
        <v>276</v>
      </c>
      <c r="N131" s="6" t="s">
        <v>165</v>
      </c>
      <c r="O131" s="6" t="s">
        <v>277</v>
      </c>
      <c r="P131" s="6" t="s">
        <v>62</v>
      </c>
      <c r="Q131" s="6" t="s">
        <v>62</v>
      </c>
      <c r="R131" s="6" t="s">
        <v>61</v>
      </c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6" t="s">
        <v>52</v>
      </c>
      <c r="AK131" s="6" t="s">
        <v>538</v>
      </c>
      <c r="AL131" s="6" t="s">
        <v>52</v>
      </c>
    </row>
    <row r="132" spans="1:38" ht="30" customHeight="1">
      <c r="A132" s="3" t="s">
        <v>271</v>
      </c>
      <c r="B132" s="3" t="s">
        <v>52</v>
      </c>
      <c r="C132" s="3" t="s">
        <v>52</v>
      </c>
      <c r="D132" s="7"/>
      <c r="E132" s="8"/>
      <c r="F132" s="9">
        <f>TRUNC(SUMIF(N131:N131, N130, F131:F131),0)</f>
        <v>0</v>
      </c>
      <c r="G132" s="8"/>
      <c r="H132" s="9">
        <f>TRUNC(SUMIF(N131:N131, N130, H131:H131),0)</f>
        <v>2830</v>
      </c>
      <c r="I132" s="8"/>
      <c r="J132" s="9">
        <f>TRUNC(SUMIF(N131:N131, N130, J131:J131),0)</f>
        <v>0</v>
      </c>
      <c r="K132" s="8"/>
      <c r="L132" s="9">
        <f>F132+H132+J132</f>
        <v>2830</v>
      </c>
      <c r="M132" s="3" t="s">
        <v>52</v>
      </c>
      <c r="N132" s="6" t="s">
        <v>204</v>
      </c>
      <c r="O132" s="6" t="s">
        <v>204</v>
      </c>
      <c r="P132" s="6" t="s">
        <v>52</v>
      </c>
      <c r="Q132" s="6" t="s">
        <v>52</v>
      </c>
      <c r="R132" s="6" t="s">
        <v>52</v>
      </c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6" t="s">
        <v>52</v>
      </c>
      <c r="AK132" s="6" t="s">
        <v>52</v>
      </c>
      <c r="AL132" s="6" t="s">
        <v>52</v>
      </c>
    </row>
    <row r="133" spans="1:38" ht="30" customHeight="1">
      <c r="A133" s="7"/>
      <c r="B133" s="7"/>
      <c r="C133" s="7"/>
      <c r="D133" s="7"/>
      <c r="E133" s="8"/>
      <c r="F133" s="9"/>
      <c r="G133" s="8"/>
      <c r="H133" s="9"/>
      <c r="I133" s="8"/>
      <c r="J133" s="9"/>
      <c r="K133" s="8"/>
      <c r="L133" s="9"/>
      <c r="M133" s="7"/>
    </row>
    <row r="134" spans="1:38" ht="30" customHeight="1">
      <c r="A134" s="174" t="s">
        <v>539</v>
      </c>
      <c r="B134" s="174"/>
      <c r="C134" s="174"/>
      <c r="D134" s="174"/>
      <c r="E134" s="175"/>
      <c r="F134" s="176"/>
      <c r="G134" s="175"/>
      <c r="H134" s="176"/>
      <c r="I134" s="175"/>
      <c r="J134" s="176"/>
      <c r="K134" s="175"/>
      <c r="L134" s="176"/>
      <c r="M134" s="174"/>
      <c r="N134" s="2" t="s">
        <v>169</v>
      </c>
    </row>
    <row r="135" spans="1:38" ht="30" customHeight="1">
      <c r="A135" s="3" t="s">
        <v>273</v>
      </c>
      <c r="B135" s="3" t="s">
        <v>274</v>
      </c>
      <c r="C135" s="3" t="s">
        <v>275</v>
      </c>
      <c r="D135" s="7">
        <v>0.03</v>
      </c>
      <c r="E135" s="8">
        <f>단가대비표!O53</f>
        <v>0</v>
      </c>
      <c r="F135" s="9">
        <f>TRUNC(E135*D135,1)</f>
        <v>0</v>
      </c>
      <c r="G135" s="8">
        <f>단가대비표!P53</f>
        <v>94338</v>
      </c>
      <c r="H135" s="9">
        <f>TRUNC(G135*D135,1)</f>
        <v>2830.1</v>
      </c>
      <c r="I135" s="8">
        <f>단가대비표!V53</f>
        <v>0</v>
      </c>
      <c r="J135" s="9">
        <f>TRUNC(I135*D135,1)</f>
        <v>0</v>
      </c>
      <c r="K135" s="8">
        <f>TRUNC(E135+G135+I135,1)</f>
        <v>94338</v>
      </c>
      <c r="L135" s="9">
        <f>TRUNC(F135+H135+J135,1)</f>
        <v>2830.1</v>
      </c>
      <c r="M135" s="3" t="s">
        <v>276</v>
      </c>
      <c r="N135" s="6" t="s">
        <v>169</v>
      </c>
      <c r="O135" s="6" t="s">
        <v>277</v>
      </c>
      <c r="P135" s="6" t="s">
        <v>62</v>
      </c>
      <c r="Q135" s="6" t="s">
        <v>62</v>
      </c>
      <c r="R135" s="6" t="s">
        <v>61</v>
      </c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6" t="s">
        <v>52</v>
      </c>
      <c r="AK135" s="6" t="s">
        <v>540</v>
      </c>
      <c r="AL135" s="6" t="s">
        <v>52</v>
      </c>
    </row>
    <row r="136" spans="1:38" ht="30" customHeight="1">
      <c r="A136" s="3" t="s">
        <v>271</v>
      </c>
      <c r="B136" s="3" t="s">
        <v>52</v>
      </c>
      <c r="C136" s="3" t="s">
        <v>52</v>
      </c>
      <c r="D136" s="7"/>
      <c r="E136" s="8"/>
      <c r="F136" s="9">
        <f>TRUNC(SUMIF(N135:N135, N134, F135:F135),0)</f>
        <v>0</v>
      </c>
      <c r="G136" s="8"/>
      <c r="H136" s="9">
        <f>TRUNC(SUMIF(N135:N135, N134, H135:H135),0)</f>
        <v>2830</v>
      </c>
      <c r="I136" s="8"/>
      <c r="J136" s="9">
        <f>TRUNC(SUMIF(N135:N135, N134, J135:J135),0)</f>
        <v>0</v>
      </c>
      <c r="K136" s="8"/>
      <c r="L136" s="9">
        <f>F136+H136+J136</f>
        <v>2830</v>
      </c>
      <c r="M136" s="3" t="s">
        <v>52</v>
      </c>
      <c r="N136" s="6" t="s">
        <v>204</v>
      </c>
      <c r="O136" s="6" t="s">
        <v>204</v>
      </c>
      <c r="P136" s="6" t="s">
        <v>52</v>
      </c>
      <c r="Q136" s="6" t="s">
        <v>52</v>
      </c>
      <c r="R136" s="6" t="s">
        <v>52</v>
      </c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6" t="s">
        <v>52</v>
      </c>
      <c r="AK136" s="6" t="s">
        <v>52</v>
      </c>
      <c r="AL136" s="6" t="s">
        <v>52</v>
      </c>
    </row>
    <row r="137" spans="1:38" ht="30" customHeight="1">
      <c r="A137" s="7"/>
      <c r="B137" s="7"/>
      <c r="C137" s="7"/>
      <c r="D137" s="7"/>
      <c r="E137" s="8"/>
      <c r="F137" s="9"/>
      <c r="G137" s="8"/>
      <c r="H137" s="9"/>
      <c r="I137" s="8"/>
      <c r="J137" s="9"/>
      <c r="K137" s="8"/>
      <c r="L137" s="9"/>
      <c r="M137" s="7"/>
    </row>
    <row r="138" spans="1:38" ht="30" customHeight="1">
      <c r="A138" s="174" t="s">
        <v>541</v>
      </c>
      <c r="B138" s="174"/>
      <c r="C138" s="174"/>
      <c r="D138" s="174"/>
      <c r="E138" s="175"/>
      <c r="F138" s="176"/>
      <c r="G138" s="175"/>
      <c r="H138" s="176"/>
      <c r="I138" s="175"/>
      <c r="J138" s="176"/>
      <c r="K138" s="175"/>
      <c r="L138" s="176"/>
      <c r="M138" s="174"/>
      <c r="N138" s="2" t="s">
        <v>174</v>
      </c>
    </row>
    <row r="139" spans="1:38" ht="30" customHeight="1">
      <c r="A139" s="3" t="s">
        <v>542</v>
      </c>
      <c r="B139" s="3" t="s">
        <v>274</v>
      </c>
      <c r="C139" s="3" t="s">
        <v>275</v>
      </c>
      <c r="D139" s="7">
        <v>8.9999999999999993E-3</v>
      </c>
      <c r="E139" s="8">
        <f>단가대비표!O50</f>
        <v>0</v>
      </c>
      <c r="F139" s="9">
        <f>TRUNC(E139*D139,1)</f>
        <v>0</v>
      </c>
      <c r="G139" s="8">
        <f>단가대비표!P50</f>
        <v>148851</v>
      </c>
      <c r="H139" s="9">
        <f>TRUNC(G139*D139,1)</f>
        <v>1339.6</v>
      </c>
      <c r="I139" s="8">
        <f>단가대비표!V50</f>
        <v>0</v>
      </c>
      <c r="J139" s="9">
        <f>TRUNC(I139*D139,1)</f>
        <v>0</v>
      </c>
      <c r="K139" s="8">
        <f>TRUNC(E139+G139+I139,1)</f>
        <v>148851</v>
      </c>
      <c r="L139" s="9">
        <f>TRUNC(F139+H139+J139,1)</f>
        <v>1339.6</v>
      </c>
      <c r="M139" s="3" t="s">
        <v>543</v>
      </c>
      <c r="N139" s="6" t="s">
        <v>174</v>
      </c>
      <c r="O139" s="6" t="s">
        <v>544</v>
      </c>
      <c r="P139" s="6" t="s">
        <v>62</v>
      </c>
      <c r="Q139" s="6" t="s">
        <v>62</v>
      </c>
      <c r="R139" s="6" t="s">
        <v>61</v>
      </c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6" t="s">
        <v>52</v>
      </c>
      <c r="AK139" s="6" t="s">
        <v>545</v>
      </c>
      <c r="AL139" s="6" t="s">
        <v>52</v>
      </c>
    </row>
    <row r="140" spans="1:38" ht="30" customHeight="1">
      <c r="A140" s="3" t="s">
        <v>273</v>
      </c>
      <c r="B140" s="3" t="s">
        <v>274</v>
      </c>
      <c r="C140" s="3" t="s">
        <v>275</v>
      </c>
      <c r="D140" s="7">
        <v>0.03</v>
      </c>
      <c r="E140" s="8">
        <f>단가대비표!O53</f>
        <v>0</v>
      </c>
      <c r="F140" s="9">
        <f>TRUNC(E140*D140,1)</f>
        <v>0</v>
      </c>
      <c r="G140" s="8">
        <f>단가대비표!P53</f>
        <v>94338</v>
      </c>
      <c r="H140" s="9">
        <f>TRUNC(G140*D140,1)</f>
        <v>2830.1</v>
      </c>
      <c r="I140" s="8">
        <f>단가대비표!V53</f>
        <v>0</v>
      </c>
      <c r="J140" s="9">
        <f>TRUNC(I140*D140,1)</f>
        <v>0</v>
      </c>
      <c r="K140" s="8">
        <f>TRUNC(E140+G140+I140,1)</f>
        <v>94338</v>
      </c>
      <c r="L140" s="9">
        <f>TRUNC(F140+H140+J140,1)</f>
        <v>2830.1</v>
      </c>
      <c r="M140" s="3" t="s">
        <v>276</v>
      </c>
      <c r="N140" s="6" t="s">
        <v>174</v>
      </c>
      <c r="O140" s="6" t="s">
        <v>277</v>
      </c>
      <c r="P140" s="6" t="s">
        <v>62</v>
      </c>
      <c r="Q140" s="6" t="s">
        <v>62</v>
      </c>
      <c r="R140" s="6" t="s">
        <v>61</v>
      </c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6" t="s">
        <v>52</v>
      </c>
      <c r="AK140" s="6" t="s">
        <v>546</v>
      </c>
      <c r="AL140" s="6" t="s">
        <v>52</v>
      </c>
    </row>
    <row r="141" spans="1:38" ht="30" customHeight="1">
      <c r="A141" s="3" t="s">
        <v>271</v>
      </c>
      <c r="B141" s="3" t="s">
        <v>52</v>
      </c>
      <c r="C141" s="3" t="s">
        <v>52</v>
      </c>
      <c r="D141" s="7"/>
      <c r="E141" s="8"/>
      <c r="F141" s="9">
        <f>TRUNC(SUMIF(N139:N140, N138, F139:F140),0)</f>
        <v>0</v>
      </c>
      <c r="G141" s="8"/>
      <c r="H141" s="9">
        <f>TRUNC(SUMIF(N139:N140, N138, H139:H140),0)</f>
        <v>4169</v>
      </c>
      <c r="I141" s="8"/>
      <c r="J141" s="9">
        <f>TRUNC(SUMIF(N139:N140, N138, J139:J140),0)</f>
        <v>0</v>
      </c>
      <c r="K141" s="8"/>
      <c r="L141" s="9">
        <f>F141+H141+J141</f>
        <v>4169</v>
      </c>
      <c r="M141" s="3" t="s">
        <v>52</v>
      </c>
      <c r="N141" s="6" t="s">
        <v>204</v>
      </c>
      <c r="O141" s="6" t="s">
        <v>204</v>
      </c>
      <c r="P141" s="6" t="s">
        <v>52</v>
      </c>
      <c r="Q141" s="6" t="s">
        <v>52</v>
      </c>
      <c r="R141" s="6" t="s">
        <v>52</v>
      </c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6" t="s">
        <v>52</v>
      </c>
      <c r="AK141" s="6" t="s">
        <v>52</v>
      </c>
      <c r="AL141" s="6" t="s">
        <v>52</v>
      </c>
    </row>
    <row r="142" spans="1:38" ht="30" customHeight="1">
      <c r="A142" s="7"/>
      <c r="B142" s="7"/>
      <c r="C142" s="7"/>
      <c r="D142" s="7"/>
      <c r="E142" s="8"/>
      <c r="F142" s="9"/>
      <c r="G142" s="8"/>
      <c r="H142" s="9"/>
      <c r="I142" s="8"/>
      <c r="J142" s="9"/>
      <c r="K142" s="8"/>
      <c r="L142" s="9"/>
      <c r="M142" s="7"/>
    </row>
    <row r="143" spans="1:38" ht="30" customHeight="1">
      <c r="A143" s="174" t="s">
        <v>547</v>
      </c>
      <c r="B143" s="174"/>
      <c r="C143" s="174"/>
      <c r="D143" s="174"/>
      <c r="E143" s="175"/>
      <c r="F143" s="176"/>
      <c r="G143" s="175"/>
      <c r="H143" s="176"/>
      <c r="I143" s="175"/>
      <c r="J143" s="176"/>
      <c r="K143" s="175"/>
      <c r="L143" s="176"/>
      <c r="M143" s="174"/>
      <c r="N143" s="2" t="s">
        <v>179</v>
      </c>
    </row>
    <row r="144" spans="1:38" ht="30" customHeight="1">
      <c r="A144" s="3" t="s">
        <v>542</v>
      </c>
      <c r="B144" s="3" t="s">
        <v>274</v>
      </c>
      <c r="C144" s="3" t="s">
        <v>275</v>
      </c>
      <c r="D144" s="7">
        <v>0.03</v>
      </c>
      <c r="E144" s="8">
        <f>단가대비표!O50</f>
        <v>0</v>
      </c>
      <c r="F144" s="9">
        <f>TRUNC(E144*D144,1)</f>
        <v>0</v>
      </c>
      <c r="G144" s="8">
        <f>단가대비표!P50</f>
        <v>148851</v>
      </c>
      <c r="H144" s="9">
        <f>TRUNC(G144*D144,1)</f>
        <v>4465.5</v>
      </c>
      <c r="I144" s="8">
        <f>단가대비표!V50</f>
        <v>0</v>
      </c>
      <c r="J144" s="9">
        <f>TRUNC(I144*D144,1)</f>
        <v>0</v>
      </c>
      <c r="K144" s="8">
        <f>TRUNC(E144+G144+I144,1)</f>
        <v>148851</v>
      </c>
      <c r="L144" s="9">
        <f>TRUNC(F144+H144+J144,1)</f>
        <v>4465.5</v>
      </c>
      <c r="M144" s="3" t="s">
        <v>543</v>
      </c>
      <c r="N144" s="6" t="s">
        <v>179</v>
      </c>
      <c r="O144" s="6" t="s">
        <v>544</v>
      </c>
      <c r="P144" s="6" t="s">
        <v>62</v>
      </c>
      <c r="Q144" s="6" t="s">
        <v>62</v>
      </c>
      <c r="R144" s="6" t="s">
        <v>61</v>
      </c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6" t="s">
        <v>52</v>
      </c>
      <c r="AK144" s="6" t="s">
        <v>548</v>
      </c>
      <c r="AL144" s="6" t="s">
        <v>52</v>
      </c>
    </row>
    <row r="145" spans="1:38" ht="30" customHeight="1">
      <c r="A145" s="3" t="s">
        <v>273</v>
      </c>
      <c r="B145" s="3" t="s">
        <v>274</v>
      </c>
      <c r="C145" s="3" t="s">
        <v>275</v>
      </c>
      <c r="D145" s="7">
        <v>2.5000000000000001E-2</v>
      </c>
      <c r="E145" s="8">
        <f>단가대비표!O53</f>
        <v>0</v>
      </c>
      <c r="F145" s="9">
        <f>TRUNC(E145*D145,1)</f>
        <v>0</v>
      </c>
      <c r="G145" s="8">
        <f>단가대비표!P53</f>
        <v>94338</v>
      </c>
      <c r="H145" s="9">
        <f>TRUNC(G145*D145,1)</f>
        <v>2358.4</v>
      </c>
      <c r="I145" s="8">
        <f>단가대비표!V53</f>
        <v>0</v>
      </c>
      <c r="J145" s="9">
        <f>TRUNC(I145*D145,1)</f>
        <v>0</v>
      </c>
      <c r="K145" s="8">
        <f>TRUNC(E145+G145+I145,1)</f>
        <v>94338</v>
      </c>
      <c r="L145" s="9">
        <f>TRUNC(F145+H145+J145,1)</f>
        <v>2358.4</v>
      </c>
      <c r="M145" s="3" t="s">
        <v>276</v>
      </c>
      <c r="N145" s="6" t="s">
        <v>179</v>
      </c>
      <c r="O145" s="6" t="s">
        <v>277</v>
      </c>
      <c r="P145" s="6" t="s">
        <v>62</v>
      </c>
      <c r="Q145" s="6" t="s">
        <v>62</v>
      </c>
      <c r="R145" s="6" t="s">
        <v>61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6" t="s">
        <v>52</v>
      </c>
      <c r="AK145" s="6" t="s">
        <v>549</v>
      </c>
      <c r="AL145" s="6" t="s">
        <v>52</v>
      </c>
    </row>
    <row r="146" spans="1:38" ht="30" customHeight="1">
      <c r="A146" s="3" t="s">
        <v>271</v>
      </c>
      <c r="B146" s="3" t="s">
        <v>52</v>
      </c>
      <c r="C146" s="3" t="s">
        <v>52</v>
      </c>
      <c r="D146" s="7"/>
      <c r="E146" s="8"/>
      <c r="F146" s="9">
        <f>TRUNC(SUMIF(N144:N145, N143, F144:F145),0)</f>
        <v>0</v>
      </c>
      <c r="G146" s="8"/>
      <c r="H146" s="9">
        <f>TRUNC(SUMIF(N144:N145, N143, H144:H145),0)</f>
        <v>6823</v>
      </c>
      <c r="I146" s="8"/>
      <c r="J146" s="9">
        <f>TRUNC(SUMIF(N144:N145, N143, J144:J145),0)</f>
        <v>0</v>
      </c>
      <c r="K146" s="8"/>
      <c r="L146" s="9">
        <f>F146+H146+J146</f>
        <v>6823</v>
      </c>
      <c r="M146" s="3" t="s">
        <v>52</v>
      </c>
      <c r="N146" s="6" t="s">
        <v>204</v>
      </c>
      <c r="O146" s="6" t="s">
        <v>204</v>
      </c>
      <c r="P146" s="6" t="s">
        <v>52</v>
      </c>
      <c r="Q146" s="6" t="s">
        <v>52</v>
      </c>
      <c r="R146" s="6" t="s">
        <v>52</v>
      </c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6" t="s">
        <v>52</v>
      </c>
      <c r="AK146" s="6" t="s">
        <v>52</v>
      </c>
      <c r="AL146" s="6" t="s">
        <v>52</v>
      </c>
    </row>
    <row r="147" spans="1:38" ht="30" customHeight="1">
      <c r="A147" s="7"/>
      <c r="B147" s="7"/>
      <c r="C147" s="7"/>
      <c r="D147" s="7"/>
      <c r="E147" s="8"/>
      <c r="F147" s="9"/>
      <c r="G147" s="8"/>
      <c r="H147" s="9"/>
      <c r="I147" s="8"/>
      <c r="J147" s="9"/>
      <c r="K147" s="8"/>
      <c r="L147" s="9"/>
      <c r="M147" s="7"/>
    </row>
    <row r="148" spans="1:38" ht="30" customHeight="1">
      <c r="A148" s="174" t="s">
        <v>550</v>
      </c>
      <c r="B148" s="174"/>
      <c r="C148" s="174"/>
      <c r="D148" s="174"/>
      <c r="E148" s="175"/>
      <c r="F148" s="176"/>
      <c r="G148" s="175"/>
      <c r="H148" s="176"/>
      <c r="I148" s="175"/>
      <c r="J148" s="176"/>
      <c r="K148" s="175"/>
      <c r="L148" s="176"/>
      <c r="M148" s="174"/>
      <c r="N148" s="2" t="s">
        <v>184</v>
      </c>
    </row>
    <row r="149" spans="1:38" ht="30" customHeight="1">
      <c r="A149" s="3" t="s">
        <v>542</v>
      </c>
      <c r="B149" s="3" t="s">
        <v>274</v>
      </c>
      <c r="C149" s="3" t="s">
        <v>275</v>
      </c>
      <c r="D149" s="7">
        <v>3.5999999999999997E-2</v>
      </c>
      <c r="E149" s="8">
        <f>단가대비표!O50</f>
        <v>0</v>
      </c>
      <c r="F149" s="9">
        <f>TRUNC(E149*D149,1)</f>
        <v>0</v>
      </c>
      <c r="G149" s="8">
        <f>단가대비표!P50</f>
        <v>148851</v>
      </c>
      <c r="H149" s="9">
        <f>TRUNC(G149*D149,1)</f>
        <v>5358.6</v>
      </c>
      <c r="I149" s="8">
        <f>단가대비표!V50</f>
        <v>0</v>
      </c>
      <c r="J149" s="9">
        <f>TRUNC(I149*D149,1)</f>
        <v>0</v>
      </c>
      <c r="K149" s="8">
        <f>TRUNC(E149+G149+I149,1)</f>
        <v>148851</v>
      </c>
      <c r="L149" s="9">
        <f>TRUNC(F149+H149+J149,1)</f>
        <v>5358.6</v>
      </c>
      <c r="M149" s="3" t="s">
        <v>543</v>
      </c>
      <c r="N149" s="6" t="s">
        <v>184</v>
      </c>
      <c r="O149" s="6" t="s">
        <v>544</v>
      </c>
      <c r="P149" s="6" t="s">
        <v>62</v>
      </c>
      <c r="Q149" s="6" t="s">
        <v>62</v>
      </c>
      <c r="R149" s="6" t="s">
        <v>61</v>
      </c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6" t="s">
        <v>52</v>
      </c>
      <c r="AK149" s="6" t="s">
        <v>551</v>
      </c>
      <c r="AL149" s="6" t="s">
        <v>52</v>
      </c>
    </row>
    <row r="150" spans="1:38" ht="30" customHeight="1">
      <c r="A150" s="3" t="s">
        <v>273</v>
      </c>
      <c r="B150" s="3" t="s">
        <v>274</v>
      </c>
      <c r="C150" s="3" t="s">
        <v>275</v>
      </c>
      <c r="D150" s="7">
        <v>0.03</v>
      </c>
      <c r="E150" s="8">
        <f>단가대비표!O53</f>
        <v>0</v>
      </c>
      <c r="F150" s="9">
        <f>TRUNC(E150*D150,1)</f>
        <v>0</v>
      </c>
      <c r="G150" s="8">
        <f>단가대비표!P53</f>
        <v>94338</v>
      </c>
      <c r="H150" s="9">
        <f>TRUNC(G150*D150,1)</f>
        <v>2830.1</v>
      </c>
      <c r="I150" s="8">
        <f>단가대비표!V53</f>
        <v>0</v>
      </c>
      <c r="J150" s="9">
        <f>TRUNC(I150*D150,1)</f>
        <v>0</v>
      </c>
      <c r="K150" s="8">
        <f>TRUNC(E150+G150+I150,1)</f>
        <v>94338</v>
      </c>
      <c r="L150" s="9">
        <f>TRUNC(F150+H150+J150,1)</f>
        <v>2830.1</v>
      </c>
      <c r="M150" s="3" t="s">
        <v>276</v>
      </c>
      <c r="N150" s="6" t="s">
        <v>184</v>
      </c>
      <c r="O150" s="6" t="s">
        <v>277</v>
      </c>
      <c r="P150" s="6" t="s">
        <v>62</v>
      </c>
      <c r="Q150" s="6" t="s">
        <v>62</v>
      </c>
      <c r="R150" s="6" t="s">
        <v>61</v>
      </c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6" t="s">
        <v>52</v>
      </c>
      <c r="AK150" s="6" t="s">
        <v>552</v>
      </c>
      <c r="AL150" s="6" t="s">
        <v>52</v>
      </c>
    </row>
    <row r="151" spans="1:38" ht="30" customHeight="1">
      <c r="A151" s="3" t="s">
        <v>271</v>
      </c>
      <c r="B151" s="3" t="s">
        <v>52</v>
      </c>
      <c r="C151" s="3" t="s">
        <v>52</v>
      </c>
      <c r="D151" s="7"/>
      <c r="E151" s="8"/>
      <c r="F151" s="9">
        <f>TRUNC(SUMIF(N149:N150, N148, F149:F150),0)</f>
        <v>0</v>
      </c>
      <c r="G151" s="8"/>
      <c r="H151" s="9">
        <f>TRUNC(SUMIF(N149:N150, N148, H149:H150),0)</f>
        <v>8188</v>
      </c>
      <c r="I151" s="8"/>
      <c r="J151" s="9">
        <f>TRUNC(SUMIF(N149:N150, N148, J149:J150),0)</f>
        <v>0</v>
      </c>
      <c r="K151" s="8"/>
      <c r="L151" s="9">
        <f>F151+H151+J151</f>
        <v>8188</v>
      </c>
      <c r="M151" s="3" t="s">
        <v>52</v>
      </c>
      <c r="N151" s="6" t="s">
        <v>204</v>
      </c>
      <c r="O151" s="6" t="s">
        <v>204</v>
      </c>
      <c r="P151" s="6" t="s">
        <v>52</v>
      </c>
      <c r="Q151" s="6" t="s">
        <v>52</v>
      </c>
      <c r="R151" s="6" t="s">
        <v>52</v>
      </c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6" t="s">
        <v>52</v>
      </c>
      <c r="AK151" s="6" t="s">
        <v>52</v>
      </c>
      <c r="AL151" s="6" t="s">
        <v>52</v>
      </c>
    </row>
    <row r="152" spans="1:38" ht="30" customHeight="1">
      <c r="A152" s="7"/>
      <c r="B152" s="7"/>
      <c r="C152" s="7"/>
      <c r="D152" s="7"/>
      <c r="E152" s="8"/>
      <c r="F152" s="9"/>
      <c r="G152" s="8"/>
      <c r="H152" s="9"/>
      <c r="I152" s="8"/>
      <c r="J152" s="9"/>
      <c r="K152" s="8"/>
      <c r="L152" s="9"/>
      <c r="M152" s="7"/>
    </row>
    <row r="153" spans="1:38" ht="30" customHeight="1">
      <c r="A153" s="174" t="s">
        <v>553</v>
      </c>
      <c r="B153" s="174"/>
      <c r="C153" s="174"/>
      <c r="D153" s="174"/>
      <c r="E153" s="175"/>
      <c r="F153" s="176"/>
      <c r="G153" s="175"/>
      <c r="H153" s="176"/>
      <c r="I153" s="175"/>
      <c r="J153" s="176"/>
      <c r="K153" s="175"/>
      <c r="L153" s="176"/>
      <c r="M153" s="174"/>
      <c r="N153" s="2" t="s">
        <v>196</v>
      </c>
    </row>
    <row r="154" spans="1:38" ht="30" customHeight="1">
      <c r="A154" s="3" t="s">
        <v>554</v>
      </c>
      <c r="B154" s="3" t="s">
        <v>193</v>
      </c>
      <c r="C154" s="3" t="s">
        <v>194</v>
      </c>
      <c r="D154" s="7">
        <v>1</v>
      </c>
      <c r="E154" s="8">
        <f>단가대비표!O24</f>
        <v>0</v>
      </c>
      <c r="F154" s="9">
        <f>TRUNC(E154*D154,1)</f>
        <v>0</v>
      </c>
      <c r="G154" s="8">
        <f>단가대비표!P24</f>
        <v>0</v>
      </c>
      <c r="H154" s="9">
        <f>TRUNC(G154*D154,1)</f>
        <v>0</v>
      </c>
      <c r="I154" s="8">
        <f>단가대비표!V24</f>
        <v>27731</v>
      </c>
      <c r="J154" s="9">
        <f>TRUNC(I154*D154,1)</f>
        <v>27731</v>
      </c>
      <c r="K154" s="8">
        <f>TRUNC(E154+G154+I154,1)</f>
        <v>27731</v>
      </c>
      <c r="L154" s="9">
        <f>TRUNC(F154+H154+J154,1)</f>
        <v>27731</v>
      </c>
      <c r="M154" s="3" t="s">
        <v>555</v>
      </c>
      <c r="N154" s="6" t="s">
        <v>196</v>
      </c>
      <c r="O154" s="6" t="s">
        <v>556</v>
      </c>
      <c r="P154" s="6" t="s">
        <v>62</v>
      </c>
      <c r="Q154" s="6" t="s">
        <v>62</v>
      </c>
      <c r="R154" s="6" t="s">
        <v>61</v>
      </c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6" t="s">
        <v>52</v>
      </c>
      <c r="AK154" s="6" t="s">
        <v>557</v>
      </c>
      <c r="AL154" s="6" t="s">
        <v>52</v>
      </c>
    </row>
    <row r="155" spans="1:38" ht="30" customHeight="1">
      <c r="A155" s="3" t="s">
        <v>271</v>
      </c>
      <c r="B155" s="3" t="s">
        <v>52</v>
      </c>
      <c r="C155" s="3" t="s">
        <v>52</v>
      </c>
      <c r="D155" s="7"/>
      <c r="E155" s="8"/>
      <c r="F155" s="9">
        <f>TRUNC(SUMIF(N154:N154, N153, F154:F154),0)</f>
        <v>0</v>
      </c>
      <c r="G155" s="8"/>
      <c r="H155" s="9">
        <f>TRUNC(SUMIF(N154:N154, N153, H154:H154),0)</f>
        <v>0</v>
      </c>
      <c r="I155" s="8"/>
      <c r="J155" s="9">
        <f>TRUNC(SUMIF(N154:N154, N153, J154:J154),0)</f>
        <v>27731</v>
      </c>
      <c r="K155" s="8"/>
      <c r="L155" s="9">
        <f>F155+H155+J155</f>
        <v>27731</v>
      </c>
      <c r="M155" s="3" t="s">
        <v>52</v>
      </c>
      <c r="N155" s="6" t="s">
        <v>204</v>
      </c>
      <c r="O155" s="6" t="s">
        <v>204</v>
      </c>
      <c r="P155" s="6" t="s">
        <v>52</v>
      </c>
      <c r="Q155" s="6" t="s">
        <v>52</v>
      </c>
      <c r="R155" s="6" t="s">
        <v>52</v>
      </c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6" t="s">
        <v>52</v>
      </c>
      <c r="AK155" s="6" t="s">
        <v>52</v>
      </c>
      <c r="AL155" s="6" t="s">
        <v>52</v>
      </c>
    </row>
    <row r="156" spans="1:38" ht="30" customHeight="1">
      <c r="A156" s="7"/>
      <c r="B156" s="7"/>
      <c r="C156" s="7"/>
      <c r="D156" s="7"/>
      <c r="E156" s="8"/>
      <c r="F156" s="9"/>
      <c r="G156" s="8"/>
      <c r="H156" s="9"/>
      <c r="I156" s="8"/>
      <c r="J156" s="9"/>
      <c r="K156" s="8"/>
      <c r="L156" s="9"/>
      <c r="M156" s="7"/>
    </row>
    <row r="157" spans="1:38" ht="30" customHeight="1">
      <c r="A157" s="174" t="s">
        <v>558</v>
      </c>
      <c r="B157" s="174"/>
      <c r="C157" s="174"/>
      <c r="D157" s="174"/>
      <c r="E157" s="175"/>
      <c r="F157" s="176"/>
      <c r="G157" s="175"/>
      <c r="H157" s="176"/>
      <c r="I157" s="175"/>
      <c r="J157" s="176"/>
      <c r="K157" s="175"/>
      <c r="L157" s="176"/>
      <c r="M157" s="174"/>
      <c r="N157" s="2" t="s">
        <v>201</v>
      </c>
    </row>
    <row r="158" spans="1:38" ht="30" customHeight="1">
      <c r="A158" s="3" t="s">
        <v>559</v>
      </c>
      <c r="B158" s="3" t="s">
        <v>560</v>
      </c>
      <c r="C158" s="3" t="s">
        <v>194</v>
      </c>
      <c r="D158" s="7">
        <v>1</v>
      </c>
      <c r="E158" s="8">
        <f>단가대비표!O25</f>
        <v>0</v>
      </c>
      <c r="F158" s="9">
        <f>TRUNC(E158*D158,1)</f>
        <v>0</v>
      </c>
      <c r="G158" s="8">
        <f>단가대비표!P25</f>
        <v>0</v>
      </c>
      <c r="H158" s="9">
        <f>TRUNC(G158*D158,1)</f>
        <v>0</v>
      </c>
      <c r="I158" s="8">
        <f>단가대비표!V25</f>
        <v>2602.44</v>
      </c>
      <c r="J158" s="9">
        <f>TRUNC(I158*D158,1)</f>
        <v>2602.4</v>
      </c>
      <c r="K158" s="8">
        <f>TRUNC(E158+G158+I158,1)</f>
        <v>2602.4</v>
      </c>
      <c r="L158" s="9">
        <f>TRUNC(F158+H158+J158,1)</f>
        <v>2602.4</v>
      </c>
      <c r="M158" s="3" t="s">
        <v>561</v>
      </c>
      <c r="N158" s="6" t="s">
        <v>201</v>
      </c>
      <c r="O158" s="6" t="s">
        <v>562</v>
      </c>
      <c r="P158" s="6" t="s">
        <v>62</v>
      </c>
      <c r="Q158" s="6" t="s">
        <v>62</v>
      </c>
      <c r="R158" s="6" t="s">
        <v>61</v>
      </c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6" t="s">
        <v>52</v>
      </c>
      <c r="AK158" s="6" t="s">
        <v>563</v>
      </c>
      <c r="AL158" s="6" t="s">
        <v>52</v>
      </c>
    </row>
    <row r="159" spans="1:38" ht="30" customHeight="1">
      <c r="A159" s="3" t="s">
        <v>564</v>
      </c>
      <c r="B159" s="3" t="s">
        <v>565</v>
      </c>
      <c r="C159" s="3" t="s">
        <v>194</v>
      </c>
      <c r="D159" s="7">
        <v>1</v>
      </c>
      <c r="E159" s="8">
        <f>단가대비표!O26</f>
        <v>0</v>
      </c>
      <c r="F159" s="9">
        <f>TRUNC(E159*D159,1)</f>
        <v>0</v>
      </c>
      <c r="G159" s="8">
        <f>단가대비표!P26</f>
        <v>0</v>
      </c>
      <c r="H159" s="9">
        <f>TRUNC(G159*D159,1)</f>
        <v>0</v>
      </c>
      <c r="I159" s="8">
        <f>단가대비표!V26</f>
        <v>5724.52</v>
      </c>
      <c r="J159" s="9">
        <f>TRUNC(I159*D159,1)</f>
        <v>5724.5</v>
      </c>
      <c r="K159" s="8">
        <f>TRUNC(E159+G159+I159,1)</f>
        <v>5724.5</v>
      </c>
      <c r="L159" s="9">
        <f>TRUNC(F159+H159+J159,1)</f>
        <v>5724.5</v>
      </c>
      <c r="M159" s="3" t="s">
        <v>566</v>
      </c>
      <c r="N159" s="6" t="s">
        <v>201</v>
      </c>
      <c r="O159" s="6" t="s">
        <v>567</v>
      </c>
      <c r="P159" s="6" t="s">
        <v>62</v>
      </c>
      <c r="Q159" s="6" t="s">
        <v>62</v>
      </c>
      <c r="R159" s="6" t="s">
        <v>61</v>
      </c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6" t="s">
        <v>52</v>
      </c>
      <c r="AK159" s="6" t="s">
        <v>568</v>
      </c>
      <c r="AL159" s="6" t="s">
        <v>52</v>
      </c>
    </row>
    <row r="160" spans="1:38" ht="30" customHeight="1">
      <c r="A160" s="3" t="s">
        <v>271</v>
      </c>
      <c r="B160" s="3" t="s">
        <v>52</v>
      </c>
      <c r="C160" s="3" t="s">
        <v>52</v>
      </c>
      <c r="D160" s="7"/>
      <c r="E160" s="8"/>
      <c r="F160" s="9">
        <f>TRUNC(SUMIF(N158:N159, N157, F158:F159),0)</f>
        <v>0</v>
      </c>
      <c r="G160" s="8"/>
      <c r="H160" s="9">
        <f>TRUNC(SUMIF(N158:N159, N157, H158:H159),0)</f>
        <v>0</v>
      </c>
      <c r="I160" s="8"/>
      <c r="J160" s="9">
        <f>TRUNC(SUMIF(N158:N159, N157, J158:J159),0)</f>
        <v>8326</v>
      </c>
      <c r="K160" s="8"/>
      <c r="L160" s="9">
        <f>F160+H160+J160</f>
        <v>8326</v>
      </c>
      <c r="M160" s="3" t="s">
        <v>52</v>
      </c>
      <c r="N160" s="6" t="s">
        <v>204</v>
      </c>
      <c r="O160" s="6" t="s">
        <v>204</v>
      </c>
      <c r="P160" s="6" t="s">
        <v>52</v>
      </c>
      <c r="Q160" s="6" t="s">
        <v>52</v>
      </c>
      <c r="R160" s="6" t="s">
        <v>52</v>
      </c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6" t="s">
        <v>52</v>
      </c>
      <c r="AK160" s="6" t="s">
        <v>52</v>
      </c>
      <c r="AL160" s="6" t="s">
        <v>52</v>
      </c>
    </row>
    <row r="161" spans="1:38" ht="30" customHeight="1">
      <c r="A161" s="7"/>
      <c r="B161" s="7"/>
      <c r="C161" s="7"/>
      <c r="D161" s="7"/>
      <c r="E161" s="8"/>
      <c r="F161" s="9"/>
      <c r="G161" s="8"/>
      <c r="H161" s="9"/>
      <c r="I161" s="8"/>
      <c r="J161" s="9"/>
      <c r="K161" s="8"/>
      <c r="L161" s="9"/>
      <c r="M161" s="7"/>
    </row>
    <row r="162" spans="1:38" ht="30" customHeight="1">
      <c r="A162" s="174" t="s">
        <v>569</v>
      </c>
      <c r="B162" s="174"/>
      <c r="C162" s="174"/>
      <c r="D162" s="174"/>
      <c r="E162" s="175"/>
      <c r="F162" s="176"/>
      <c r="G162" s="175"/>
      <c r="H162" s="176"/>
      <c r="I162" s="175"/>
      <c r="J162" s="176"/>
      <c r="K162" s="175"/>
      <c r="L162" s="176"/>
      <c r="M162" s="174"/>
      <c r="N162" s="2" t="s">
        <v>269</v>
      </c>
    </row>
    <row r="163" spans="1:38" ht="30" customHeight="1">
      <c r="A163" s="3" t="s">
        <v>570</v>
      </c>
      <c r="B163" s="3" t="s">
        <v>274</v>
      </c>
      <c r="C163" s="3" t="s">
        <v>275</v>
      </c>
      <c r="D163" s="7">
        <v>0.25</v>
      </c>
      <c r="E163" s="8">
        <f>단가대비표!O54</f>
        <v>0</v>
      </c>
      <c r="F163" s="9">
        <f>TRUNC(E163*D163,1)</f>
        <v>0</v>
      </c>
      <c r="G163" s="8">
        <f>단가대비표!P54</f>
        <v>167860</v>
      </c>
      <c r="H163" s="9">
        <f>TRUNC(G163*D163,1)</f>
        <v>41965</v>
      </c>
      <c r="I163" s="8">
        <f>단가대비표!V54</f>
        <v>0</v>
      </c>
      <c r="J163" s="9">
        <f>TRUNC(I163*D163,1)</f>
        <v>0</v>
      </c>
      <c r="K163" s="8">
        <f>TRUNC(E163+G163+I163,1)</f>
        <v>167860</v>
      </c>
      <c r="L163" s="9">
        <f>TRUNC(F163+H163+J163,1)</f>
        <v>41965</v>
      </c>
      <c r="M163" s="3" t="s">
        <v>571</v>
      </c>
      <c r="N163" s="6" t="s">
        <v>269</v>
      </c>
      <c r="O163" s="6" t="s">
        <v>572</v>
      </c>
      <c r="P163" s="6" t="s">
        <v>62</v>
      </c>
      <c r="Q163" s="6" t="s">
        <v>62</v>
      </c>
      <c r="R163" s="6" t="s">
        <v>61</v>
      </c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6" t="s">
        <v>52</v>
      </c>
      <c r="AK163" s="6" t="s">
        <v>573</v>
      </c>
      <c r="AL163" s="6" t="s">
        <v>52</v>
      </c>
    </row>
    <row r="164" spans="1:38" ht="30" customHeight="1">
      <c r="A164" s="3" t="s">
        <v>273</v>
      </c>
      <c r="B164" s="3" t="s">
        <v>274</v>
      </c>
      <c r="C164" s="3" t="s">
        <v>275</v>
      </c>
      <c r="D164" s="7">
        <v>0.14000000000000001</v>
      </c>
      <c r="E164" s="8">
        <f>단가대비표!O53</f>
        <v>0</v>
      </c>
      <c r="F164" s="9">
        <f>TRUNC(E164*D164,1)</f>
        <v>0</v>
      </c>
      <c r="G164" s="8">
        <f>단가대비표!P53</f>
        <v>94338</v>
      </c>
      <c r="H164" s="9">
        <f>TRUNC(G164*D164,1)</f>
        <v>13207.3</v>
      </c>
      <c r="I164" s="8">
        <f>단가대비표!V53</f>
        <v>0</v>
      </c>
      <c r="J164" s="9">
        <f>TRUNC(I164*D164,1)</f>
        <v>0</v>
      </c>
      <c r="K164" s="8">
        <f>TRUNC(E164+G164+I164,1)</f>
        <v>94338</v>
      </c>
      <c r="L164" s="9">
        <f>TRUNC(F164+H164+J164,1)</f>
        <v>13207.3</v>
      </c>
      <c r="M164" s="3" t="s">
        <v>276</v>
      </c>
      <c r="N164" s="6" t="s">
        <v>269</v>
      </c>
      <c r="O164" s="6" t="s">
        <v>277</v>
      </c>
      <c r="P164" s="6" t="s">
        <v>62</v>
      </c>
      <c r="Q164" s="6" t="s">
        <v>62</v>
      </c>
      <c r="R164" s="6" t="s">
        <v>61</v>
      </c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6" t="s">
        <v>52</v>
      </c>
      <c r="AK164" s="6" t="s">
        <v>574</v>
      </c>
      <c r="AL164" s="6" t="s">
        <v>52</v>
      </c>
    </row>
    <row r="165" spans="1:38" ht="30" customHeight="1">
      <c r="A165" s="3" t="s">
        <v>271</v>
      </c>
      <c r="B165" s="3" t="s">
        <v>52</v>
      </c>
      <c r="C165" s="3" t="s">
        <v>52</v>
      </c>
      <c r="D165" s="7"/>
      <c r="E165" s="8"/>
      <c r="F165" s="9">
        <f>TRUNC(SUMIF(N163:N164, N162, F163:F164),0)</f>
        <v>0</v>
      </c>
      <c r="G165" s="8"/>
      <c r="H165" s="9">
        <f>TRUNC(SUMIF(N163:N164, N162, H163:H164),0)</f>
        <v>55172</v>
      </c>
      <c r="I165" s="8"/>
      <c r="J165" s="9">
        <f>TRUNC(SUMIF(N163:N164, N162, J163:J164),0)</f>
        <v>0</v>
      </c>
      <c r="K165" s="8"/>
      <c r="L165" s="9">
        <f>F165+H165+J165</f>
        <v>55172</v>
      </c>
      <c r="M165" s="3" t="s">
        <v>52</v>
      </c>
      <c r="N165" s="6" t="s">
        <v>204</v>
      </c>
      <c r="O165" s="6" t="s">
        <v>204</v>
      </c>
      <c r="P165" s="6" t="s">
        <v>52</v>
      </c>
      <c r="Q165" s="6" t="s">
        <v>52</v>
      </c>
      <c r="R165" s="6" t="s">
        <v>52</v>
      </c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6" t="s">
        <v>52</v>
      </c>
      <c r="AK165" s="6" t="s">
        <v>52</v>
      </c>
      <c r="AL165" s="6" t="s">
        <v>52</v>
      </c>
    </row>
    <row r="166" spans="1:38" ht="30" customHeight="1">
      <c r="A166" s="7"/>
      <c r="B166" s="7"/>
      <c r="C166" s="7"/>
      <c r="D166" s="7"/>
      <c r="E166" s="8"/>
      <c r="F166" s="9"/>
      <c r="G166" s="8"/>
      <c r="H166" s="9"/>
      <c r="I166" s="8"/>
      <c r="J166" s="9"/>
      <c r="K166" s="8"/>
      <c r="L166" s="9"/>
      <c r="M166" s="7"/>
    </row>
    <row r="167" spans="1:38" ht="30" customHeight="1">
      <c r="A167" s="174" t="s">
        <v>575</v>
      </c>
      <c r="B167" s="174"/>
      <c r="C167" s="174"/>
      <c r="D167" s="174"/>
      <c r="E167" s="175"/>
      <c r="F167" s="176"/>
      <c r="G167" s="175"/>
      <c r="H167" s="176"/>
      <c r="I167" s="175"/>
      <c r="J167" s="176"/>
      <c r="K167" s="175"/>
      <c r="L167" s="176"/>
      <c r="M167" s="174"/>
      <c r="N167" s="2" t="s">
        <v>290</v>
      </c>
    </row>
    <row r="168" spans="1:38" ht="30" customHeight="1">
      <c r="A168" s="3" t="s">
        <v>577</v>
      </c>
      <c r="B168" s="3" t="s">
        <v>578</v>
      </c>
      <c r="C168" s="3" t="s">
        <v>188</v>
      </c>
      <c r="D168" s="7">
        <v>8.0000000000000002E-3</v>
      </c>
      <c r="E168" s="8">
        <f>단가대비표!O9</f>
        <v>1012.5</v>
      </c>
      <c r="F168" s="9">
        <f>TRUNC(E168*D168,1)</f>
        <v>8.1</v>
      </c>
      <c r="G168" s="8">
        <f>단가대비표!P9</f>
        <v>0</v>
      </c>
      <c r="H168" s="9">
        <f>TRUNC(G168*D168,1)</f>
        <v>0</v>
      </c>
      <c r="I168" s="8">
        <f>단가대비표!V9</f>
        <v>0</v>
      </c>
      <c r="J168" s="9">
        <f>TRUNC(I168*D168,1)</f>
        <v>0</v>
      </c>
      <c r="K168" s="8">
        <f>TRUNC(E168+G168+I168,1)</f>
        <v>1012.5</v>
      </c>
      <c r="L168" s="9">
        <f>TRUNC(F168+H168+J168,1)</f>
        <v>8.1</v>
      </c>
      <c r="M168" s="3" t="s">
        <v>579</v>
      </c>
      <c r="N168" s="6" t="s">
        <v>290</v>
      </c>
      <c r="O168" s="6" t="s">
        <v>580</v>
      </c>
      <c r="P168" s="6" t="s">
        <v>62</v>
      </c>
      <c r="Q168" s="6" t="s">
        <v>62</v>
      </c>
      <c r="R168" s="6" t="s">
        <v>61</v>
      </c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6" t="s">
        <v>52</v>
      </c>
      <c r="AK168" s="6" t="s">
        <v>581</v>
      </c>
      <c r="AL168" s="6" t="s">
        <v>52</v>
      </c>
    </row>
    <row r="169" spans="1:38" ht="30" customHeight="1">
      <c r="A169" s="3" t="s">
        <v>582</v>
      </c>
      <c r="B169" s="3" t="s">
        <v>274</v>
      </c>
      <c r="C169" s="3" t="s">
        <v>275</v>
      </c>
      <c r="D169" s="7">
        <v>3.3E-3</v>
      </c>
      <c r="E169" s="8">
        <f>단가대비표!O58</f>
        <v>0</v>
      </c>
      <c r="F169" s="9">
        <f>TRUNC(E169*D169,1)</f>
        <v>0</v>
      </c>
      <c r="G169" s="8">
        <f>단가대비표!P58</f>
        <v>160431</v>
      </c>
      <c r="H169" s="9">
        <f>TRUNC(G169*D169,1)</f>
        <v>529.4</v>
      </c>
      <c r="I169" s="8">
        <f>단가대비표!V58</f>
        <v>0</v>
      </c>
      <c r="J169" s="9">
        <f>TRUNC(I169*D169,1)</f>
        <v>0</v>
      </c>
      <c r="K169" s="8">
        <f>TRUNC(E169+G169+I169,1)</f>
        <v>160431</v>
      </c>
      <c r="L169" s="9">
        <f>TRUNC(F169+H169+J169,1)</f>
        <v>529.4</v>
      </c>
      <c r="M169" s="3" t="s">
        <v>583</v>
      </c>
      <c r="N169" s="6" t="s">
        <v>290</v>
      </c>
      <c r="O169" s="6" t="s">
        <v>584</v>
      </c>
      <c r="P169" s="6" t="s">
        <v>62</v>
      </c>
      <c r="Q169" s="6" t="s">
        <v>62</v>
      </c>
      <c r="R169" s="6" t="s">
        <v>61</v>
      </c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6" t="s">
        <v>52</v>
      </c>
      <c r="AK169" s="6" t="s">
        <v>585</v>
      </c>
      <c r="AL169" s="6" t="s">
        <v>52</v>
      </c>
    </row>
    <row r="170" spans="1:38" ht="30" customHeight="1">
      <c r="A170" s="3" t="s">
        <v>271</v>
      </c>
      <c r="B170" s="3" t="s">
        <v>52</v>
      </c>
      <c r="C170" s="3" t="s">
        <v>52</v>
      </c>
      <c r="D170" s="7"/>
      <c r="E170" s="8"/>
      <c r="F170" s="9">
        <f>TRUNC(SUMIF(N168:N169, N167, F168:F169),0)</f>
        <v>8</v>
      </c>
      <c r="G170" s="8"/>
      <c r="H170" s="9">
        <f>TRUNC(SUMIF(N168:N169, N167, H168:H169),0)</f>
        <v>529</v>
      </c>
      <c r="I170" s="8"/>
      <c r="J170" s="9">
        <f>TRUNC(SUMIF(N168:N169, N167, J168:J169),0)</f>
        <v>0</v>
      </c>
      <c r="K170" s="8"/>
      <c r="L170" s="9">
        <f>F170+H170+J170</f>
        <v>537</v>
      </c>
      <c r="M170" s="3" t="s">
        <v>52</v>
      </c>
      <c r="N170" s="6" t="s">
        <v>204</v>
      </c>
      <c r="O170" s="6" t="s">
        <v>204</v>
      </c>
      <c r="P170" s="6" t="s">
        <v>52</v>
      </c>
      <c r="Q170" s="6" t="s">
        <v>52</v>
      </c>
      <c r="R170" s="6" t="s">
        <v>52</v>
      </c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6" t="s">
        <v>52</v>
      </c>
      <c r="AK170" s="6" t="s">
        <v>52</v>
      </c>
      <c r="AL170" s="6" t="s">
        <v>52</v>
      </c>
    </row>
    <row r="171" spans="1:38" ht="30" customHeight="1">
      <c r="A171" s="7"/>
      <c r="B171" s="7"/>
      <c r="C171" s="7"/>
      <c r="D171" s="7"/>
      <c r="E171" s="8"/>
      <c r="F171" s="9"/>
      <c r="G171" s="8"/>
      <c r="H171" s="9"/>
      <c r="I171" s="8"/>
      <c r="J171" s="9"/>
      <c r="K171" s="8"/>
      <c r="L171" s="9"/>
      <c r="M171" s="7"/>
    </row>
    <row r="172" spans="1:38" ht="30" customHeight="1">
      <c r="A172" s="174" t="s">
        <v>586</v>
      </c>
      <c r="B172" s="174"/>
      <c r="C172" s="174"/>
      <c r="D172" s="174"/>
      <c r="E172" s="175"/>
      <c r="F172" s="176"/>
      <c r="G172" s="175"/>
      <c r="H172" s="176"/>
      <c r="I172" s="175"/>
      <c r="J172" s="176"/>
      <c r="K172" s="175"/>
      <c r="L172" s="176"/>
      <c r="M172" s="174"/>
      <c r="N172" s="2" t="s">
        <v>355</v>
      </c>
    </row>
    <row r="173" spans="1:38" ht="30" customHeight="1">
      <c r="A173" s="3" t="s">
        <v>458</v>
      </c>
      <c r="B173" s="3" t="s">
        <v>274</v>
      </c>
      <c r="C173" s="3" t="s">
        <v>275</v>
      </c>
      <c r="D173" s="7">
        <v>3.6499999999999998E-2</v>
      </c>
      <c r="E173" s="8">
        <f>단가대비표!O51</f>
        <v>0</v>
      </c>
      <c r="F173" s="9">
        <f>TRUNC(E173*D173,1)</f>
        <v>0</v>
      </c>
      <c r="G173" s="8">
        <f>단가대비표!P51</f>
        <v>144150</v>
      </c>
      <c r="H173" s="9">
        <f>TRUNC(G173*D173,1)</f>
        <v>5261.4</v>
      </c>
      <c r="I173" s="8">
        <f>단가대비표!V51</f>
        <v>0</v>
      </c>
      <c r="J173" s="9">
        <f>TRUNC(I173*D173,1)</f>
        <v>0</v>
      </c>
      <c r="K173" s="8">
        <f>TRUNC(E173+G173+I173,1)</f>
        <v>144150</v>
      </c>
      <c r="L173" s="9">
        <f>TRUNC(F173+H173+J173,1)</f>
        <v>5261.4</v>
      </c>
      <c r="M173" s="3" t="s">
        <v>459</v>
      </c>
      <c r="N173" s="6" t="s">
        <v>355</v>
      </c>
      <c r="O173" s="6" t="s">
        <v>460</v>
      </c>
      <c r="P173" s="6" t="s">
        <v>62</v>
      </c>
      <c r="Q173" s="6" t="s">
        <v>62</v>
      </c>
      <c r="R173" s="6" t="s">
        <v>61</v>
      </c>
      <c r="S173" s="10"/>
      <c r="T173" s="10"/>
      <c r="U173" s="10"/>
      <c r="V173" s="10">
        <v>1</v>
      </c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6" t="s">
        <v>52</v>
      </c>
      <c r="AK173" s="6" t="s">
        <v>587</v>
      </c>
      <c r="AL173" s="6" t="s">
        <v>52</v>
      </c>
    </row>
    <row r="174" spans="1:38" ht="30" customHeight="1">
      <c r="A174" s="3" t="s">
        <v>338</v>
      </c>
      <c r="B174" s="3" t="s">
        <v>339</v>
      </c>
      <c r="C174" s="3" t="s">
        <v>340</v>
      </c>
      <c r="D174" s="7">
        <v>1</v>
      </c>
      <c r="E174" s="8">
        <f>ROUNDDOWN(SUMIF(V173:V174, RIGHTB(O174, 1), H173:H174)*U174, 2)</f>
        <v>157.84</v>
      </c>
      <c r="F174" s="9">
        <f>TRUNC(E174*D174,1)</f>
        <v>157.80000000000001</v>
      </c>
      <c r="G174" s="8">
        <v>0</v>
      </c>
      <c r="H174" s="9">
        <f>TRUNC(G174*D174,1)</f>
        <v>0</v>
      </c>
      <c r="I174" s="8">
        <v>0</v>
      </c>
      <c r="J174" s="9">
        <f>TRUNC(I174*D174,1)</f>
        <v>0</v>
      </c>
      <c r="K174" s="8">
        <f>TRUNC(E174+G174+I174,1)</f>
        <v>157.80000000000001</v>
      </c>
      <c r="L174" s="9">
        <f>TRUNC(F174+H174+J174,1)</f>
        <v>157.80000000000001</v>
      </c>
      <c r="M174" s="3" t="s">
        <v>52</v>
      </c>
      <c r="N174" s="6" t="s">
        <v>355</v>
      </c>
      <c r="O174" s="6" t="s">
        <v>341</v>
      </c>
      <c r="P174" s="6" t="s">
        <v>62</v>
      </c>
      <c r="Q174" s="6" t="s">
        <v>62</v>
      </c>
      <c r="R174" s="6" t="s">
        <v>62</v>
      </c>
      <c r="S174" s="10">
        <v>1</v>
      </c>
      <c r="T174" s="10">
        <v>0</v>
      </c>
      <c r="U174" s="10">
        <v>0.03</v>
      </c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6" t="s">
        <v>52</v>
      </c>
      <c r="AK174" s="6" t="s">
        <v>588</v>
      </c>
      <c r="AL174" s="6" t="s">
        <v>52</v>
      </c>
    </row>
    <row r="175" spans="1:38" ht="30" customHeight="1">
      <c r="A175" s="3" t="s">
        <v>271</v>
      </c>
      <c r="B175" s="3" t="s">
        <v>52</v>
      </c>
      <c r="C175" s="3" t="s">
        <v>52</v>
      </c>
      <c r="D175" s="7"/>
      <c r="E175" s="8"/>
      <c r="F175" s="9">
        <f>TRUNC(SUMIF(N173:N174, N172, F173:F174),0)</f>
        <v>157</v>
      </c>
      <c r="G175" s="8"/>
      <c r="H175" s="9">
        <f>TRUNC(SUMIF(N173:N174, N172, H173:H174),0)</f>
        <v>5261</v>
      </c>
      <c r="I175" s="8"/>
      <c r="J175" s="9">
        <f>TRUNC(SUMIF(N173:N174, N172, J173:J174),0)</f>
        <v>0</v>
      </c>
      <c r="K175" s="8"/>
      <c r="L175" s="9">
        <f>F175+H175+J175</f>
        <v>5418</v>
      </c>
      <c r="M175" s="3" t="s">
        <v>52</v>
      </c>
      <c r="N175" s="6" t="s">
        <v>204</v>
      </c>
      <c r="O175" s="6" t="s">
        <v>204</v>
      </c>
      <c r="P175" s="6" t="s">
        <v>52</v>
      </c>
      <c r="Q175" s="6" t="s">
        <v>52</v>
      </c>
      <c r="R175" s="6" t="s">
        <v>52</v>
      </c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6" t="s">
        <v>52</v>
      </c>
      <c r="AK175" s="6" t="s">
        <v>52</v>
      </c>
      <c r="AL175" s="6" t="s">
        <v>52</v>
      </c>
    </row>
    <row r="176" spans="1:38" ht="30" customHeight="1">
      <c r="A176" s="7"/>
      <c r="B176" s="7"/>
      <c r="C176" s="7"/>
      <c r="D176" s="7"/>
      <c r="E176" s="8"/>
      <c r="F176" s="9"/>
      <c r="G176" s="8"/>
      <c r="H176" s="9"/>
      <c r="I176" s="8"/>
      <c r="J176" s="9"/>
      <c r="K176" s="8"/>
      <c r="L176" s="9"/>
      <c r="M176" s="7"/>
    </row>
    <row r="177" spans="1:38" ht="30" customHeight="1">
      <c r="A177" s="174" t="s">
        <v>589</v>
      </c>
      <c r="B177" s="174"/>
      <c r="C177" s="174"/>
      <c r="D177" s="174"/>
      <c r="E177" s="175"/>
      <c r="F177" s="176"/>
      <c r="G177" s="175"/>
      <c r="H177" s="176"/>
      <c r="I177" s="175"/>
      <c r="J177" s="176"/>
      <c r="K177" s="175"/>
      <c r="L177" s="176"/>
      <c r="M177" s="174"/>
      <c r="N177" s="2" t="s">
        <v>398</v>
      </c>
    </row>
    <row r="178" spans="1:38" ht="30" customHeight="1">
      <c r="A178" s="3" t="s">
        <v>591</v>
      </c>
      <c r="B178" s="3" t="s">
        <v>592</v>
      </c>
      <c r="C178" s="3" t="s">
        <v>80</v>
      </c>
      <c r="D178" s="7">
        <v>1.52</v>
      </c>
      <c r="E178" s="8">
        <f>단가대비표!O66</f>
        <v>73</v>
      </c>
      <c r="F178" s="9">
        <f t="shared" ref="F178:F184" si="25">TRUNC(E178*D178,1)</f>
        <v>110.9</v>
      </c>
      <c r="G178" s="8">
        <f>단가대비표!P66</f>
        <v>0</v>
      </c>
      <c r="H178" s="9">
        <f t="shared" ref="H178:H184" si="26">TRUNC(G178*D178,1)</f>
        <v>0</v>
      </c>
      <c r="I178" s="8">
        <f>단가대비표!V66</f>
        <v>0</v>
      </c>
      <c r="J178" s="9">
        <f t="shared" ref="J178:J184" si="27">TRUNC(I178*D178,1)</f>
        <v>0</v>
      </c>
      <c r="K178" s="8">
        <f t="shared" ref="K178:L184" si="28">TRUNC(E178+G178+I178,1)</f>
        <v>73</v>
      </c>
      <c r="L178" s="9">
        <f t="shared" si="28"/>
        <v>110.9</v>
      </c>
      <c r="M178" s="3" t="s">
        <v>593</v>
      </c>
      <c r="N178" s="6" t="s">
        <v>398</v>
      </c>
      <c r="O178" s="6" t="s">
        <v>594</v>
      </c>
      <c r="P178" s="6" t="s">
        <v>62</v>
      </c>
      <c r="Q178" s="6" t="s">
        <v>62</v>
      </c>
      <c r="R178" s="6" t="s">
        <v>61</v>
      </c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6" t="s">
        <v>52</v>
      </c>
      <c r="AK178" s="6" t="s">
        <v>595</v>
      </c>
      <c r="AL178" s="6" t="s">
        <v>52</v>
      </c>
    </row>
    <row r="179" spans="1:38" ht="30" customHeight="1">
      <c r="A179" s="3" t="s">
        <v>596</v>
      </c>
      <c r="B179" s="3" t="s">
        <v>52</v>
      </c>
      <c r="C179" s="3" t="s">
        <v>188</v>
      </c>
      <c r="D179" s="7">
        <v>0.32500000000000001</v>
      </c>
      <c r="E179" s="8">
        <f>단가대비표!O65</f>
        <v>1150</v>
      </c>
      <c r="F179" s="9">
        <f t="shared" si="25"/>
        <v>373.7</v>
      </c>
      <c r="G179" s="8">
        <f>단가대비표!P65</f>
        <v>0</v>
      </c>
      <c r="H179" s="9">
        <f t="shared" si="26"/>
        <v>0</v>
      </c>
      <c r="I179" s="8">
        <f>단가대비표!V65</f>
        <v>0</v>
      </c>
      <c r="J179" s="9">
        <f t="shared" si="27"/>
        <v>0</v>
      </c>
      <c r="K179" s="8">
        <f t="shared" si="28"/>
        <v>1150</v>
      </c>
      <c r="L179" s="9">
        <f t="shared" si="28"/>
        <v>373.7</v>
      </c>
      <c r="M179" s="3" t="s">
        <v>597</v>
      </c>
      <c r="N179" s="6" t="s">
        <v>398</v>
      </c>
      <c r="O179" s="6" t="s">
        <v>598</v>
      </c>
      <c r="P179" s="6" t="s">
        <v>62</v>
      </c>
      <c r="Q179" s="6" t="s">
        <v>62</v>
      </c>
      <c r="R179" s="6" t="s">
        <v>61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6" t="s">
        <v>52</v>
      </c>
      <c r="AK179" s="6" t="s">
        <v>599</v>
      </c>
      <c r="AL179" s="6" t="s">
        <v>52</v>
      </c>
    </row>
    <row r="180" spans="1:38" ht="30" customHeight="1">
      <c r="A180" s="3" t="s">
        <v>514</v>
      </c>
      <c r="B180" s="3" t="s">
        <v>600</v>
      </c>
      <c r="C180" s="3" t="s">
        <v>188</v>
      </c>
      <c r="D180" s="7">
        <v>0.45300000000000001</v>
      </c>
      <c r="E180" s="8">
        <f>단가대비표!O64</f>
        <v>2139.7800000000002</v>
      </c>
      <c r="F180" s="9">
        <f t="shared" si="25"/>
        <v>969.3</v>
      </c>
      <c r="G180" s="8">
        <f>단가대비표!P64</f>
        <v>0</v>
      </c>
      <c r="H180" s="9">
        <f t="shared" si="26"/>
        <v>0</v>
      </c>
      <c r="I180" s="8">
        <f>단가대비표!V64</f>
        <v>0</v>
      </c>
      <c r="J180" s="9">
        <f t="shared" si="27"/>
        <v>0</v>
      </c>
      <c r="K180" s="8">
        <f t="shared" si="28"/>
        <v>2139.6999999999998</v>
      </c>
      <c r="L180" s="9">
        <f t="shared" si="28"/>
        <v>969.3</v>
      </c>
      <c r="M180" s="3" t="s">
        <v>601</v>
      </c>
      <c r="N180" s="6" t="s">
        <v>398</v>
      </c>
      <c r="O180" s="6" t="s">
        <v>602</v>
      </c>
      <c r="P180" s="6" t="s">
        <v>62</v>
      </c>
      <c r="Q180" s="6" t="s">
        <v>62</v>
      </c>
      <c r="R180" s="6" t="s">
        <v>61</v>
      </c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6" t="s">
        <v>52</v>
      </c>
      <c r="AK180" s="6" t="s">
        <v>603</v>
      </c>
      <c r="AL180" s="6" t="s">
        <v>52</v>
      </c>
    </row>
    <row r="181" spans="1:38" ht="30" customHeight="1">
      <c r="A181" s="3" t="s">
        <v>604</v>
      </c>
      <c r="B181" s="3" t="s">
        <v>605</v>
      </c>
      <c r="C181" s="3" t="s">
        <v>606</v>
      </c>
      <c r="D181" s="7">
        <v>0.123</v>
      </c>
      <c r="E181" s="8">
        <f>단가대비표!O11</f>
        <v>200</v>
      </c>
      <c r="F181" s="9">
        <f t="shared" si="25"/>
        <v>24.6</v>
      </c>
      <c r="G181" s="8">
        <f>단가대비표!P11</f>
        <v>0</v>
      </c>
      <c r="H181" s="9">
        <f t="shared" si="26"/>
        <v>0</v>
      </c>
      <c r="I181" s="8">
        <f>단가대비표!V11</f>
        <v>0</v>
      </c>
      <c r="J181" s="9">
        <f t="shared" si="27"/>
        <v>0</v>
      </c>
      <c r="K181" s="8">
        <f t="shared" si="28"/>
        <v>200</v>
      </c>
      <c r="L181" s="9">
        <f t="shared" si="28"/>
        <v>24.6</v>
      </c>
      <c r="M181" s="3" t="s">
        <v>607</v>
      </c>
      <c r="N181" s="6" t="s">
        <v>398</v>
      </c>
      <c r="O181" s="6" t="s">
        <v>608</v>
      </c>
      <c r="P181" s="6" t="s">
        <v>62</v>
      </c>
      <c r="Q181" s="6" t="s">
        <v>62</v>
      </c>
      <c r="R181" s="6" t="s">
        <v>61</v>
      </c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6" t="s">
        <v>52</v>
      </c>
      <c r="AK181" s="6" t="s">
        <v>609</v>
      </c>
      <c r="AL181" s="6" t="s">
        <v>52</v>
      </c>
    </row>
    <row r="182" spans="1:38" ht="30" customHeight="1">
      <c r="A182" s="3" t="s">
        <v>610</v>
      </c>
      <c r="B182" s="3" t="s">
        <v>274</v>
      </c>
      <c r="C182" s="3" t="s">
        <v>275</v>
      </c>
      <c r="D182" s="7">
        <v>3.5000000000000003E-2</v>
      </c>
      <c r="E182" s="8">
        <f>단가대비표!O52</f>
        <v>0</v>
      </c>
      <c r="F182" s="9">
        <f t="shared" si="25"/>
        <v>0</v>
      </c>
      <c r="G182" s="8">
        <f>단가대비표!P52</f>
        <v>132552</v>
      </c>
      <c r="H182" s="9">
        <f t="shared" si="26"/>
        <v>4639.3</v>
      </c>
      <c r="I182" s="8">
        <f>단가대비표!V52</f>
        <v>0</v>
      </c>
      <c r="J182" s="9">
        <f t="shared" si="27"/>
        <v>0</v>
      </c>
      <c r="K182" s="8">
        <f t="shared" si="28"/>
        <v>132552</v>
      </c>
      <c r="L182" s="9">
        <f t="shared" si="28"/>
        <v>4639.3</v>
      </c>
      <c r="M182" s="3" t="s">
        <v>611</v>
      </c>
      <c r="N182" s="6" t="s">
        <v>398</v>
      </c>
      <c r="O182" s="6" t="s">
        <v>612</v>
      </c>
      <c r="P182" s="6" t="s">
        <v>62</v>
      </c>
      <c r="Q182" s="6" t="s">
        <v>62</v>
      </c>
      <c r="R182" s="6" t="s">
        <v>61</v>
      </c>
      <c r="S182" s="10"/>
      <c r="T182" s="10"/>
      <c r="U182" s="10"/>
      <c r="V182" s="10">
        <v>1</v>
      </c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6" t="s">
        <v>52</v>
      </c>
      <c r="AK182" s="6" t="s">
        <v>613</v>
      </c>
      <c r="AL182" s="6" t="s">
        <v>52</v>
      </c>
    </row>
    <row r="183" spans="1:38" ht="30" customHeight="1">
      <c r="A183" s="3" t="s">
        <v>273</v>
      </c>
      <c r="B183" s="3" t="s">
        <v>274</v>
      </c>
      <c r="C183" s="3" t="s">
        <v>275</v>
      </c>
      <c r="D183" s="7">
        <v>0.01</v>
      </c>
      <c r="E183" s="8">
        <f>단가대비표!O53</f>
        <v>0</v>
      </c>
      <c r="F183" s="9">
        <f t="shared" si="25"/>
        <v>0</v>
      </c>
      <c r="G183" s="8">
        <f>단가대비표!P53</f>
        <v>94338</v>
      </c>
      <c r="H183" s="9">
        <f t="shared" si="26"/>
        <v>943.3</v>
      </c>
      <c r="I183" s="8">
        <f>단가대비표!V53</f>
        <v>0</v>
      </c>
      <c r="J183" s="9">
        <f t="shared" si="27"/>
        <v>0</v>
      </c>
      <c r="K183" s="8">
        <f t="shared" si="28"/>
        <v>94338</v>
      </c>
      <c r="L183" s="9">
        <f t="shared" si="28"/>
        <v>943.3</v>
      </c>
      <c r="M183" s="3" t="s">
        <v>276</v>
      </c>
      <c r="N183" s="6" t="s">
        <v>398</v>
      </c>
      <c r="O183" s="6" t="s">
        <v>277</v>
      </c>
      <c r="P183" s="6" t="s">
        <v>62</v>
      </c>
      <c r="Q183" s="6" t="s">
        <v>62</v>
      </c>
      <c r="R183" s="6" t="s">
        <v>61</v>
      </c>
      <c r="S183" s="10"/>
      <c r="T183" s="10"/>
      <c r="U183" s="10"/>
      <c r="V183" s="10">
        <v>1</v>
      </c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6" t="s">
        <v>52</v>
      </c>
      <c r="AK183" s="6" t="s">
        <v>614</v>
      </c>
      <c r="AL183" s="6" t="s">
        <v>52</v>
      </c>
    </row>
    <row r="184" spans="1:38" ht="30" customHeight="1">
      <c r="A184" s="3" t="s">
        <v>338</v>
      </c>
      <c r="B184" s="3" t="s">
        <v>388</v>
      </c>
      <c r="C184" s="3" t="s">
        <v>340</v>
      </c>
      <c r="D184" s="7">
        <v>1</v>
      </c>
      <c r="E184" s="8">
        <v>0</v>
      </c>
      <c r="F184" s="9">
        <f t="shared" si="25"/>
        <v>0</v>
      </c>
      <c r="G184" s="8">
        <v>0</v>
      </c>
      <c r="H184" s="9">
        <f t="shared" si="26"/>
        <v>0</v>
      </c>
      <c r="I184" s="8">
        <f>ROUNDDOWN(SUMIF(V178:V184, RIGHTB(O184, 1), H178:H184)*U184, 2)</f>
        <v>111.65</v>
      </c>
      <c r="J184" s="9">
        <f t="shared" si="27"/>
        <v>111.6</v>
      </c>
      <c r="K184" s="8">
        <f t="shared" si="28"/>
        <v>111.6</v>
      </c>
      <c r="L184" s="9">
        <f t="shared" si="28"/>
        <v>111.6</v>
      </c>
      <c r="M184" s="3" t="s">
        <v>52</v>
      </c>
      <c r="N184" s="6" t="s">
        <v>398</v>
      </c>
      <c r="O184" s="6" t="s">
        <v>341</v>
      </c>
      <c r="P184" s="6" t="s">
        <v>62</v>
      </c>
      <c r="Q184" s="6" t="s">
        <v>62</v>
      </c>
      <c r="R184" s="6" t="s">
        <v>62</v>
      </c>
      <c r="S184" s="10">
        <v>1</v>
      </c>
      <c r="T184" s="10">
        <v>2</v>
      </c>
      <c r="U184" s="10">
        <v>0.02</v>
      </c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6" t="s">
        <v>52</v>
      </c>
      <c r="AK184" s="6" t="s">
        <v>615</v>
      </c>
      <c r="AL184" s="6" t="s">
        <v>52</v>
      </c>
    </row>
    <row r="185" spans="1:38" ht="30" customHeight="1">
      <c r="A185" s="3" t="s">
        <v>271</v>
      </c>
      <c r="B185" s="3" t="s">
        <v>52</v>
      </c>
      <c r="C185" s="3" t="s">
        <v>52</v>
      </c>
      <c r="D185" s="7"/>
      <c r="E185" s="8"/>
      <c r="F185" s="9">
        <f>TRUNC(SUMIF(N178:N184, N177, F178:F184),0)</f>
        <v>1478</v>
      </c>
      <c r="G185" s="8"/>
      <c r="H185" s="9">
        <f>TRUNC(SUMIF(N178:N184, N177, H178:H184),0)</f>
        <v>5582</v>
      </c>
      <c r="I185" s="8"/>
      <c r="J185" s="9">
        <f>TRUNC(SUMIF(N178:N184, N177, J178:J184),0)</f>
        <v>111</v>
      </c>
      <c r="K185" s="8"/>
      <c r="L185" s="9">
        <f>F185+H185+J185</f>
        <v>7171</v>
      </c>
      <c r="M185" s="3" t="s">
        <v>52</v>
      </c>
      <c r="N185" s="6" t="s">
        <v>204</v>
      </c>
      <c r="O185" s="6" t="s">
        <v>204</v>
      </c>
      <c r="P185" s="6" t="s">
        <v>52</v>
      </c>
      <c r="Q185" s="6" t="s">
        <v>52</v>
      </c>
      <c r="R185" s="6" t="s">
        <v>52</v>
      </c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6" t="s">
        <v>52</v>
      </c>
      <c r="AK185" s="6" t="s">
        <v>52</v>
      </c>
      <c r="AL185" s="6" t="s">
        <v>52</v>
      </c>
    </row>
    <row r="186" spans="1:38" ht="30" customHeight="1">
      <c r="A186" s="7"/>
      <c r="B186" s="7"/>
      <c r="C186" s="7"/>
      <c r="D186" s="7"/>
      <c r="E186" s="8"/>
      <c r="F186" s="9"/>
      <c r="G186" s="8"/>
      <c r="H186" s="9"/>
      <c r="I186" s="8"/>
      <c r="J186" s="9"/>
      <c r="K186" s="8"/>
      <c r="L186" s="9"/>
      <c r="M186" s="7"/>
    </row>
    <row r="187" spans="1:38" ht="30" customHeight="1">
      <c r="A187" s="174" t="s">
        <v>616</v>
      </c>
      <c r="B187" s="174"/>
      <c r="C187" s="174"/>
      <c r="D187" s="174"/>
      <c r="E187" s="175"/>
      <c r="F187" s="176"/>
      <c r="G187" s="175"/>
      <c r="H187" s="176"/>
      <c r="I187" s="175"/>
      <c r="J187" s="176"/>
      <c r="K187" s="175"/>
      <c r="L187" s="176"/>
      <c r="M187" s="174"/>
      <c r="N187" s="2" t="s">
        <v>403</v>
      </c>
    </row>
    <row r="188" spans="1:38" ht="30" customHeight="1">
      <c r="A188" s="3" t="s">
        <v>618</v>
      </c>
      <c r="B188" s="3" t="s">
        <v>619</v>
      </c>
      <c r="C188" s="3" t="s">
        <v>620</v>
      </c>
      <c r="D188" s="7">
        <v>0.19700000000000001</v>
      </c>
      <c r="E188" s="8">
        <f>단가대비표!O60</f>
        <v>5694</v>
      </c>
      <c r="F188" s="9">
        <f>TRUNC(E188*D188,1)</f>
        <v>1121.7</v>
      </c>
      <c r="G188" s="8">
        <f>단가대비표!P60</f>
        <v>0</v>
      </c>
      <c r="H188" s="9">
        <f>TRUNC(G188*D188,1)</f>
        <v>0</v>
      </c>
      <c r="I188" s="8">
        <f>단가대비표!V60</f>
        <v>0</v>
      </c>
      <c r="J188" s="9">
        <f>TRUNC(I188*D188,1)</f>
        <v>0</v>
      </c>
      <c r="K188" s="8">
        <f>TRUNC(E188+G188+I188,1)</f>
        <v>5694</v>
      </c>
      <c r="L188" s="9">
        <f>TRUNC(F188+H188+J188,1)</f>
        <v>1121.7</v>
      </c>
      <c r="M188" s="3" t="s">
        <v>621</v>
      </c>
      <c r="N188" s="6" t="s">
        <v>403</v>
      </c>
      <c r="O188" s="6" t="s">
        <v>622</v>
      </c>
      <c r="P188" s="6" t="s">
        <v>62</v>
      </c>
      <c r="Q188" s="6" t="s">
        <v>62</v>
      </c>
      <c r="R188" s="6" t="s">
        <v>61</v>
      </c>
      <c r="S188" s="10"/>
      <c r="T188" s="10"/>
      <c r="U188" s="10"/>
      <c r="V188" s="10">
        <v>1</v>
      </c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6" t="s">
        <v>52</v>
      </c>
      <c r="AK188" s="6" t="s">
        <v>623</v>
      </c>
      <c r="AL188" s="6" t="s">
        <v>52</v>
      </c>
    </row>
    <row r="189" spans="1:38" ht="30" customHeight="1">
      <c r="A189" s="3" t="s">
        <v>349</v>
      </c>
      <c r="B189" s="3" t="s">
        <v>624</v>
      </c>
      <c r="C189" s="3" t="s">
        <v>340</v>
      </c>
      <c r="D189" s="7">
        <v>1</v>
      </c>
      <c r="E189" s="8">
        <f>ROUNDDOWN(SUMIF(V188:V189, RIGHTB(O189, 1), F188:F189)*U189, 2)</f>
        <v>67.3</v>
      </c>
      <c r="F189" s="9">
        <f>TRUNC(E189*D189,1)</f>
        <v>67.3</v>
      </c>
      <c r="G189" s="8">
        <v>0</v>
      </c>
      <c r="H189" s="9">
        <f>TRUNC(G189*D189,1)</f>
        <v>0</v>
      </c>
      <c r="I189" s="8">
        <v>0</v>
      </c>
      <c r="J189" s="9">
        <f>TRUNC(I189*D189,1)</f>
        <v>0</v>
      </c>
      <c r="K189" s="8">
        <f>TRUNC(E189+G189+I189,1)</f>
        <v>67.3</v>
      </c>
      <c r="L189" s="9">
        <f>TRUNC(F189+H189+J189,1)</f>
        <v>67.3</v>
      </c>
      <c r="M189" s="3" t="s">
        <v>52</v>
      </c>
      <c r="N189" s="6" t="s">
        <v>403</v>
      </c>
      <c r="O189" s="6" t="s">
        <v>341</v>
      </c>
      <c r="P189" s="6" t="s">
        <v>62</v>
      </c>
      <c r="Q189" s="6" t="s">
        <v>62</v>
      </c>
      <c r="R189" s="6" t="s">
        <v>62</v>
      </c>
      <c r="S189" s="10">
        <v>0</v>
      </c>
      <c r="T189" s="10">
        <v>0</v>
      </c>
      <c r="U189" s="10">
        <v>0.06</v>
      </c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6" t="s">
        <v>52</v>
      </c>
      <c r="AK189" s="6" t="s">
        <v>625</v>
      </c>
      <c r="AL189" s="6" t="s">
        <v>52</v>
      </c>
    </row>
    <row r="190" spans="1:38" ht="30" customHeight="1">
      <c r="A190" s="3" t="s">
        <v>271</v>
      </c>
      <c r="B190" s="3" t="s">
        <v>52</v>
      </c>
      <c r="C190" s="3" t="s">
        <v>52</v>
      </c>
      <c r="D190" s="7"/>
      <c r="E190" s="8"/>
      <c r="F190" s="9">
        <f>TRUNC(SUMIF(N188:N189, N187, F188:F189),0)</f>
        <v>1189</v>
      </c>
      <c r="G190" s="8"/>
      <c r="H190" s="9">
        <f>TRUNC(SUMIF(N188:N189, N187, H188:H189),0)</f>
        <v>0</v>
      </c>
      <c r="I190" s="8"/>
      <c r="J190" s="9">
        <f>TRUNC(SUMIF(N188:N189, N187, J188:J189),0)</f>
        <v>0</v>
      </c>
      <c r="K190" s="8"/>
      <c r="L190" s="9">
        <f>F190+H190+J190</f>
        <v>1189</v>
      </c>
      <c r="M190" s="3" t="s">
        <v>52</v>
      </c>
      <c r="N190" s="6" t="s">
        <v>204</v>
      </c>
      <c r="O190" s="6" t="s">
        <v>204</v>
      </c>
      <c r="P190" s="6" t="s">
        <v>52</v>
      </c>
      <c r="Q190" s="6" t="s">
        <v>52</v>
      </c>
      <c r="R190" s="6" t="s">
        <v>52</v>
      </c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6" t="s">
        <v>52</v>
      </c>
      <c r="AK190" s="6" t="s">
        <v>52</v>
      </c>
      <c r="AL190" s="6" t="s">
        <v>52</v>
      </c>
    </row>
    <row r="191" spans="1:38" ht="30" customHeight="1">
      <c r="A191" s="7"/>
      <c r="B191" s="7"/>
      <c r="C191" s="7"/>
      <c r="D191" s="7"/>
      <c r="E191" s="8"/>
      <c r="F191" s="9"/>
      <c r="G191" s="8"/>
      <c r="H191" s="9"/>
      <c r="I191" s="8"/>
      <c r="J191" s="9"/>
      <c r="K191" s="8"/>
      <c r="L191" s="9"/>
      <c r="M191" s="7"/>
    </row>
    <row r="192" spans="1:38" ht="30" customHeight="1">
      <c r="A192" s="174" t="s">
        <v>626</v>
      </c>
      <c r="B192" s="174"/>
      <c r="C192" s="174"/>
      <c r="D192" s="174"/>
      <c r="E192" s="175"/>
      <c r="F192" s="176"/>
      <c r="G192" s="175"/>
      <c r="H192" s="176"/>
      <c r="I192" s="175"/>
      <c r="J192" s="176"/>
      <c r="K192" s="175"/>
      <c r="L192" s="176"/>
      <c r="M192" s="174"/>
      <c r="N192" s="2" t="s">
        <v>408</v>
      </c>
    </row>
    <row r="193" spans="1:38" ht="30" customHeight="1">
      <c r="A193" s="3" t="s">
        <v>610</v>
      </c>
      <c r="B193" s="3" t="s">
        <v>274</v>
      </c>
      <c r="C193" s="3" t="s">
        <v>275</v>
      </c>
      <c r="D193" s="7">
        <v>1.2E-2</v>
      </c>
      <c r="E193" s="8">
        <f>단가대비표!O52</f>
        <v>0</v>
      </c>
      <c r="F193" s="9">
        <f>TRUNC(E193*D193,1)</f>
        <v>0</v>
      </c>
      <c r="G193" s="8">
        <f>단가대비표!P52</f>
        <v>132552</v>
      </c>
      <c r="H193" s="9">
        <f>TRUNC(G193*D193,1)</f>
        <v>1590.6</v>
      </c>
      <c r="I193" s="8">
        <f>단가대비표!V52</f>
        <v>0</v>
      </c>
      <c r="J193" s="9">
        <f>TRUNC(I193*D193,1)</f>
        <v>0</v>
      </c>
      <c r="K193" s="8">
        <f t="shared" ref="K193:L196" si="29">TRUNC(E193+G193+I193,1)</f>
        <v>132552</v>
      </c>
      <c r="L193" s="9">
        <f t="shared" si="29"/>
        <v>1590.6</v>
      </c>
      <c r="M193" s="3" t="s">
        <v>611</v>
      </c>
      <c r="N193" s="6" t="s">
        <v>408</v>
      </c>
      <c r="O193" s="6" t="s">
        <v>612</v>
      </c>
      <c r="P193" s="6" t="s">
        <v>62</v>
      </c>
      <c r="Q193" s="6" t="s">
        <v>62</v>
      </c>
      <c r="R193" s="6" t="s">
        <v>61</v>
      </c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6" t="s">
        <v>52</v>
      </c>
      <c r="AK193" s="6" t="s">
        <v>627</v>
      </c>
      <c r="AL193" s="6" t="s">
        <v>52</v>
      </c>
    </row>
    <row r="194" spans="1:38" ht="30" customHeight="1">
      <c r="A194" s="3" t="s">
        <v>273</v>
      </c>
      <c r="B194" s="3" t="s">
        <v>274</v>
      </c>
      <c r="C194" s="3" t="s">
        <v>275</v>
      </c>
      <c r="D194" s="7">
        <v>2E-3</v>
      </c>
      <c r="E194" s="8">
        <f>단가대비표!O53</f>
        <v>0</v>
      </c>
      <c r="F194" s="9">
        <f>TRUNC(E194*D194,1)</f>
        <v>0</v>
      </c>
      <c r="G194" s="8">
        <f>단가대비표!P53</f>
        <v>94338</v>
      </c>
      <c r="H194" s="9">
        <f>TRUNC(G194*D194,1)</f>
        <v>188.6</v>
      </c>
      <c r="I194" s="8">
        <f>단가대비표!V53</f>
        <v>0</v>
      </c>
      <c r="J194" s="9">
        <f>TRUNC(I194*D194,1)</f>
        <v>0</v>
      </c>
      <c r="K194" s="8">
        <f t="shared" si="29"/>
        <v>94338</v>
      </c>
      <c r="L194" s="9">
        <f t="shared" si="29"/>
        <v>188.6</v>
      </c>
      <c r="M194" s="3" t="s">
        <v>276</v>
      </c>
      <c r="N194" s="6" t="s">
        <v>408</v>
      </c>
      <c r="O194" s="6" t="s">
        <v>277</v>
      </c>
      <c r="P194" s="6" t="s">
        <v>62</v>
      </c>
      <c r="Q194" s="6" t="s">
        <v>62</v>
      </c>
      <c r="R194" s="6" t="s">
        <v>61</v>
      </c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6" t="s">
        <v>52</v>
      </c>
      <c r="AK194" s="6" t="s">
        <v>628</v>
      </c>
      <c r="AL194" s="6" t="s">
        <v>52</v>
      </c>
    </row>
    <row r="195" spans="1:38" ht="30" customHeight="1">
      <c r="A195" s="3" t="s">
        <v>610</v>
      </c>
      <c r="B195" s="3" t="s">
        <v>274</v>
      </c>
      <c r="C195" s="3" t="s">
        <v>275</v>
      </c>
      <c r="D195" s="7">
        <v>1.2E-2</v>
      </c>
      <c r="E195" s="8">
        <f>단가대비표!O52</f>
        <v>0</v>
      </c>
      <c r="F195" s="9">
        <f>TRUNC(E195*D195,1)</f>
        <v>0</v>
      </c>
      <c r="G195" s="8">
        <f>단가대비표!P52</f>
        <v>132552</v>
      </c>
      <c r="H195" s="9">
        <f>TRUNC(G195*D195,1)</f>
        <v>1590.6</v>
      </c>
      <c r="I195" s="8">
        <f>단가대비표!V52</f>
        <v>0</v>
      </c>
      <c r="J195" s="9">
        <f>TRUNC(I195*D195,1)</f>
        <v>0</v>
      </c>
      <c r="K195" s="8">
        <f t="shared" si="29"/>
        <v>132552</v>
      </c>
      <c r="L195" s="9">
        <f t="shared" si="29"/>
        <v>1590.6</v>
      </c>
      <c r="M195" s="3" t="s">
        <v>611</v>
      </c>
      <c r="N195" s="6" t="s">
        <v>408</v>
      </c>
      <c r="O195" s="6" t="s">
        <v>612</v>
      </c>
      <c r="P195" s="6" t="s">
        <v>62</v>
      </c>
      <c r="Q195" s="6" t="s">
        <v>62</v>
      </c>
      <c r="R195" s="6" t="s">
        <v>61</v>
      </c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6" t="s">
        <v>52</v>
      </c>
      <c r="AK195" s="6" t="s">
        <v>627</v>
      </c>
      <c r="AL195" s="6" t="s">
        <v>52</v>
      </c>
    </row>
    <row r="196" spans="1:38" ht="30" customHeight="1">
      <c r="A196" s="3" t="s">
        <v>273</v>
      </c>
      <c r="B196" s="3" t="s">
        <v>274</v>
      </c>
      <c r="C196" s="3" t="s">
        <v>275</v>
      </c>
      <c r="D196" s="7">
        <v>2E-3</v>
      </c>
      <c r="E196" s="8">
        <f>단가대비표!O53</f>
        <v>0</v>
      </c>
      <c r="F196" s="9">
        <f>TRUNC(E196*D196,1)</f>
        <v>0</v>
      </c>
      <c r="G196" s="8">
        <f>단가대비표!P53</f>
        <v>94338</v>
      </c>
      <c r="H196" s="9">
        <f>TRUNC(G196*D196,1)</f>
        <v>188.6</v>
      </c>
      <c r="I196" s="8">
        <f>단가대비표!V53</f>
        <v>0</v>
      </c>
      <c r="J196" s="9">
        <f>TRUNC(I196*D196,1)</f>
        <v>0</v>
      </c>
      <c r="K196" s="8">
        <f t="shared" si="29"/>
        <v>94338</v>
      </c>
      <c r="L196" s="9">
        <f t="shared" si="29"/>
        <v>188.6</v>
      </c>
      <c r="M196" s="3" t="s">
        <v>276</v>
      </c>
      <c r="N196" s="6" t="s">
        <v>408</v>
      </c>
      <c r="O196" s="6" t="s">
        <v>277</v>
      </c>
      <c r="P196" s="6" t="s">
        <v>62</v>
      </c>
      <c r="Q196" s="6" t="s">
        <v>62</v>
      </c>
      <c r="R196" s="6" t="s">
        <v>61</v>
      </c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6" t="s">
        <v>52</v>
      </c>
      <c r="AK196" s="6" t="s">
        <v>628</v>
      </c>
      <c r="AL196" s="6" t="s">
        <v>52</v>
      </c>
    </row>
    <row r="197" spans="1:38" ht="30" customHeight="1">
      <c r="A197" s="3" t="s">
        <v>271</v>
      </c>
      <c r="B197" s="3" t="s">
        <v>52</v>
      </c>
      <c r="C197" s="3" t="s">
        <v>52</v>
      </c>
      <c r="D197" s="7"/>
      <c r="E197" s="8"/>
      <c r="F197" s="9">
        <f>TRUNC(SUMIF(N193:N196, N192, F193:F196),0)</f>
        <v>0</v>
      </c>
      <c r="G197" s="8"/>
      <c r="H197" s="9">
        <f>TRUNC(SUMIF(N193:N196, N192, H193:H196),0)</f>
        <v>3558</v>
      </c>
      <c r="I197" s="8"/>
      <c r="J197" s="9">
        <f>TRUNC(SUMIF(N193:N196, N192, J193:J196),0)</f>
        <v>0</v>
      </c>
      <c r="K197" s="8"/>
      <c r="L197" s="9">
        <f>F197+H197+J197</f>
        <v>3558</v>
      </c>
      <c r="M197" s="3" t="s">
        <v>52</v>
      </c>
      <c r="N197" s="6" t="s">
        <v>204</v>
      </c>
      <c r="O197" s="6" t="s">
        <v>204</v>
      </c>
      <c r="P197" s="6" t="s">
        <v>52</v>
      </c>
      <c r="Q197" s="6" t="s">
        <v>52</v>
      </c>
      <c r="R197" s="6" t="s">
        <v>52</v>
      </c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6" t="s">
        <v>52</v>
      </c>
      <c r="AK197" s="6" t="s">
        <v>52</v>
      </c>
      <c r="AL197" s="6" t="s">
        <v>52</v>
      </c>
    </row>
    <row r="198" spans="1:38" ht="30" customHeight="1">
      <c r="A198" s="7"/>
      <c r="B198" s="7"/>
      <c r="C198" s="7"/>
      <c r="D198" s="7"/>
      <c r="E198" s="8"/>
      <c r="F198" s="9"/>
      <c r="G198" s="8"/>
      <c r="H198" s="9"/>
      <c r="I198" s="8"/>
      <c r="J198" s="9"/>
      <c r="K198" s="8"/>
      <c r="L198" s="9"/>
      <c r="M198" s="7"/>
    </row>
    <row r="199" spans="1:38" ht="30" customHeight="1">
      <c r="A199" s="174" t="s">
        <v>629</v>
      </c>
      <c r="B199" s="174"/>
      <c r="C199" s="174"/>
      <c r="D199" s="174"/>
      <c r="E199" s="175"/>
      <c r="F199" s="176"/>
      <c r="G199" s="175"/>
      <c r="H199" s="176"/>
      <c r="I199" s="175"/>
      <c r="J199" s="176"/>
      <c r="K199" s="175"/>
      <c r="L199" s="176"/>
      <c r="M199" s="174"/>
      <c r="N199" s="2" t="s">
        <v>423</v>
      </c>
    </row>
    <row r="200" spans="1:38" ht="30" customHeight="1">
      <c r="A200" s="3" t="s">
        <v>610</v>
      </c>
      <c r="B200" s="3" t="s">
        <v>274</v>
      </c>
      <c r="C200" s="3" t="s">
        <v>275</v>
      </c>
      <c r="D200" s="7">
        <v>1.2E-2</v>
      </c>
      <c r="E200" s="8">
        <f>단가대비표!O52</f>
        <v>0</v>
      </c>
      <c r="F200" s="9">
        <f>TRUNC(E200*D200,1)</f>
        <v>0</v>
      </c>
      <c r="G200" s="8">
        <f>단가대비표!P52</f>
        <v>132552</v>
      </c>
      <c r="H200" s="9">
        <f>TRUNC(G200*D200,1)</f>
        <v>1590.6</v>
      </c>
      <c r="I200" s="8">
        <f>단가대비표!V52</f>
        <v>0</v>
      </c>
      <c r="J200" s="9">
        <f>TRUNC(I200*D200,1)</f>
        <v>0</v>
      </c>
      <c r="K200" s="8">
        <f t="shared" ref="K200:L204" si="30">TRUNC(E200+G200+I200,1)</f>
        <v>132552</v>
      </c>
      <c r="L200" s="9">
        <f t="shared" si="30"/>
        <v>1590.6</v>
      </c>
      <c r="M200" s="3" t="s">
        <v>611</v>
      </c>
      <c r="N200" s="6" t="s">
        <v>423</v>
      </c>
      <c r="O200" s="6" t="s">
        <v>612</v>
      </c>
      <c r="P200" s="6" t="s">
        <v>62</v>
      </c>
      <c r="Q200" s="6" t="s">
        <v>62</v>
      </c>
      <c r="R200" s="6" t="s">
        <v>61</v>
      </c>
      <c r="S200" s="10"/>
      <c r="T200" s="10"/>
      <c r="U200" s="10"/>
      <c r="V200" s="10">
        <v>1</v>
      </c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6" t="s">
        <v>52</v>
      </c>
      <c r="AK200" s="6" t="s">
        <v>630</v>
      </c>
      <c r="AL200" s="6" t="s">
        <v>52</v>
      </c>
    </row>
    <row r="201" spans="1:38" ht="30" customHeight="1">
      <c r="A201" s="3" t="s">
        <v>273</v>
      </c>
      <c r="B201" s="3" t="s">
        <v>274</v>
      </c>
      <c r="C201" s="3" t="s">
        <v>275</v>
      </c>
      <c r="D201" s="7">
        <v>2E-3</v>
      </c>
      <c r="E201" s="8">
        <f>단가대비표!O53</f>
        <v>0</v>
      </c>
      <c r="F201" s="9">
        <f>TRUNC(E201*D201,1)</f>
        <v>0</v>
      </c>
      <c r="G201" s="8">
        <f>단가대비표!P53</f>
        <v>94338</v>
      </c>
      <c r="H201" s="9">
        <f>TRUNC(G201*D201,1)</f>
        <v>188.6</v>
      </c>
      <c r="I201" s="8">
        <f>단가대비표!V53</f>
        <v>0</v>
      </c>
      <c r="J201" s="9">
        <f>TRUNC(I201*D201,1)</f>
        <v>0</v>
      </c>
      <c r="K201" s="8">
        <f t="shared" si="30"/>
        <v>94338</v>
      </c>
      <c r="L201" s="9">
        <f t="shared" si="30"/>
        <v>188.6</v>
      </c>
      <c r="M201" s="3" t="s">
        <v>276</v>
      </c>
      <c r="N201" s="6" t="s">
        <v>423</v>
      </c>
      <c r="O201" s="6" t="s">
        <v>277</v>
      </c>
      <c r="P201" s="6" t="s">
        <v>62</v>
      </c>
      <c r="Q201" s="6" t="s">
        <v>62</v>
      </c>
      <c r="R201" s="6" t="s">
        <v>61</v>
      </c>
      <c r="S201" s="10"/>
      <c r="T201" s="10"/>
      <c r="U201" s="10"/>
      <c r="V201" s="10">
        <v>1</v>
      </c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6" t="s">
        <v>52</v>
      </c>
      <c r="AK201" s="6" t="s">
        <v>631</v>
      </c>
      <c r="AL201" s="6" t="s">
        <v>52</v>
      </c>
    </row>
    <row r="202" spans="1:38" ht="30" customHeight="1">
      <c r="A202" s="3" t="s">
        <v>610</v>
      </c>
      <c r="B202" s="3" t="s">
        <v>274</v>
      </c>
      <c r="C202" s="3" t="s">
        <v>275</v>
      </c>
      <c r="D202" s="7">
        <v>1.2E-2</v>
      </c>
      <c r="E202" s="8">
        <f>단가대비표!O52</f>
        <v>0</v>
      </c>
      <c r="F202" s="9">
        <f>TRUNC(E202*D202,1)</f>
        <v>0</v>
      </c>
      <c r="G202" s="8">
        <f>단가대비표!P52</f>
        <v>132552</v>
      </c>
      <c r="H202" s="9">
        <f>TRUNC(G202*D202,1)</f>
        <v>1590.6</v>
      </c>
      <c r="I202" s="8">
        <f>단가대비표!V52</f>
        <v>0</v>
      </c>
      <c r="J202" s="9">
        <f>TRUNC(I202*D202,1)</f>
        <v>0</v>
      </c>
      <c r="K202" s="8">
        <f t="shared" si="30"/>
        <v>132552</v>
      </c>
      <c r="L202" s="9">
        <f t="shared" si="30"/>
        <v>1590.6</v>
      </c>
      <c r="M202" s="3" t="s">
        <v>611</v>
      </c>
      <c r="N202" s="6" t="s">
        <v>423</v>
      </c>
      <c r="O202" s="6" t="s">
        <v>612</v>
      </c>
      <c r="P202" s="6" t="s">
        <v>62</v>
      </c>
      <c r="Q202" s="6" t="s">
        <v>62</v>
      </c>
      <c r="R202" s="6" t="s">
        <v>61</v>
      </c>
      <c r="S202" s="10"/>
      <c r="T202" s="10"/>
      <c r="U202" s="10"/>
      <c r="V202" s="10">
        <v>1</v>
      </c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6" t="s">
        <v>52</v>
      </c>
      <c r="AK202" s="6" t="s">
        <v>630</v>
      </c>
      <c r="AL202" s="6" t="s">
        <v>52</v>
      </c>
    </row>
    <row r="203" spans="1:38" ht="30" customHeight="1">
      <c r="A203" s="3" t="s">
        <v>273</v>
      </c>
      <c r="B203" s="3" t="s">
        <v>274</v>
      </c>
      <c r="C203" s="3" t="s">
        <v>275</v>
      </c>
      <c r="D203" s="7">
        <v>2E-3</v>
      </c>
      <c r="E203" s="8">
        <f>단가대비표!O53</f>
        <v>0</v>
      </c>
      <c r="F203" s="9">
        <f>TRUNC(E203*D203,1)</f>
        <v>0</v>
      </c>
      <c r="G203" s="8">
        <f>단가대비표!P53</f>
        <v>94338</v>
      </c>
      <c r="H203" s="9">
        <f>TRUNC(G203*D203,1)</f>
        <v>188.6</v>
      </c>
      <c r="I203" s="8">
        <f>단가대비표!V53</f>
        <v>0</v>
      </c>
      <c r="J203" s="9">
        <f>TRUNC(I203*D203,1)</f>
        <v>0</v>
      </c>
      <c r="K203" s="8">
        <f t="shared" si="30"/>
        <v>94338</v>
      </c>
      <c r="L203" s="9">
        <f t="shared" si="30"/>
        <v>188.6</v>
      </c>
      <c r="M203" s="3" t="s">
        <v>276</v>
      </c>
      <c r="N203" s="6" t="s">
        <v>423</v>
      </c>
      <c r="O203" s="6" t="s">
        <v>277</v>
      </c>
      <c r="P203" s="6" t="s">
        <v>62</v>
      </c>
      <c r="Q203" s="6" t="s">
        <v>62</v>
      </c>
      <c r="R203" s="6" t="s">
        <v>61</v>
      </c>
      <c r="S203" s="10"/>
      <c r="T203" s="10"/>
      <c r="U203" s="10"/>
      <c r="V203" s="10">
        <v>1</v>
      </c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6" t="s">
        <v>52</v>
      </c>
      <c r="AK203" s="6" t="s">
        <v>631</v>
      </c>
      <c r="AL203" s="6" t="s">
        <v>52</v>
      </c>
    </row>
    <row r="204" spans="1:38" ht="30" customHeight="1">
      <c r="A204" s="3" t="s">
        <v>463</v>
      </c>
      <c r="B204" s="3" t="s">
        <v>632</v>
      </c>
      <c r="C204" s="3" t="s">
        <v>340</v>
      </c>
      <c r="D204" s="7">
        <v>1</v>
      </c>
      <c r="E204" s="8">
        <v>0</v>
      </c>
      <c r="F204" s="9">
        <f>TRUNC(E204*D204,1)</f>
        <v>0</v>
      </c>
      <c r="G204" s="8">
        <f>ROUNDDOWN(SUMIF(V200:V204, RIGHTB(O204, 1), H200:H204)*U204, 2)</f>
        <v>711.68</v>
      </c>
      <c r="H204" s="9">
        <f>TRUNC(G204*D204,1)</f>
        <v>711.6</v>
      </c>
      <c r="I204" s="8">
        <v>0</v>
      </c>
      <c r="J204" s="9">
        <f>TRUNC(I204*D204,1)</f>
        <v>0</v>
      </c>
      <c r="K204" s="8">
        <f t="shared" si="30"/>
        <v>711.6</v>
      </c>
      <c r="L204" s="9">
        <f t="shared" si="30"/>
        <v>711.6</v>
      </c>
      <c r="M204" s="3" t="s">
        <v>52</v>
      </c>
      <c r="N204" s="6" t="s">
        <v>423</v>
      </c>
      <c r="O204" s="6" t="s">
        <v>341</v>
      </c>
      <c r="P204" s="6" t="s">
        <v>62</v>
      </c>
      <c r="Q204" s="6" t="s">
        <v>62</v>
      </c>
      <c r="R204" s="6" t="s">
        <v>62</v>
      </c>
      <c r="S204" s="10">
        <v>1</v>
      </c>
      <c r="T204" s="10">
        <v>1</v>
      </c>
      <c r="U204" s="10">
        <v>0.2</v>
      </c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6" t="s">
        <v>52</v>
      </c>
      <c r="AK204" s="6" t="s">
        <v>633</v>
      </c>
      <c r="AL204" s="6" t="s">
        <v>52</v>
      </c>
    </row>
    <row r="205" spans="1:38" ht="30" customHeight="1">
      <c r="A205" s="3" t="s">
        <v>271</v>
      </c>
      <c r="B205" s="3" t="s">
        <v>52</v>
      </c>
      <c r="C205" s="3" t="s">
        <v>52</v>
      </c>
      <c r="D205" s="7"/>
      <c r="E205" s="8"/>
      <c r="F205" s="9">
        <f>TRUNC(SUMIF(N200:N204, N199, F200:F204),0)</f>
        <v>0</v>
      </c>
      <c r="G205" s="8"/>
      <c r="H205" s="9">
        <f>TRUNC(SUMIF(N200:N204, N199, H200:H204),0)</f>
        <v>4270</v>
      </c>
      <c r="I205" s="8"/>
      <c r="J205" s="9">
        <f>TRUNC(SUMIF(N200:N204, N199, J200:J204),0)</f>
        <v>0</v>
      </c>
      <c r="K205" s="8"/>
      <c r="L205" s="9">
        <f>F205+H205+J205</f>
        <v>4270</v>
      </c>
      <c r="M205" s="3" t="s">
        <v>52</v>
      </c>
      <c r="N205" s="6" t="s">
        <v>204</v>
      </c>
      <c r="O205" s="6" t="s">
        <v>204</v>
      </c>
      <c r="P205" s="6" t="s">
        <v>52</v>
      </c>
      <c r="Q205" s="6" t="s">
        <v>52</v>
      </c>
      <c r="R205" s="6" t="s">
        <v>52</v>
      </c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6" t="s">
        <v>52</v>
      </c>
      <c r="AK205" s="6" t="s">
        <v>52</v>
      </c>
      <c r="AL205" s="6" t="s">
        <v>52</v>
      </c>
    </row>
    <row r="206" spans="1:38" ht="30" customHeight="1">
      <c r="A206" s="7"/>
      <c r="B206" s="7"/>
      <c r="C206" s="7"/>
      <c r="D206" s="7"/>
      <c r="E206" s="8"/>
      <c r="F206" s="9"/>
      <c r="G206" s="8"/>
      <c r="H206" s="9"/>
      <c r="I206" s="8"/>
      <c r="J206" s="9"/>
      <c r="K206" s="8"/>
      <c r="L206" s="9"/>
      <c r="M206" s="7"/>
    </row>
    <row r="207" spans="1:38" ht="30" customHeight="1">
      <c r="A207" s="174" t="s">
        <v>634</v>
      </c>
      <c r="B207" s="174"/>
      <c r="C207" s="174"/>
      <c r="D207" s="174"/>
      <c r="E207" s="175"/>
      <c r="F207" s="176"/>
      <c r="G207" s="175"/>
      <c r="H207" s="176"/>
      <c r="I207" s="175"/>
      <c r="J207" s="176"/>
      <c r="K207" s="175"/>
      <c r="L207" s="176"/>
      <c r="M207" s="174"/>
      <c r="N207" s="2" t="s">
        <v>429</v>
      </c>
    </row>
    <row r="208" spans="1:38" ht="30" customHeight="1">
      <c r="A208" s="3" t="s">
        <v>591</v>
      </c>
      <c r="B208" s="3" t="s">
        <v>592</v>
      </c>
      <c r="C208" s="3" t="s">
        <v>80</v>
      </c>
      <c r="D208" s="7">
        <v>1.52</v>
      </c>
      <c r="E208" s="8">
        <f>단가대비표!O66</f>
        <v>73</v>
      </c>
      <c r="F208" s="9">
        <f t="shared" ref="F208:F214" si="31">TRUNC(E208*D208,1)</f>
        <v>110.9</v>
      </c>
      <c r="G208" s="8">
        <f>단가대비표!P66</f>
        <v>0</v>
      </c>
      <c r="H208" s="9">
        <f t="shared" ref="H208:H214" si="32">TRUNC(G208*D208,1)</f>
        <v>0</v>
      </c>
      <c r="I208" s="8">
        <f>단가대비표!V66</f>
        <v>0</v>
      </c>
      <c r="J208" s="9">
        <f t="shared" ref="J208:J214" si="33">TRUNC(I208*D208,1)</f>
        <v>0</v>
      </c>
      <c r="K208" s="8">
        <f t="shared" ref="K208:L214" si="34">TRUNC(E208+G208+I208,1)</f>
        <v>73</v>
      </c>
      <c r="L208" s="9">
        <f t="shared" si="34"/>
        <v>110.9</v>
      </c>
      <c r="M208" s="3" t="s">
        <v>593</v>
      </c>
      <c r="N208" s="6" t="s">
        <v>429</v>
      </c>
      <c r="O208" s="6" t="s">
        <v>594</v>
      </c>
      <c r="P208" s="6" t="s">
        <v>62</v>
      </c>
      <c r="Q208" s="6" t="s">
        <v>62</v>
      </c>
      <c r="R208" s="6" t="s">
        <v>61</v>
      </c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6" t="s">
        <v>52</v>
      </c>
      <c r="AK208" s="6" t="s">
        <v>635</v>
      </c>
      <c r="AL208" s="6" t="s">
        <v>52</v>
      </c>
    </row>
    <row r="209" spans="1:38" ht="30" customHeight="1">
      <c r="A209" s="3" t="s">
        <v>596</v>
      </c>
      <c r="B209" s="3" t="s">
        <v>52</v>
      </c>
      <c r="C209" s="3" t="s">
        <v>188</v>
      </c>
      <c r="D209" s="7">
        <v>0.32500000000000001</v>
      </c>
      <c r="E209" s="8">
        <f>단가대비표!O65</f>
        <v>1150</v>
      </c>
      <c r="F209" s="9">
        <f t="shared" si="31"/>
        <v>373.7</v>
      </c>
      <c r="G209" s="8">
        <f>단가대비표!P65</f>
        <v>0</v>
      </c>
      <c r="H209" s="9">
        <f t="shared" si="32"/>
        <v>0</v>
      </c>
      <c r="I209" s="8">
        <f>단가대비표!V65</f>
        <v>0</v>
      </c>
      <c r="J209" s="9">
        <f t="shared" si="33"/>
        <v>0</v>
      </c>
      <c r="K209" s="8">
        <f t="shared" si="34"/>
        <v>1150</v>
      </c>
      <c r="L209" s="9">
        <f t="shared" si="34"/>
        <v>373.7</v>
      </c>
      <c r="M209" s="3" t="s">
        <v>597</v>
      </c>
      <c r="N209" s="6" t="s">
        <v>429</v>
      </c>
      <c r="O209" s="6" t="s">
        <v>598</v>
      </c>
      <c r="P209" s="6" t="s">
        <v>62</v>
      </c>
      <c r="Q209" s="6" t="s">
        <v>62</v>
      </c>
      <c r="R209" s="6" t="s">
        <v>61</v>
      </c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6" t="s">
        <v>52</v>
      </c>
      <c r="AK209" s="6" t="s">
        <v>636</v>
      </c>
      <c r="AL209" s="6" t="s">
        <v>52</v>
      </c>
    </row>
    <row r="210" spans="1:38" ht="30" customHeight="1">
      <c r="A210" s="3" t="s">
        <v>514</v>
      </c>
      <c r="B210" s="3" t="s">
        <v>637</v>
      </c>
      <c r="C210" s="3" t="s">
        <v>188</v>
      </c>
      <c r="D210" s="7">
        <v>0.66700000000000004</v>
      </c>
      <c r="E210" s="8">
        <f>단가대비표!O62</f>
        <v>1044.44</v>
      </c>
      <c r="F210" s="9">
        <f t="shared" si="31"/>
        <v>696.6</v>
      </c>
      <c r="G210" s="8">
        <f>단가대비표!P62</f>
        <v>0</v>
      </c>
      <c r="H210" s="9">
        <f t="shared" si="32"/>
        <v>0</v>
      </c>
      <c r="I210" s="8">
        <f>단가대비표!V62</f>
        <v>0</v>
      </c>
      <c r="J210" s="9">
        <f t="shared" si="33"/>
        <v>0</v>
      </c>
      <c r="K210" s="8">
        <f t="shared" si="34"/>
        <v>1044.4000000000001</v>
      </c>
      <c r="L210" s="9">
        <f t="shared" si="34"/>
        <v>696.6</v>
      </c>
      <c r="M210" s="3" t="s">
        <v>638</v>
      </c>
      <c r="N210" s="6" t="s">
        <v>429</v>
      </c>
      <c r="O210" s="6" t="s">
        <v>639</v>
      </c>
      <c r="P210" s="6" t="s">
        <v>62</v>
      </c>
      <c r="Q210" s="6" t="s">
        <v>62</v>
      </c>
      <c r="R210" s="6" t="s">
        <v>61</v>
      </c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6" t="s">
        <v>52</v>
      </c>
      <c r="AK210" s="6" t="s">
        <v>640</v>
      </c>
      <c r="AL210" s="6" t="s">
        <v>52</v>
      </c>
    </row>
    <row r="211" spans="1:38" ht="30" customHeight="1">
      <c r="A211" s="3" t="s">
        <v>604</v>
      </c>
      <c r="B211" s="3" t="s">
        <v>605</v>
      </c>
      <c r="C211" s="3" t="s">
        <v>606</v>
      </c>
      <c r="D211" s="7">
        <v>0.18</v>
      </c>
      <c r="E211" s="8">
        <f>단가대비표!O11</f>
        <v>200</v>
      </c>
      <c r="F211" s="9">
        <f t="shared" si="31"/>
        <v>36</v>
      </c>
      <c r="G211" s="8">
        <f>단가대비표!P11</f>
        <v>0</v>
      </c>
      <c r="H211" s="9">
        <f t="shared" si="32"/>
        <v>0</v>
      </c>
      <c r="I211" s="8">
        <f>단가대비표!V11</f>
        <v>0</v>
      </c>
      <c r="J211" s="9">
        <f t="shared" si="33"/>
        <v>0</v>
      </c>
      <c r="K211" s="8">
        <f t="shared" si="34"/>
        <v>200</v>
      </c>
      <c r="L211" s="9">
        <f t="shared" si="34"/>
        <v>36</v>
      </c>
      <c r="M211" s="3" t="s">
        <v>607</v>
      </c>
      <c r="N211" s="6" t="s">
        <v>429</v>
      </c>
      <c r="O211" s="6" t="s">
        <v>608</v>
      </c>
      <c r="P211" s="6" t="s">
        <v>62</v>
      </c>
      <c r="Q211" s="6" t="s">
        <v>62</v>
      </c>
      <c r="R211" s="6" t="s">
        <v>61</v>
      </c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6" t="s">
        <v>52</v>
      </c>
      <c r="AK211" s="6" t="s">
        <v>641</v>
      </c>
      <c r="AL211" s="6" t="s">
        <v>52</v>
      </c>
    </row>
    <row r="212" spans="1:38" ht="30" customHeight="1">
      <c r="A212" s="3" t="s">
        <v>610</v>
      </c>
      <c r="B212" s="3" t="s">
        <v>274</v>
      </c>
      <c r="C212" s="3" t="s">
        <v>275</v>
      </c>
      <c r="D212" s="7">
        <v>6.6000000000000003E-2</v>
      </c>
      <c r="E212" s="8">
        <f>단가대비표!O52</f>
        <v>0</v>
      </c>
      <c r="F212" s="9">
        <f t="shared" si="31"/>
        <v>0</v>
      </c>
      <c r="G212" s="8">
        <f>단가대비표!P52</f>
        <v>132552</v>
      </c>
      <c r="H212" s="9">
        <f t="shared" si="32"/>
        <v>8748.4</v>
      </c>
      <c r="I212" s="8">
        <f>단가대비표!V52</f>
        <v>0</v>
      </c>
      <c r="J212" s="9">
        <f t="shared" si="33"/>
        <v>0</v>
      </c>
      <c r="K212" s="8">
        <f t="shared" si="34"/>
        <v>132552</v>
      </c>
      <c r="L212" s="9">
        <f t="shared" si="34"/>
        <v>8748.4</v>
      </c>
      <c r="M212" s="3" t="s">
        <v>611</v>
      </c>
      <c r="N212" s="6" t="s">
        <v>429</v>
      </c>
      <c r="O212" s="6" t="s">
        <v>612</v>
      </c>
      <c r="P212" s="6" t="s">
        <v>62</v>
      </c>
      <c r="Q212" s="6" t="s">
        <v>62</v>
      </c>
      <c r="R212" s="6" t="s">
        <v>61</v>
      </c>
      <c r="S212" s="10"/>
      <c r="T212" s="10"/>
      <c r="U212" s="10"/>
      <c r="V212" s="10">
        <v>1</v>
      </c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6" t="s">
        <v>52</v>
      </c>
      <c r="AK212" s="6" t="s">
        <v>642</v>
      </c>
      <c r="AL212" s="6" t="s">
        <v>52</v>
      </c>
    </row>
    <row r="213" spans="1:38" ht="30" customHeight="1">
      <c r="A213" s="3" t="s">
        <v>273</v>
      </c>
      <c r="B213" s="3" t="s">
        <v>274</v>
      </c>
      <c r="C213" s="3" t="s">
        <v>275</v>
      </c>
      <c r="D213" s="7">
        <v>1.7999999999999999E-2</v>
      </c>
      <c r="E213" s="8">
        <f>단가대비표!O53</f>
        <v>0</v>
      </c>
      <c r="F213" s="9">
        <f t="shared" si="31"/>
        <v>0</v>
      </c>
      <c r="G213" s="8">
        <f>단가대비표!P53</f>
        <v>94338</v>
      </c>
      <c r="H213" s="9">
        <f t="shared" si="32"/>
        <v>1698</v>
      </c>
      <c r="I213" s="8">
        <f>단가대비표!V53</f>
        <v>0</v>
      </c>
      <c r="J213" s="9">
        <f t="shared" si="33"/>
        <v>0</v>
      </c>
      <c r="K213" s="8">
        <f t="shared" si="34"/>
        <v>94338</v>
      </c>
      <c r="L213" s="9">
        <f t="shared" si="34"/>
        <v>1698</v>
      </c>
      <c r="M213" s="3" t="s">
        <v>276</v>
      </c>
      <c r="N213" s="6" t="s">
        <v>429</v>
      </c>
      <c r="O213" s="6" t="s">
        <v>277</v>
      </c>
      <c r="P213" s="6" t="s">
        <v>62</v>
      </c>
      <c r="Q213" s="6" t="s">
        <v>62</v>
      </c>
      <c r="R213" s="6" t="s">
        <v>61</v>
      </c>
      <c r="S213" s="10"/>
      <c r="T213" s="10"/>
      <c r="U213" s="10"/>
      <c r="V213" s="10">
        <v>1</v>
      </c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6" t="s">
        <v>52</v>
      </c>
      <c r="AK213" s="6" t="s">
        <v>643</v>
      </c>
      <c r="AL213" s="6" t="s">
        <v>52</v>
      </c>
    </row>
    <row r="214" spans="1:38" ht="30" customHeight="1">
      <c r="A214" s="3" t="s">
        <v>338</v>
      </c>
      <c r="B214" s="3" t="s">
        <v>388</v>
      </c>
      <c r="C214" s="3" t="s">
        <v>340</v>
      </c>
      <c r="D214" s="7">
        <v>1</v>
      </c>
      <c r="E214" s="8">
        <v>0</v>
      </c>
      <c r="F214" s="9">
        <f t="shared" si="31"/>
        <v>0</v>
      </c>
      <c r="G214" s="8">
        <v>0</v>
      </c>
      <c r="H214" s="9">
        <f t="shared" si="32"/>
        <v>0</v>
      </c>
      <c r="I214" s="8">
        <f>ROUNDDOWN(SUMIF(V208:V214, RIGHTB(O214, 1), H208:H214)*U214, 2)</f>
        <v>208.92</v>
      </c>
      <c r="J214" s="9">
        <f t="shared" si="33"/>
        <v>208.9</v>
      </c>
      <c r="K214" s="8">
        <f t="shared" si="34"/>
        <v>208.9</v>
      </c>
      <c r="L214" s="9">
        <f t="shared" si="34"/>
        <v>208.9</v>
      </c>
      <c r="M214" s="3" t="s">
        <v>52</v>
      </c>
      <c r="N214" s="6" t="s">
        <v>429</v>
      </c>
      <c r="O214" s="6" t="s">
        <v>341</v>
      </c>
      <c r="P214" s="6" t="s">
        <v>62</v>
      </c>
      <c r="Q214" s="6" t="s">
        <v>62</v>
      </c>
      <c r="R214" s="6" t="s">
        <v>62</v>
      </c>
      <c r="S214" s="10">
        <v>1</v>
      </c>
      <c r="T214" s="10">
        <v>2</v>
      </c>
      <c r="U214" s="10">
        <v>0.02</v>
      </c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6" t="s">
        <v>52</v>
      </c>
      <c r="AK214" s="6" t="s">
        <v>644</v>
      </c>
      <c r="AL214" s="6" t="s">
        <v>52</v>
      </c>
    </row>
    <row r="215" spans="1:38" ht="30" customHeight="1">
      <c r="A215" s="3" t="s">
        <v>271</v>
      </c>
      <c r="B215" s="3" t="s">
        <v>52</v>
      </c>
      <c r="C215" s="3" t="s">
        <v>52</v>
      </c>
      <c r="D215" s="7"/>
      <c r="E215" s="8"/>
      <c r="F215" s="9">
        <f>TRUNC(SUMIF(N208:N214, N207, F208:F214),0)</f>
        <v>1217</v>
      </c>
      <c r="G215" s="8"/>
      <c r="H215" s="9">
        <f>TRUNC(SUMIF(N208:N214, N207, H208:H214),0)</f>
        <v>10446</v>
      </c>
      <c r="I215" s="8"/>
      <c r="J215" s="9">
        <f>TRUNC(SUMIF(N208:N214, N207, J208:J214),0)</f>
        <v>208</v>
      </c>
      <c r="K215" s="8"/>
      <c r="L215" s="9">
        <f>F215+H215+J215</f>
        <v>11871</v>
      </c>
      <c r="M215" s="3" t="s">
        <v>52</v>
      </c>
      <c r="N215" s="6" t="s">
        <v>204</v>
      </c>
      <c r="O215" s="6" t="s">
        <v>204</v>
      </c>
      <c r="P215" s="6" t="s">
        <v>52</v>
      </c>
      <c r="Q215" s="6" t="s">
        <v>52</v>
      </c>
      <c r="R215" s="6" t="s">
        <v>52</v>
      </c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6" t="s">
        <v>52</v>
      </c>
      <c r="AK215" s="6" t="s">
        <v>52</v>
      </c>
      <c r="AL215" s="6" t="s">
        <v>52</v>
      </c>
    </row>
    <row r="216" spans="1:38" ht="30" customHeight="1">
      <c r="A216" s="7"/>
      <c r="B216" s="7"/>
      <c r="C216" s="7"/>
      <c r="D216" s="7"/>
      <c r="E216" s="8"/>
      <c r="F216" s="9"/>
      <c r="G216" s="8"/>
      <c r="H216" s="9"/>
      <c r="I216" s="8"/>
      <c r="J216" s="9"/>
      <c r="K216" s="8"/>
      <c r="L216" s="9"/>
      <c r="M216" s="7"/>
    </row>
    <row r="217" spans="1:38" ht="30" customHeight="1">
      <c r="A217" s="174" t="s">
        <v>645</v>
      </c>
      <c r="B217" s="174"/>
      <c r="C217" s="174"/>
      <c r="D217" s="174"/>
      <c r="E217" s="175"/>
      <c r="F217" s="176"/>
      <c r="G217" s="175"/>
      <c r="H217" s="176"/>
      <c r="I217" s="175"/>
      <c r="J217" s="176"/>
      <c r="K217" s="175"/>
      <c r="L217" s="176"/>
      <c r="M217" s="174"/>
      <c r="N217" s="2" t="s">
        <v>434</v>
      </c>
    </row>
    <row r="218" spans="1:38" ht="30" customHeight="1">
      <c r="A218" s="3" t="s">
        <v>647</v>
      </c>
      <c r="B218" s="3" t="s">
        <v>648</v>
      </c>
      <c r="C218" s="3" t="s">
        <v>620</v>
      </c>
      <c r="D218" s="7">
        <v>0.16600000000000001</v>
      </c>
      <c r="E218" s="8">
        <f>단가대비표!O61</f>
        <v>5060</v>
      </c>
      <c r="F218" s="9">
        <f>TRUNC(E218*D218,1)</f>
        <v>839.9</v>
      </c>
      <c r="G218" s="8">
        <f>단가대비표!P61</f>
        <v>0</v>
      </c>
      <c r="H218" s="9">
        <f>TRUNC(G218*D218,1)</f>
        <v>0</v>
      </c>
      <c r="I218" s="8">
        <f>단가대비표!V61</f>
        <v>0</v>
      </c>
      <c r="J218" s="9">
        <f>TRUNC(I218*D218,1)</f>
        <v>0</v>
      </c>
      <c r="K218" s="8">
        <f t="shared" ref="K218:L220" si="35">TRUNC(E218+G218+I218,1)</f>
        <v>5060</v>
      </c>
      <c r="L218" s="9">
        <f t="shared" si="35"/>
        <v>839.9</v>
      </c>
      <c r="M218" s="3" t="s">
        <v>649</v>
      </c>
      <c r="N218" s="6" t="s">
        <v>434</v>
      </c>
      <c r="O218" s="6" t="s">
        <v>650</v>
      </c>
      <c r="P218" s="6" t="s">
        <v>62</v>
      </c>
      <c r="Q218" s="6" t="s">
        <v>62</v>
      </c>
      <c r="R218" s="6" t="s">
        <v>61</v>
      </c>
      <c r="S218" s="10"/>
      <c r="T218" s="10"/>
      <c r="U218" s="10"/>
      <c r="V218" s="10">
        <v>1</v>
      </c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6" t="s">
        <v>52</v>
      </c>
      <c r="AK218" s="6" t="s">
        <v>651</v>
      </c>
      <c r="AL218" s="6" t="s">
        <v>52</v>
      </c>
    </row>
    <row r="219" spans="1:38" ht="30" customHeight="1">
      <c r="A219" s="3" t="s">
        <v>652</v>
      </c>
      <c r="B219" s="3" t="s">
        <v>653</v>
      </c>
      <c r="C219" s="3" t="s">
        <v>620</v>
      </c>
      <c r="D219" s="7">
        <v>8.0000000000000002E-3</v>
      </c>
      <c r="E219" s="8">
        <f>단가대비표!O59</f>
        <v>2433.33</v>
      </c>
      <c r="F219" s="9">
        <f>TRUNC(E219*D219,1)</f>
        <v>19.399999999999999</v>
      </c>
      <c r="G219" s="8">
        <f>단가대비표!P59</f>
        <v>0</v>
      </c>
      <c r="H219" s="9">
        <f>TRUNC(G219*D219,1)</f>
        <v>0</v>
      </c>
      <c r="I219" s="8">
        <f>단가대비표!V59</f>
        <v>0</v>
      </c>
      <c r="J219" s="9">
        <f>TRUNC(I219*D219,1)</f>
        <v>0</v>
      </c>
      <c r="K219" s="8">
        <f t="shared" si="35"/>
        <v>2433.3000000000002</v>
      </c>
      <c r="L219" s="9">
        <f t="shared" si="35"/>
        <v>19.399999999999999</v>
      </c>
      <c r="M219" s="3" t="s">
        <v>654</v>
      </c>
      <c r="N219" s="6" t="s">
        <v>434</v>
      </c>
      <c r="O219" s="6" t="s">
        <v>655</v>
      </c>
      <c r="P219" s="6" t="s">
        <v>62</v>
      </c>
      <c r="Q219" s="6" t="s">
        <v>62</v>
      </c>
      <c r="R219" s="6" t="s">
        <v>61</v>
      </c>
      <c r="S219" s="10"/>
      <c r="T219" s="10"/>
      <c r="U219" s="10"/>
      <c r="V219" s="10">
        <v>1</v>
      </c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6" t="s">
        <v>52</v>
      </c>
      <c r="AK219" s="6" t="s">
        <v>656</v>
      </c>
      <c r="AL219" s="6" t="s">
        <v>52</v>
      </c>
    </row>
    <row r="220" spans="1:38" ht="30" customHeight="1">
      <c r="A220" s="3" t="s">
        <v>349</v>
      </c>
      <c r="B220" s="3" t="s">
        <v>657</v>
      </c>
      <c r="C220" s="3" t="s">
        <v>340</v>
      </c>
      <c r="D220" s="7">
        <v>1</v>
      </c>
      <c r="E220" s="8">
        <f>ROUNDDOWN(SUMIF(V218:V220, RIGHTB(O220, 1), F218:F220)*U220, 2)</f>
        <v>34.369999999999997</v>
      </c>
      <c r="F220" s="9">
        <f>TRUNC(E220*D220,1)</f>
        <v>34.299999999999997</v>
      </c>
      <c r="G220" s="8">
        <v>0</v>
      </c>
      <c r="H220" s="9">
        <f>TRUNC(G220*D220,1)</f>
        <v>0</v>
      </c>
      <c r="I220" s="8">
        <v>0</v>
      </c>
      <c r="J220" s="9">
        <f>TRUNC(I220*D220,1)</f>
        <v>0</v>
      </c>
      <c r="K220" s="8">
        <f t="shared" si="35"/>
        <v>34.299999999999997</v>
      </c>
      <c r="L220" s="9">
        <f t="shared" si="35"/>
        <v>34.299999999999997</v>
      </c>
      <c r="M220" s="3" t="s">
        <v>52</v>
      </c>
      <c r="N220" s="6" t="s">
        <v>434</v>
      </c>
      <c r="O220" s="6" t="s">
        <v>341</v>
      </c>
      <c r="P220" s="6" t="s">
        <v>62</v>
      </c>
      <c r="Q220" s="6" t="s">
        <v>62</v>
      </c>
      <c r="R220" s="6" t="s">
        <v>62</v>
      </c>
      <c r="S220" s="10">
        <v>0</v>
      </c>
      <c r="T220" s="10">
        <v>0</v>
      </c>
      <c r="U220" s="10">
        <v>0.04</v>
      </c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6" t="s">
        <v>52</v>
      </c>
      <c r="AK220" s="6" t="s">
        <v>658</v>
      </c>
      <c r="AL220" s="6" t="s">
        <v>52</v>
      </c>
    </row>
    <row r="221" spans="1:38" ht="30" customHeight="1">
      <c r="A221" s="3" t="s">
        <v>271</v>
      </c>
      <c r="B221" s="3" t="s">
        <v>52</v>
      </c>
      <c r="C221" s="3" t="s">
        <v>52</v>
      </c>
      <c r="D221" s="7"/>
      <c r="E221" s="8"/>
      <c r="F221" s="9">
        <f>TRUNC(SUMIF(N218:N220, N217, F218:F220),0)</f>
        <v>893</v>
      </c>
      <c r="G221" s="8"/>
      <c r="H221" s="9">
        <f>TRUNC(SUMIF(N218:N220, N217, H218:H220),0)</f>
        <v>0</v>
      </c>
      <c r="I221" s="8"/>
      <c r="J221" s="9">
        <f>TRUNC(SUMIF(N218:N220, N217, J218:J220),0)</f>
        <v>0</v>
      </c>
      <c r="K221" s="8"/>
      <c r="L221" s="9">
        <f>F221+H221+J221</f>
        <v>893</v>
      </c>
      <c r="M221" s="3" t="s">
        <v>52</v>
      </c>
      <c r="N221" s="6" t="s">
        <v>204</v>
      </c>
      <c r="O221" s="6" t="s">
        <v>204</v>
      </c>
      <c r="P221" s="6" t="s">
        <v>52</v>
      </c>
      <c r="Q221" s="6" t="s">
        <v>52</v>
      </c>
      <c r="R221" s="6" t="s">
        <v>52</v>
      </c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6" t="s">
        <v>52</v>
      </c>
      <c r="AK221" s="6" t="s">
        <v>52</v>
      </c>
      <c r="AL221" s="6" t="s">
        <v>52</v>
      </c>
    </row>
    <row r="222" spans="1:38" ht="30" customHeight="1">
      <c r="A222" s="7"/>
      <c r="B222" s="7"/>
      <c r="C222" s="7"/>
      <c r="D222" s="7"/>
      <c r="E222" s="8"/>
      <c r="F222" s="9"/>
      <c r="G222" s="8"/>
      <c r="H222" s="9"/>
      <c r="I222" s="8"/>
      <c r="J222" s="9"/>
      <c r="K222" s="8"/>
      <c r="L222" s="9"/>
      <c r="M222" s="7"/>
    </row>
    <row r="223" spans="1:38" ht="30" customHeight="1">
      <c r="A223" s="174" t="s">
        <v>659</v>
      </c>
      <c r="B223" s="174"/>
      <c r="C223" s="174"/>
      <c r="D223" s="174"/>
      <c r="E223" s="175"/>
      <c r="F223" s="176"/>
      <c r="G223" s="175"/>
      <c r="H223" s="176"/>
      <c r="I223" s="175"/>
      <c r="J223" s="176"/>
      <c r="K223" s="175"/>
      <c r="L223" s="176"/>
      <c r="M223" s="174"/>
      <c r="N223" s="2" t="s">
        <v>439</v>
      </c>
    </row>
    <row r="224" spans="1:38" ht="30" customHeight="1">
      <c r="A224" s="3" t="s">
        <v>610</v>
      </c>
      <c r="B224" s="3" t="s">
        <v>274</v>
      </c>
      <c r="C224" s="3" t="s">
        <v>275</v>
      </c>
      <c r="D224" s="7">
        <v>0.02</v>
      </c>
      <c r="E224" s="8">
        <f>단가대비표!O52</f>
        <v>0</v>
      </c>
      <c r="F224" s="9">
        <f>TRUNC(E224*D224,1)</f>
        <v>0</v>
      </c>
      <c r="G224" s="8">
        <f>단가대비표!P52</f>
        <v>132552</v>
      </c>
      <c r="H224" s="9">
        <f>TRUNC(G224*D224,1)</f>
        <v>2651</v>
      </c>
      <c r="I224" s="8">
        <f>단가대비표!V52</f>
        <v>0</v>
      </c>
      <c r="J224" s="9">
        <f>TRUNC(I224*D224,1)</f>
        <v>0</v>
      </c>
      <c r="K224" s="8">
        <f t="shared" ref="K224:L227" si="36">TRUNC(E224+G224+I224,1)</f>
        <v>132552</v>
      </c>
      <c r="L224" s="9">
        <f t="shared" si="36"/>
        <v>2651</v>
      </c>
      <c r="M224" s="3" t="s">
        <v>611</v>
      </c>
      <c r="N224" s="6" t="s">
        <v>439</v>
      </c>
      <c r="O224" s="6" t="s">
        <v>612</v>
      </c>
      <c r="P224" s="6" t="s">
        <v>62</v>
      </c>
      <c r="Q224" s="6" t="s">
        <v>62</v>
      </c>
      <c r="R224" s="6" t="s">
        <v>61</v>
      </c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6" t="s">
        <v>52</v>
      </c>
      <c r="AK224" s="6" t="s">
        <v>660</v>
      </c>
      <c r="AL224" s="6" t="s">
        <v>52</v>
      </c>
    </row>
    <row r="225" spans="1:38" ht="30" customHeight="1">
      <c r="A225" s="3" t="s">
        <v>273</v>
      </c>
      <c r="B225" s="3" t="s">
        <v>274</v>
      </c>
      <c r="C225" s="3" t="s">
        <v>275</v>
      </c>
      <c r="D225" s="7">
        <v>4.0000000000000001E-3</v>
      </c>
      <c r="E225" s="8">
        <f>단가대비표!O53</f>
        <v>0</v>
      </c>
      <c r="F225" s="9">
        <f>TRUNC(E225*D225,1)</f>
        <v>0</v>
      </c>
      <c r="G225" s="8">
        <f>단가대비표!P53</f>
        <v>94338</v>
      </c>
      <c r="H225" s="9">
        <f>TRUNC(G225*D225,1)</f>
        <v>377.3</v>
      </c>
      <c r="I225" s="8">
        <f>단가대비표!V53</f>
        <v>0</v>
      </c>
      <c r="J225" s="9">
        <f>TRUNC(I225*D225,1)</f>
        <v>0</v>
      </c>
      <c r="K225" s="8">
        <f t="shared" si="36"/>
        <v>94338</v>
      </c>
      <c r="L225" s="9">
        <f t="shared" si="36"/>
        <v>377.3</v>
      </c>
      <c r="M225" s="3" t="s">
        <v>276</v>
      </c>
      <c r="N225" s="6" t="s">
        <v>439</v>
      </c>
      <c r="O225" s="6" t="s">
        <v>277</v>
      </c>
      <c r="P225" s="6" t="s">
        <v>62</v>
      </c>
      <c r="Q225" s="6" t="s">
        <v>62</v>
      </c>
      <c r="R225" s="6" t="s">
        <v>61</v>
      </c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6" t="s">
        <v>52</v>
      </c>
      <c r="AK225" s="6" t="s">
        <v>661</v>
      </c>
      <c r="AL225" s="6" t="s">
        <v>52</v>
      </c>
    </row>
    <row r="226" spans="1:38" ht="30" customHeight="1">
      <c r="A226" s="3" t="s">
        <v>610</v>
      </c>
      <c r="B226" s="3" t="s">
        <v>274</v>
      </c>
      <c r="C226" s="3" t="s">
        <v>275</v>
      </c>
      <c r="D226" s="7">
        <v>0.02</v>
      </c>
      <c r="E226" s="8">
        <f>단가대비표!O52</f>
        <v>0</v>
      </c>
      <c r="F226" s="9">
        <f>TRUNC(E226*D226,1)</f>
        <v>0</v>
      </c>
      <c r="G226" s="8">
        <f>단가대비표!P52</f>
        <v>132552</v>
      </c>
      <c r="H226" s="9">
        <f>TRUNC(G226*D226,1)</f>
        <v>2651</v>
      </c>
      <c r="I226" s="8">
        <f>단가대비표!V52</f>
        <v>0</v>
      </c>
      <c r="J226" s="9">
        <f>TRUNC(I226*D226,1)</f>
        <v>0</v>
      </c>
      <c r="K226" s="8">
        <f t="shared" si="36"/>
        <v>132552</v>
      </c>
      <c r="L226" s="9">
        <f t="shared" si="36"/>
        <v>2651</v>
      </c>
      <c r="M226" s="3" t="s">
        <v>611</v>
      </c>
      <c r="N226" s="6" t="s">
        <v>439</v>
      </c>
      <c r="O226" s="6" t="s">
        <v>612</v>
      </c>
      <c r="P226" s="6" t="s">
        <v>62</v>
      </c>
      <c r="Q226" s="6" t="s">
        <v>62</v>
      </c>
      <c r="R226" s="6" t="s">
        <v>61</v>
      </c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6" t="s">
        <v>52</v>
      </c>
      <c r="AK226" s="6" t="s">
        <v>660</v>
      </c>
      <c r="AL226" s="6" t="s">
        <v>52</v>
      </c>
    </row>
    <row r="227" spans="1:38" ht="30" customHeight="1">
      <c r="A227" s="3" t="s">
        <v>273</v>
      </c>
      <c r="B227" s="3" t="s">
        <v>274</v>
      </c>
      <c r="C227" s="3" t="s">
        <v>275</v>
      </c>
      <c r="D227" s="7">
        <v>4.0000000000000001E-3</v>
      </c>
      <c r="E227" s="8">
        <f>단가대비표!O53</f>
        <v>0</v>
      </c>
      <c r="F227" s="9">
        <f>TRUNC(E227*D227,1)</f>
        <v>0</v>
      </c>
      <c r="G227" s="8">
        <f>단가대비표!P53</f>
        <v>94338</v>
      </c>
      <c r="H227" s="9">
        <f>TRUNC(G227*D227,1)</f>
        <v>377.3</v>
      </c>
      <c r="I227" s="8">
        <f>단가대비표!V53</f>
        <v>0</v>
      </c>
      <c r="J227" s="9">
        <f>TRUNC(I227*D227,1)</f>
        <v>0</v>
      </c>
      <c r="K227" s="8">
        <f t="shared" si="36"/>
        <v>94338</v>
      </c>
      <c r="L227" s="9">
        <f t="shared" si="36"/>
        <v>377.3</v>
      </c>
      <c r="M227" s="3" t="s">
        <v>276</v>
      </c>
      <c r="N227" s="6" t="s">
        <v>439</v>
      </c>
      <c r="O227" s="6" t="s">
        <v>277</v>
      </c>
      <c r="P227" s="6" t="s">
        <v>62</v>
      </c>
      <c r="Q227" s="6" t="s">
        <v>62</v>
      </c>
      <c r="R227" s="6" t="s">
        <v>61</v>
      </c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6" t="s">
        <v>52</v>
      </c>
      <c r="AK227" s="6" t="s">
        <v>661</v>
      </c>
      <c r="AL227" s="6" t="s">
        <v>52</v>
      </c>
    </row>
    <row r="228" spans="1:38" ht="30" customHeight="1">
      <c r="A228" s="3" t="s">
        <v>271</v>
      </c>
      <c r="B228" s="3" t="s">
        <v>52</v>
      </c>
      <c r="C228" s="3" t="s">
        <v>52</v>
      </c>
      <c r="D228" s="7"/>
      <c r="E228" s="8"/>
      <c r="F228" s="9">
        <f>TRUNC(SUMIF(N224:N227, N223, F224:F227),0)</f>
        <v>0</v>
      </c>
      <c r="G228" s="8"/>
      <c r="H228" s="9">
        <f>TRUNC(SUMIF(N224:N227, N223, H224:H227),0)</f>
        <v>6056</v>
      </c>
      <c r="I228" s="8"/>
      <c r="J228" s="9">
        <f>TRUNC(SUMIF(N224:N227, N223, J224:J227),0)</f>
        <v>0</v>
      </c>
      <c r="K228" s="8"/>
      <c r="L228" s="9">
        <f>F228+H228+J228</f>
        <v>6056</v>
      </c>
      <c r="M228" s="3" t="s">
        <v>52</v>
      </c>
      <c r="N228" s="6" t="s">
        <v>204</v>
      </c>
      <c r="O228" s="6" t="s">
        <v>204</v>
      </c>
      <c r="P228" s="6" t="s">
        <v>52</v>
      </c>
      <c r="Q228" s="6" t="s">
        <v>52</v>
      </c>
      <c r="R228" s="6" t="s">
        <v>52</v>
      </c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6" t="s">
        <v>52</v>
      </c>
      <c r="AK228" s="6" t="s">
        <v>52</v>
      </c>
      <c r="AL228" s="6" t="s">
        <v>52</v>
      </c>
    </row>
    <row r="229" spans="1:38" ht="30" customHeight="1">
      <c r="A229" s="7"/>
      <c r="B229" s="7"/>
      <c r="C229" s="7"/>
      <c r="D229" s="7"/>
      <c r="E229" s="8"/>
      <c r="F229" s="9"/>
      <c r="G229" s="8"/>
      <c r="H229" s="9"/>
      <c r="I229" s="8"/>
      <c r="J229" s="9"/>
      <c r="K229" s="8"/>
      <c r="L229" s="9"/>
      <c r="M229" s="7"/>
    </row>
    <row r="230" spans="1:38" ht="30" customHeight="1">
      <c r="A230" s="174" t="s">
        <v>662</v>
      </c>
      <c r="B230" s="174"/>
      <c r="C230" s="174"/>
      <c r="D230" s="174"/>
      <c r="E230" s="175"/>
      <c r="F230" s="176"/>
      <c r="G230" s="175"/>
      <c r="H230" s="176"/>
      <c r="I230" s="175"/>
      <c r="J230" s="176"/>
      <c r="K230" s="175"/>
      <c r="L230" s="176"/>
      <c r="M230" s="174"/>
      <c r="N230" s="2" t="s">
        <v>450</v>
      </c>
    </row>
    <row r="231" spans="1:38" ht="30" customHeight="1">
      <c r="A231" s="3" t="s">
        <v>664</v>
      </c>
      <c r="B231" s="3" t="s">
        <v>665</v>
      </c>
      <c r="C231" s="3" t="s">
        <v>188</v>
      </c>
      <c r="D231" s="7">
        <v>0.1</v>
      </c>
      <c r="E231" s="8">
        <f>단가대비표!O67</f>
        <v>2450</v>
      </c>
      <c r="F231" s="9">
        <f>TRUNC(E231*D231,1)</f>
        <v>245</v>
      </c>
      <c r="G231" s="8">
        <f>단가대비표!P67</f>
        <v>0</v>
      </c>
      <c r="H231" s="9">
        <f>TRUNC(G231*D231,1)</f>
        <v>0</v>
      </c>
      <c r="I231" s="8">
        <f>단가대비표!V67</f>
        <v>0</v>
      </c>
      <c r="J231" s="9">
        <f>TRUNC(I231*D231,1)</f>
        <v>0</v>
      </c>
      <c r="K231" s="8">
        <f t="shared" ref="K231:L234" si="37">TRUNC(E231+G231+I231,1)</f>
        <v>2450</v>
      </c>
      <c r="L231" s="9">
        <f t="shared" si="37"/>
        <v>245</v>
      </c>
      <c r="M231" s="3" t="s">
        <v>666</v>
      </c>
      <c r="N231" s="6" t="s">
        <v>450</v>
      </c>
      <c r="O231" s="6" t="s">
        <v>667</v>
      </c>
      <c r="P231" s="6" t="s">
        <v>62</v>
      </c>
      <c r="Q231" s="6" t="s">
        <v>62</v>
      </c>
      <c r="R231" s="6" t="s">
        <v>61</v>
      </c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6" t="s">
        <v>52</v>
      </c>
      <c r="AK231" s="6" t="s">
        <v>668</v>
      </c>
      <c r="AL231" s="6" t="s">
        <v>52</v>
      </c>
    </row>
    <row r="232" spans="1:38" ht="30" customHeight="1">
      <c r="A232" s="3" t="s">
        <v>458</v>
      </c>
      <c r="B232" s="3" t="s">
        <v>274</v>
      </c>
      <c r="C232" s="3" t="s">
        <v>275</v>
      </c>
      <c r="D232" s="7">
        <v>5.1999999999999998E-2</v>
      </c>
      <c r="E232" s="8">
        <f>단가대비표!O51</f>
        <v>0</v>
      </c>
      <c r="F232" s="9">
        <f>TRUNC(E232*D232,1)</f>
        <v>0</v>
      </c>
      <c r="G232" s="8">
        <f>단가대비표!P51</f>
        <v>144150</v>
      </c>
      <c r="H232" s="9">
        <f>TRUNC(G232*D232,1)</f>
        <v>7495.8</v>
      </c>
      <c r="I232" s="8">
        <f>단가대비표!V51</f>
        <v>0</v>
      </c>
      <c r="J232" s="9">
        <f>TRUNC(I232*D232,1)</f>
        <v>0</v>
      </c>
      <c r="K232" s="8">
        <f t="shared" si="37"/>
        <v>144150</v>
      </c>
      <c r="L232" s="9">
        <f t="shared" si="37"/>
        <v>7495.8</v>
      </c>
      <c r="M232" s="3" t="s">
        <v>459</v>
      </c>
      <c r="N232" s="6" t="s">
        <v>450</v>
      </c>
      <c r="O232" s="6" t="s">
        <v>460</v>
      </c>
      <c r="P232" s="6" t="s">
        <v>62</v>
      </c>
      <c r="Q232" s="6" t="s">
        <v>62</v>
      </c>
      <c r="R232" s="6" t="s">
        <v>61</v>
      </c>
      <c r="S232" s="10"/>
      <c r="T232" s="10"/>
      <c r="U232" s="10"/>
      <c r="V232" s="10">
        <v>1</v>
      </c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6" t="s">
        <v>52</v>
      </c>
      <c r="AK232" s="6" t="s">
        <v>669</v>
      </c>
      <c r="AL232" s="6" t="s">
        <v>52</v>
      </c>
    </row>
    <row r="233" spans="1:38" ht="30" customHeight="1">
      <c r="A233" s="3" t="s">
        <v>273</v>
      </c>
      <c r="B233" s="3" t="s">
        <v>274</v>
      </c>
      <c r="C233" s="3" t="s">
        <v>275</v>
      </c>
      <c r="D233" s="7">
        <v>0.02</v>
      </c>
      <c r="E233" s="8">
        <f>단가대비표!O53</f>
        <v>0</v>
      </c>
      <c r="F233" s="9">
        <f>TRUNC(E233*D233,1)</f>
        <v>0</v>
      </c>
      <c r="G233" s="8">
        <f>단가대비표!P53</f>
        <v>94338</v>
      </c>
      <c r="H233" s="9">
        <f>TRUNC(G233*D233,1)</f>
        <v>1886.7</v>
      </c>
      <c r="I233" s="8">
        <f>단가대비표!V53</f>
        <v>0</v>
      </c>
      <c r="J233" s="9">
        <f>TRUNC(I233*D233,1)</f>
        <v>0</v>
      </c>
      <c r="K233" s="8">
        <f t="shared" si="37"/>
        <v>94338</v>
      </c>
      <c r="L233" s="9">
        <f t="shared" si="37"/>
        <v>1886.7</v>
      </c>
      <c r="M233" s="3" t="s">
        <v>276</v>
      </c>
      <c r="N233" s="6" t="s">
        <v>450</v>
      </c>
      <c r="O233" s="6" t="s">
        <v>277</v>
      </c>
      <c r="P233" s="6" t="s">
        <v>62</v>
      </c>
      <c r="Q233" s="6" t="s">
        <v>62</v>
      </c>
      <c r="R233" s="6" t="s">
        <v>61</v>
      </c>
      <c r="S233" s="10"/>
      <c r="T233" s="10"/>
      <c r="U233" s="10"/>
      <c r="V233" s="10">
        <v>1</v>
      </c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6" t="s">
        <v>52</v>
      </c>
      <c r="AK233" s="6" t="s">
        <v>670</v>
      </c>
      <c r="AL233" s="6" t="s">
        <v>52</v>
      </c>
    </row>
    <row r="234" spans="1:38" ht="30" customHeight="1">
      <c r="A234" s="3" t="s">
        <v>338</v>
      </c>
      <c r="B234" s="3" t="s">
        <v>339</v>
      </c>
      <c r="C234" s="3" t="s">
        <v>340</v>
      </c>
      <c r="D234" s="7">
        <v>1</v>
      </c>
      <c r="E234" s="8">
        <f>ROUNDDOWN(SUMIF(V231:V234, RIGHTB(O234, 1), H231:H234)*U234, 2)</f>
        <v>281.47000000000003</v>
      </c>
      <c r="F234" s="9">
        <f>TRUNC(E234*D234,1)</f>
        <v>281.39999999999998</v>
      </c>
      <c r="G234" s="8">
        <v>0</v>
      </c>
      <c r="H234" s="9">
        <f>TRUNC(G234*D234,1)</f>
        <v>0</v>
      </c>
      <c r="I234" s="8">
        <v>0</v>
      </c>
      <c r="J234" s="9">
        <f>TRUNC(I234*D234,1)</f>
        <v>0</v>
      </c>
      <c r="K234" s="8">
        <f t="shared" si="37"/>
        <v>281.39999999999998</v>
      </c>
      <c r="L234" s="9">
        <f t="shared" si="37"/>
        <v>281.39999999999998</v>
      </c>
      <c r="M234" s="3" t="s">
        <v>52</v>
      </c>
      <c r="N234" s="6" t="s">
        <v>450</v>
      </c>
      <c r="O234" s="6" t="s">
        <v>341</v>
      </c>
      <c r="P234" s="6" t="s">
        <v>62</v>
      </c>
      <c r="Q234" s="6" t="s">
        <v>62</v>
      </c>
      <c r="R234" s="6" t="s">
        <v>62</v>
      </c>
      <c r="S234" s="10">
        <v>1</v>
      </c>
      <c r="T234" s="10">
        <v>0</v>
      </c>
      <c r="U234" s="10">
        <v>0.03</v>
      </c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6" t="s">
        <v>52</v>
      </c>
      <c r="AK234" s="6" t="s">
        <v>671</v>
      </c>
      <c r="AL234" s="6" t="s">
        <v>52</v>
      </c>
    </row>
    <row r="235" spans="1:38" ht="30" customHeight="1">
      <c r="A235" s="3" t="s">
        <v>271</v>
      </c>
      <c r="B235" s="3" t="s">
        <v>52</v>
      </c>
      <c r="C235" s="3" t="s">
        <v>52</v>
      </c>
      <c r="D235" s="7"/>
      <c r="E235" s="8"/>
      <c r="F235" s="9">
        <f>TRUNC(SUMIF(N231:N234, N230, F231:F234),0)</f>
        <v>526</v>
      </c>
      <c r="G235" s="8"/>
      <c r="H235" s="9">
        <f>TRUNC(SUMIF(N231:N234, N230, H231:H234),0)</f>
        <v>9382</v>
      </c>
      <c r="I235" s="8"/>
      <c r="J235" s="9">
        <f>TRUNC(SUMIF(N231:N234, N230, J231:J234),0)</f>
        <v>0</v>
      </c>
      <c r="K235" s="8"/>
      <c r="L235" s="9">
        <f>F235+H235+J235</f>
        <v>9908</v>
      </c>
      <c r="M235" s="3" t="s">
        <v>52</v>
      </c>
      <c r="N235" s="6" t="s">
        <v>204</v>
      </c>
      <c r="O235" s="6" t="s">
        <v>204</v>
      </c>
      <c r="P235" s="6" t="s">
        <v>52</v>
      </c>
      <c r="Q235" s="6" t="s">
        <v>52</v>
      </c>
      <c r="R235" s="6" t="s">
        <v>52</v>
      </c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6" t="s">
        <v>52</v>
      </c>
      <c r="AK235" s="6" t="s">
        <v>52</v>
      </c>
      <c r="AL235" s="6" t="s">
        <v>52</v>
      </c>
    </row>
    <row r="236" spans="1:38" ht="30" customHeight="1">
      <c r="A236" s="7"/>
      <c r="B236" s="7"/>
      <c r="C236" s="7"/>
      <c r="D236" s="7"/>
      <c r="E236" s="8"/>
      <c r="F236" s="9"/>
      <c r="G236" s="8"/>
      <c r="H236" s="9"/>
      <c r="I236" s="8"/>
      <c r="J236" s="9"/>
      <c r="K236" s="8"/>
      <c r="L236" s="9"/>
      <c r="M236" s="7"/>
    </row>
    <row r="237" spans="1:38" ht="30" customHeight="1">
      <c r="A237" s="174" t="s">
        <v>672</v>
      </c>
      <c r="B237" s="174"/>
      <c r="C237" s="174"/>
      <c r="D237" s="174"/>
      <c r="E237" s="175"/>
      <c r="F237" s="176"/>
      <c r="G237" s="175"/>
      <c r="H237" s="176"/>
      <c r="I237" s="175"/>
      <c r="J237" s="176"/>
      <c r="K237" s="175"/>
      <c r="L237" s="176"/>
      <c r="M237" s="174"/>
      <c r="N237" s="2" t="s">
        <v>534</v>
      </c>
    </row>
    <row r="238" spans="1:38" ht="30" customHeight="1">
      <c r="A238" s="3" t="s">
        <v>542</v>
      </c>
      <c r="B238" s="3" t="s">
        <v>274</v>
      </c>
      <c r="C238" s="3" t="s">
        <v>275</v>
      </c>
      <c r="D238" s="7">
        <v>0.06</v>
      </c>
      <c r="E238" s="8">
        <f>단가대비표!O50</f>
        <v>0</v>
      </c>
      <c r="F238" s="9">
        <f>TRUNC(E238*D238,1)</f>
        <v>0</v>
      </c>
      <c r="G238" s="8">
        <f>단가대비표!P50</f>
        <v>148851</v>
      </c>
      <c r="H238" s="9">
        <f>TRUNC(G238*D238,1)</f>
        <v>8931</v>
      </c>
      <c r="I238" s="8">
        <f>단가대비표!V50</f>
        <v>0</v>
      </c>
      <c r="J238" s="9">
        <f>TRUNC(I238*D238,1)</f>
        <v>0</v>
      </c>
      <c r="K238" s="8">
        <f t="shared" ref="K238:L240" si="38">TRUNC(E238+G238+I238,1)</f>
        <v>148851</v>
      </c>
      <c r="L238" s="9">
        <f t="shared" si="38"/>
        <v>8931</v>
      </c>
      <c r="M238" s="3" t="s">
        <v>543</v>
      </c>
      <c r="N238" s="6" t="s">
        <v>534</v>
      </c>
      <c r="O238" s="6" t="s">
        <v>544</v>
      </c>
      <c r="P238" s="6" t="s">
        <v>62</v>
      </c>
      <c r="Q238" s="6" t="s">
        <v>62</v>
      </c>
      <c r="R238" s="6" t="s">
        <v>61</v>
      </c>
      <c r="S238" s="10"/>
      <c r="T238" s="10"/>
      <c r="U238" s="10"/>
      <c r="V238" s="10">
        <v>1</v>
      </c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6" t="s">
        <v>52</v>
      </c>
      <c r="AK238" s="6" t="s">
        <v>674</v>
      </c>
      <c r="AL238" s="6" t="s">
        <v>52</v>
      </c>
    </row>
    <row r="239" spans="1:38" ht="30" customHeight="1">
      <c r="A239" s="3" t="s">
        <v>273</v>
      </c>
      <c r="B239" s="3" t="s">
        <v>274</v>
      </c>
      <c r="C239" s="3" t="s">
        <v>275</v>
      </c>
      <c r="D239" s="7">
        <v>6.0000000000000001E-3</v>
      </c>
      <c r="E239" s="8">
        <f>단가대비표!O53</f>
        <v>0</v>
      </c>
      <c r="F239" s="9">
        <f>TRUNC(E239*D239,1)</f>
        <v>0</v>
      </c>
      <c r="G239" s="8">
        <f>단가대비표!P53</f>
        <v>94338</v>
      </c>
      <c r="H239" s="9">
        <f>TRUNC(G239*D239,1)</f>
        <v>566</v>
      </c>
      <c r="I239" s="8">
        <f>단가대비표!V53</f>
        <v>0</v>
      </c>
      <c r="J239" s="9">
        <f>TRUNC(I239*D239,1)</f>
        <v>0</v>
      </c>
      <c r="K239" s="8">
        <f t="shared" si="38"/>
        <v>94338</v>
      </c>
      <c r="L239" s="9">
        <f t="shared" si="38"/>
        <v>566</v>
      </c>
      <c r="M239" s="3" t="s">
        <v>276</v>
      </c>
      <c r="N239" s="6" t="s">
        <v>534</v>
      </c>
      <c r="O239" s="6" t="s">
        <v>277</v>
      </c>
      <c r="P239" s="6" t="s">
        <v>62</v>
      </c>
      <c r="Q239" s="6" t="s">
        <v>62</v>
      </c>
      <c r="R239" s="6" t="s">
        <v>61</v>
      </c>
      <c r="S239" s="10"/>
      <c r="T239" s="10"/>
      <c r="U239" s="10"/>
      <c r="V239" s="10">
        <v>1</v>
      </c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6" t="s">
        <v>52</v>
      </c>
      <c r="AK239" s="6" t="s">
        <v>675</v>
      </c>
      <c r="AL239" s="6" t="s">
        <v>52</v>
      </c>
    </row>
    <row r="240" spans="1:38" ht="30" customHeight="1">
      <c r="A240" s="3" t="s">
        <v>338</v>
      </c>
      <c r="B240" s="3" t="s">
        <v>388</v>
      </c>
      <c r="C240" s="3" t="s">
        <v>340</v>
      </c>
      <c r="D240" s="7">
        <v>1</v>
      </c>
      <c r="E240" s="8">
        <v>0</v>
      </c>
      <c r="F240" s="9">
        <f>TRUNC(E240*D240,1)</f>
        <v>0</v>
      </c>
      <c r="G240" s="8">
        <v>0</v>
      </c>
      <c r="H240" s="9">
        <f>TRUNC(G240*D240,1)</f>
        <v>0</v>
      </c>
      <c r="I240" s="8">
        <f>ROUNDDOWN(SUMIF(V238:V240, RIGHTB(O240, 1), H238:H240)*U240, 2)</f>
        <v>189.94</v>
      </c>
      <c r="J240" s="9">
        <f>TRUNC(I240*D240,1)</f>
        <v>189.9</v>
      </c>
      <c r="K240" s="8">
        <f t="shared" si="38"/>
        <v>189.9</v>
      </c>
      <c r="L240" s="9">
        <f t="shared" si="38"/>
        <v>189.9</v>
      </c>
      <c r="M240" s="3" t="s">
        <v>52</v>
      </c>
      <c r="N240" s="6" t="s">
        <v>534</v>
      </c>
      <c r="O240" s="6" t="s">
        <v>341</v>
      </c>
      <c r="P240" s="6" t="s">
        <v>62</v>
      </c>
      <c r="Q240" s="6" t="s">
        <v>62</v>
      </c>
      <c r="R240" s="6" t="s">
        <v>62</v>
      </c>
      <c r="S240" s="10">
        <v>1</v>
      </c>
      <c r="T240" s="10">
        <v>2</v>
      </c>
      <c r="U240" s="10">
        <v>0.02</v>
      </c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6" t="s">
        <v>52</v>
      </c>
      <c r="AK240" s="6" t="s">
        <v>676</v>
      </c>
      <c r="AL240" s="6" t="s">
        <v>52</v>
      </c>
    </row>
    <row r="241" spans="1:38" ht="30" customHeight="1">
      <c r="A241" s="3" t="s">
        <v>271</v>
      </c>
      <c r="B241" s="3" t="s">
        <v>52</v>
      </c>
      <c r="C241" s="3" t="s">
        <v>52</v>
      </c>
      <c r="D241" s="7"/>
      <c r="E241" s="8"/>
      <c r="F241" s="9">
        <f>TRUNC(SUMIF(N238:N240, N237, F238:F240),0)</f>
        <v>0</v>
      </c>
      <c r="G241" s="8"/>
      <c r="H241" s="9">
        <f>TRUNC(SUMIF(N238:N240, N237, H238:H240),0)</f>
        <v>9497</v>
      </c>
      <c r="I241" s="8"/>
      <c r="J241" s="9">
        <f>TRUNC(SUMIF(N238:N240, N237, J238:J240),0)</f>
        <v>189</v>
      </c>
      <c r="K241" s="8"/>
      <c r="L241" s="9">
        <f>F241+H241+J241</f>
        <v>9686</v>
      </c>
      <c r="M241" s="3" t="s">
        <v>52</v>
      </c>
      <c r="N241" s="6" t="s">
        <v>204</v>
      </c>
      <c r="O241" s="6" t="s">
        <v>204</v>
      </c>
      <c r="P241" s="6" t="s">
        <v>52</v>
      </c>
      <c r="Q241" s="6" t="s">
        <v>52</v>
      </c>
      <c r="R241" s="6" t="s">
        <v>52</v>
      </c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6" t="s">
        <v>52</v>
      </c>
      <c r="AK241" s="6" t="s">
        <v>52</v>
      </c>
      <c r="AL241" s="6" t="s">
        <v>52</v>
      </c>
    </row>
  </sheetData>
  <mergeCells count="70"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AC2:AC3"/>
    <mergeCell ref="AD2:AD3"/>
    <mergeCell ref="AE2:AE3"/>
    <mergeCell ref="T2:T3"/>
    <mergeCell ref="U2:U3"/>
    <mergeCell ref="V2:V3"/>
    <mergeCell ref="W2:W3"/>
    <mergeCell ref="X2:X3"/>
    <mergeCell ref="Y2:Y3"/>
    <mergeCell ref="A82:M82"/>
    <mergeCell ref="AL2:AL3"/>
    <mergeCell ref="A4:M4"/>
    <mergeCell ref="A17:M17"/>
    <mergeCell ref="A21:M21"/>
    <mergeCell ref="A39:M39"/>
    <mergeCell ref="A45:M45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53:M53"/>
    <mergeCell ref="A59:M59"/>
    <mergeCell ref="A64:M64"/>
    <mergeCell ref="A70:M70"/>
    <mergeCell ref="A76:M76"/>
    <mergeCell ref="A157:M157"/>
    <mergeCell ref="A88:M88"/>
    <mergeCell ref="A94:M94"/>
    <mergeCell ref="A99:M99"/>
    <mergeCell ref="A107:M107"/>
    <mergeCell ref="A124:M124"/>
    <mergeCell ref="A130:M130"/>
    <mergeCell ref="A134:M134"/>
    <mergeCell ref="A138:M138"/>
    <mergeCell ref="A143:M143"/>
    <mergeCell ref="A148:M148"/>
    <mergeCell ref="A153:M153"/>
    <mergeCell ref="A237:M237"/>
    <mergeCell ref="A162:M162"/>
    <mergeCell ref="A167:M167"/>
    <mergeCell ref="A172:M172"/>
    <mergeCell ref="A177:M177"/>
    <mergeCell ref="A187:M187"/>
    <mergeCell ref="A192:M192"/>
    <mergeCell ref="A199:M199"/>
    <mergeCell ref="A207:M207"/>
    <mergeCell ref="A217:M217"/>
    <mergeCell ref="A223:M223"/>
    <mergeCell ref="A230:M230"/>
  </mergeCells>
  <phoneticPr fontId="1" type="noConversion"/>
  <pageMargins left="0.78740157480314954" right="0" top="0.39370078740157477" bottom="0.39370078740157477" header="0" footer="0"/>
  <pageSetup paperSize="9" scale="65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68"/>
  <sheetViews>
    <sheetView showZeros="0" topLeftCell="B1" zoomScale="75" zoomScaleNormal="75" workbookViewId="0">
      <pane ySplit="4" topLeftCell="A8" activePane="bottomLeft" state="frozen"/>
      <selection activeCell="B1" sqref="B1"/>
      <selection pane="bottomLeft" sqref="A1:X1"/>
    </sheetView>
  </sheetViews>
  <sheetFormatPr defaultRowHeight="16.5"/>
  <cols>
    <col min="1" max="1" width="16.125" style="1" hidden="1" customWidth="1"/>
    <col min="2" max="2" width="26.125" style="1" bestFit="1" customWidth="1"/>
    <col min="3" max="3" width="29.375" style="1" bestFit="1" customWidth="1"/>
    <col min="4" max="4" width="5.5" style="1" bestFit="1" customWidth="1"/>
    <col min="5" max="5" width="11.625" style="1" bestFit="1" customWidth="1"/>
    <col min="6" max="6" width="6.625" style="1" bestFit="1" customWidth="1"/>
    <col min="7" max="7" width="11.625" style="1" bestFit="1" customWidth="1"/>
    <col min="8" max="8" width="7.5" style="1" bestFit="1" customWidth="1"/>
    <col min="9" max="9" width="11.625" style="1" bestFit="1" customWidth="1"/>
    <col min="10" max="10" width="6.625" style="1" bestFit="1" customWidth="1"/>
    <col min="11" max="11" width="10.5" style="1" bestFit="1" customWidth="1"/>
    <col min="12" max="12" width="9.5" style="1" bestFit="1" customWidth="1"/>
    <col min="13" max="13" width="10.375" style="1" bestFit="1" customWidth="1"/>
    <col min="14" max="14" width="6.625" style="1" bestFit="1" customWidth="1"/>
    <col min="15" max="16" width="11.625" style="1" bestFit="1" customWidth="1"/>
    <col min="17" max="19" width="9.25" style="1" bestFit="1" customWidth="1"/>
    <col min="20" max="20" width="10.375" style="1" bestFit="1" customWidth="1"/>
    <col min="21" max="22" width="10.5" style="1" bestFit="1" customWidth="1"/>
    <col min="23" max="23" width="8.5" style="1" bestFit="1" customWidth="1"/>
    <col min="24" max="24" width="10.5" style="1" bestFit="1" customWidth="1"/>
    <col min="25" max="27" width="9" style="1" hidden="1" customWidth="1"/>
    <col min="28" max="16384" width="9" style="1"/>
  </cols>
  <sheetData>
    <row r="1" spans="1:27" ht="30" customHeight="1">
      <c r="A1" s="172" t="s">
        <v>679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</row>
    <row r="2" spans="1:27" ht="30" customHeigh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1:27" ht="30" customHeight="1">
      <c r="A3" s="170" t="s">
        <v>206</v>
      </c>
      <c r="B3" s="170" t="s">
        <v>2</v>
      </c>
      <c r="C3" s="170" t="s">
        <v>678</v>
      </c>
      <c r="D3" s="170" t="s">
        <v>4</v>
      </c>
      <c r="E3" s="170" t="s">
        <v>6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 t="s">
        <v>208</v>
      </c>
      <c r="Q3" s="170" t="s">
        <v>209</v>
      </c>
      <c r="R3" s="170"/>
      <c r="S3" s="170"/>
      <c r="T3" s="170"/>
      <c r="U3" s="170"/>
      <c r="V3" s="170"/>
      <c r="W3" s="170" t="s">
        <v>211</v>
      </c>
      <c r="X3" s="170" t="s">
        <v>12</v>
      </c>
      <c r="Y3" s="169" t="s">
        <v>687</v>
      </c>
      <c r="Z3" s="169" t="s">
        <v>688</v>
      </c>
      <c r="AA3" s="169" t="s">
        <v>48</v>
      </c>
    </row>
    <row r="4" spans="1:27" ht="30" customHeight="1">
      <c r="A4" s="170"/>
      <c r="B4" s="170"/>
      <c r="C4" s="170"/>
      <c r="D4" s="170"/>
      <c r="E4" s="16" t="s">
        <v>680</v>
      </c>
      <c r="F4" s="16" t="s">
        <v>681</v>
      </c>
      <c r="G4" s="16" t="s">
        <v>682</v>
      </c>
      <c r="H4" s="16" t="s">
        <v>681</v>
      </c>
      <c r="I4" s="16" t="s">
        <v>683</v>
      </c>
      <c r="J4" s="16" t="s">
        <v>681</v>
      </c>
      <c r="K4" s="16" t="s">
        <v>684</v>
      </c>
      <c r="L4" s="16" t="s">
        <v>681</v>
      </c>
      <c r="M4" s="16" t="s">
        <v>685</v>
      </c>
      <c r="N4" s="16" t="s">
        <v>681</v>
      </c>
      <c r="O4" s="16" t="s">
        <v>686</v>
      </c>
      <c r="P4" s="170"/>
      <c r="Q4" s="16" t="s">
        <v>680</v>
      </c>
      <c r="R4" s="16" t="s">
        <v>682</v>
      </c>
      <c r="S4" s="16" t="s">
        <v>683</v>
      </c>
      <c r="T4" s="16" t="s">
        <v>684</v>
      </c>
      <c r="U4" s="16" t="s">
        <v>685</v>
      </c>
      <c r="V4" s="16" t="s">
        <v>686</v>
      </c>
      <c r="W4" s="170"/>
      <c r="X4" s="170"/>
      <c r="Y4" s="169"/>
      <c r="Z4" s="169"/>
      <c r="AA4" s="169"/>
    </row>
    <row r="5" spans="1:27" ht="30" customHeight="1">
      <c r="A5" s="3" t="s">
        <v>493</v>
      </c>
      <c r="B5" s="3" t="s">
        <v>490</v>
      </c>
      <c r="C5" s="3" t="s">
        <v>491</v>
      </c>
      <c r="D5" s="4" t="s">
        <v>97</v>
      </c>
      <c r="E5" s="5">
        <v>0</v>
      </c>
      <c r="F5" s="3" t="s">
        <v>52</v>
      </c>
      <c r="G5" s="5">
        <v>0</v>
      </c>
      <c r="H5" s="3" t="s">
        <v>52</v>
      </c>
      <c r="I5" s="5">
        <v>0</v>
      </c>
      <c r="J5" s="3" t="s">
        <v>52</v>
      </c>
      <c r="K5" s="5">
        <v>250</v>
      </c>
      <c r="L5" s="3" t="s">
        <v>689</v>
      </c>
      <c r="M5" s="5">
        <v>0</v>
      </c>
      <c r="N5" s="3" t="s">
        <v>52</v>
      </c>
      <c r="O5" s="5">
        <f t="shared" ref="O5:O23" si="0">SMALL(E5:M5,COUNTIF(E5:M5,0)+1)</f>
        <v>250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3" t="s">
        <v>492</v>
      </c>
      <c r="X5" s="3" t="s">
        <v>52</v>
      </c>
      <c r="Y5" s="6" t="s">
        <v>52</v>
      </c>
      <c r="Z5" s="6" t="s">
        <v>52</v>
      </c>
      <c r="AA5" s="6" t="s">
        <v>52</v>
      </c>
    </row>
    <row r="6" spans="1:27" ht="30" customHeight="1">
      <c r="A6" s="3" t="s">
        <v>498</v>
      </c>
      <c r="B6" s="3" t="s">
        <v>495</v>
      </c>
      <c r="C6" s="3" t="s">
        <v>496</v>
      </c>
      <c r="D6" s="4" t="s">
        <v>97</v>
      </c>
      <c r="E6" s="5">
        <v>0</v>
      </c>
      <c r="F6" s="3" t="s">
        <v>52</v>
      </c>
      <c r="G6" s="5">
        <v>7.2</v>
      </c>
      <c r="H6" s="3" t="s">
        <v>690</v>
      </c>
      <c r="I6" s="5">
        <v>7.2</v>
      </c>
      <c r="J6" s="3" t="s">
        <v>691</v>
      </c>
      <c r="K6" s="5">
        <v>0</v>
      </c>
      <c r="L6" s="3" t="s">
        <v>52</v>
      </c>
      <c r="M6" s="5">
        <v>0</v>
      </c>
      <c r="N6" s="3" t="s">
        <v>52</v>
      </c>
      <c r="O6" s="5">
        <f t="shared" si="0"/>
        <v>7.2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3" t="s">
        <v>497</v>
      </c>
      <c r="X6" s="3" t="s">
        <v>52</v>
      </c>
      <c r="Y6" s="6" t="s">
        <v>52</v>
      </c>
      <c r="Z6" s="6" t="s">
        <v>52</v>
      </c>
      <c r="AA6" s="6" t="s">
        <v>52</v>
      </c>
    </row>
    <row r="7" spans="1:27" ht="30" customHeight="1">
      <c r="A7" s="3" t="s">
        <v>503</v>
      </c>
      <c r="B7" s="3" t="s">
        <v>500</v>
      </c>
      <c r="C7" s="3" t="s">
        <v>501</v>
      </c>
      <c r="D7" s="4" t="s">
        <v>97</v>
      </c>
      <c r="E7" s="5">
        <v>0</v>
      </c>
      <c r="F7" s="3" t="s">
        <v>52</v>
      </c>
      <c r="G7" s="5">
        <v>10.1</v>
      </c>
      <c r="H7" s="3" t="s">
        <v>690</v>
      </c>
      <c r="I7" s="5">
        <v>10.1</v>
      </c>
      <c r="J7" s="3" t="s">
        <v>691</v>
      </c>
      <c r="K7" s="5">
        <v>0</v>
      </c>
      <c r="L7" s="3" t="s">
        <v>52</v>
      </c>
      <c r="M7" s="5">
        <v>0</v>
      </c>
      <c r="N7" s="3" t="s">
        <v>52</v>
      </c>
      <c r="O7" s="5">
        <f t="shared" si="0"/>
        <v>10.1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3" t="s">
        <v>502</v>
      </c>
      <c r="X7" s="3" t="s">
        <v>52</v>
      </c>
      <c r="Y7" s="6" t="s">
        <v>52</v>
      </c>
      <c r="Z7" s="6" t="s">
        <v>52</v>
      </c>
      <c r="AA7" s="6" t="s">
        <v>52</v>
      </c>
    </row>
    <row r="8" spans="1:27" ht="30" customHeight="1">
      <c r="A8" s="3" t="s">
        <v>507</v>
      </c>
      <c r="B8" s="3" t="s">
        <v>500</v>
      </c>
      <c r="C8" s="3" t="s">
        <v>505</v>
      </c>
      <c r="D8" s="4" t="s">
        <v>97</v>
      </c>
      <c r="E8" s="5">
        <v>0</v>
      </c>
      <c r="F8" s="3" t="s">
        <v>52</v>
      </c>
      <c r="G8" s="5">
        <v>13.7</v>
      </c>
      <c r="H8" s="3" t="s">
        <v>690</v>
      </c>
      <c r="I8" s="5">
        <v>13.7</v>
      </c>
      <c r="J8" s="3" t="s">
        <v>691</v>
      </c>
      <c r="K8" s="5">
        <v>0</v>
      </c>
      <c r="L8" s="3" t="s">
        <v>52</v>
      </c>
      <c r="M8" s="5">
        <v>0</v>
      </c>
      <c r="N8" s="3" t="s">
        <v>52</v>
      </c>
      <c r="O8" s="5">
        <f t="shared" si="0"/>
        <v>13.7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3" t="s">
        <v>506</v>
      </c>
      <c r="X8" s="3" t="s">
        <v>52</v>
      </c>
      <c r="Y8" s="6" t="s">
        <v>52</v>
      </c>
      <c r="Z8" s="6" t="s">
        <v>52</v>
      </c>
      <c r="AA8" s="6" t="s">
        <v>52</v>
      </c>
    </row>
    <row r="9" spans="1:27" ht="30" customHeight="1">
      <c r="A9" s="3" t="s">
        <v>580</v>
      </c>
      <c r="B9" s="3" t="s">
        <v>577</v>
      </c>
      <c r="C9" s="3" t="s">
        <v>578</v>
      </c>
      <c r="D9" s="4" t="s">
        <v>188</v>
      </c>
      <c r="E9" s="5">
        <v>0</v>
      </c>
      <c r="F9" s="3" t="s">
        <v>52</v>
      </c>
      <c r="G9" s="5">
        <v>1162.8</v>
      </c>
      <c r="H9" s="3" t="s">
        <v>692</v>
      </c>
      <c r="I9" s="5">
        <v>1012.5</v>
      </c>
      <c r="J9" s="3" t="s">
        <v>693</v>
      </c>
      <c r="K9" s="5">
        <v>0</v>
      </c>
      <c r="L9" s="3" t="s">
        <v>52</v>
      </c>
      <c r="M9" s="5">
        <v>0</v>
      </c>
      <c r="N9" s="3" t="s">
        <v>52</v>
      </c>
      <c r="O9" s="5">
        <f t="shared" si="0"/>
        <v>1012.5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3" t="s">
        <v>579</v>
      </c>
      <c r="X9" s="3" t="s">
        <v>52</v>
      </c>
      <c r="Y9" s="6" t="s">
        <v>52</v>
      </c>
      <c r="Z9" s="6" t="s">
        <v>52</v>
      </c>
      <c r="AA9" s="6" t="s">
        <v>52</v>
      </c>
    </row>
    <row r="10" spans="1:27" ht="30" customHeight="1">
      <c r="A10" s="3" t="s">
        <v>99</v>
      </c>
      <c r="B10" s="3" t="s">
        <v>95</v>
      </c>
      <c r="C10" s="3" t="s">
        <v>96</v>
      </c>
      <c r="D10" s="4" t="s">
        <v>97</v>
      </c>
      <c r="E10" s="5">
        <v>0</v>
      </c>
      <c r="F10" s="3" t="s">
        <v>52</v>
      </c>
      <c r="G10" s="5">
        <v>8000</v>
      </c>
      <c r="H10" s="3" t="s">
        <v>694</v>
      </c>
      <c r="I10" s="5">
        <v>0</v>
      </c>
      <c r="J10" s="3" t="s">
        <v>52</v>
      </c>
      <c r="K10" s="5">
        <v>0</v>
      </c>
      <c r="L10" s="3" t="s">
        <v>52</v>
      </c>
      <c r="M10" s="5">
        <v>0</v>
      </c>
      <c r="N10" s="3" t="s">
        <v>52</v>
      </c>
      <c r="O10" s="5">
        <f t="shared" si="0"/>
        <v>8000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3" t="s">
        <v>98</v>
      </c>
      <c r="X10" s="3" t="s">
        <v>52</v>
      </c>
      <c r="Y10" s="6" t="s">
        <v>52</v>
      </c>
      <c r="Z10" s="6" t="s">
        <v>52</v>
      </c>
      <c r="AA10" s="6" t="s">
        <v>52</v>
      </c>
    </row>
    <row r="11" spans="1:27" ht="30" customHeight="1">
      <c r="A11" s="3" t="s">
        <v>608</v>
      </c>
      <c r="B11" s="3" t="s">
        <v>604</v>
      </c>
      <c r="C11" s="3" t="s">
        <v>605</v>
      </c>
      <c r="D11" s="4" t="s">
        <v>606</v>
      </c>
      <c r="E11" s="5">
        <v>200</v>
      </c>
      <c r="F11" s="3" t="s">
        <v>52</v>
      </c>
      <c r="G11" s="5">
        <v>230</v>
      </c>
      <c r="H11" s="3" t="s">
        <v>695</v>
      </c>
      <c r="I11" s="5">
        <v>275</v>
      </c>
      <c r="J11" s="3" t="s">
        <v>696</v>
      </c>
      <c r="K11" s="5">
        <v>0</v>
      </c>
      <c r="L11" s="3" t="s">
        <v>52</v>
      </c>
      <c r="M11" s="5">
        <v>0</v>
      </c>
      <c r="N11" s="3" t="s">
        <v>52</v>
      </c>
      <c r="O11" s="5">
        <f t="shared" si="0"/>
        <v>200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3" t="s">
        <v>607</v>
      </c>
      <c r="X11" s="3" t="s">
        <v>52</v>
      </c>
      <c r="Y11" s="6" t="s">
        <v>52</v>
      </c>
      <c r="Z11" s="6" t="s">
        <v>52</v>
      </c>
      <c r="AA11" s="6" t="s">
        <v>52</v>
      </c>
    </row>
    <row r="12" spans="1:27" ht="30" customHeight="1">
      <c r="A12" s="3" t="s">
        <v>230</v>
      </c>
      <c r="B12" s="3" t="s">
        <v>227</v>
      </c>
      <c r="C12" s="3" t="s">
        <v>228</v>
      </c>
      <c r="D12" s="4" t="s">
        <v>97</v>
      </c>
      <c r="E12" s="5">
        <v>20830</v>
      </c>
      <c r="F12" s="3" t="s">
        <v>52</v>
      </c>
      <c r="G12" s="5">
        <v>25100</v>
      </c>
      <c r="H12" s="3" t="s">
        <v>697</v>
      </c>
      <c r="I12" s="5">
        <v>24500</v>
      </c>
      <c r="J12" s="3" t="s">
        <v>698</v>
      </c>
      <c r="K12" s="5">
        <v>0</v>
      </c>
      <c r="L12" s="3" t="s">
        <v>52</v>
      </c>
      <c r="M12" s="5">
        <v>0</v>
      </c>
      <c r="N12" s="3" t="s">
        <v>52</v>
      </c>
      <c r="O12" s="5">
        <f t="shared" si="0"/>
        <v>20830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3" t="s">
        <v>229</v>
      </c>
      <c r="X12" s="3" t="s">
        <v>52</v>
      </c>
      <c r="Y12" s="6" t="s">
        <v>52</v>
      </c>
      <c r="Z12" s="6" t="s">
        <v>52</v>
      </c>
      <c r="AA12" s="6" t="s">
        <v>52</v>
      </c>
    </row>
    <row r="13" spans="1:27" ht="30" customHeight="1">
      <c r="A13" s="3" t="s">
        <v>234</v>
      </c>
      <c r="B13" s="3" t="s">
        <v>227</v>
      </c>
      <c r="C13" s="3" t="s">
        <v>232</v>
      </c>
      <c r="D13" s="4" t="s">
        <v>97</v>
      </c>
      <c r="E13" s="5">
        <v>6640</v>
      </c>
      <c r="F13" s="3" t="s">
        <v>52</v>
      </c>
      <c r="G13" s="5">
        <v>8300</v>
      </c>
      <c r="H13" s="3" t="s">
        <v>697</v>
      </c>
      <c r="I13" s="5">
        <v>8000</v>
      </c>
      <c r="J13" s="3" t="s">
        <v>698</v>
      </c>
      <c r="K13" s="5">
        <v>0</v>
      </c>
      <c r="L13" s="3" t="s">
        <v>52</v>
      </c>
      <c r="M13" s="5">
        <v>0</v>
      </c>
      <c r="N13" s="3" t="s">
        <v>52</v>
      </c>
      <c r="O13" s="5">
        <f t="shared" si="0"/>
        <v>6640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3" t="s">
        <v>233</v>
      </c>
      <c r="X13" s="3" t="s">
        <v>52</v>
      </c>
      <c r="Y13" s="6" t="s">
        <v>52</v>
      </c>
      <c r="Z13" s="6" t="s">
        <v>52</v>
      </c>
      <c r="AA13" s="6" t="s">
        <v>52</v>
      </c>
    </row>
    <row r="14" spans="1:27" ht="30" customHeight="1">
      <c r="A14" s="3" t="s">
        <v>238</v>
      </c>
      <c r="B14" s="3" t="s">
        <v>227</v>
      </c>
      <c r="C14" s="3" t="s">
        <v>236</v>
      </c>
      <c r="D14" s="4" t="s">
        <v>97</v>
      </c>
      <c r="E14" s="5">
        <v>0</v>
      </c>
      <c r="F14" s="3" t="s">
        <v>52</v>
      </c>
      <c r="G14" s="5">
        <v>24500</v>
      </c>
      <c r="H14" s="3" t="s">
        <v>697</v>
      </c>
      <c r="I14" s="5">
        <v>0</v>
      </c>
      <c r="J14" s="3" t="s">
        <v>52</v>
      </c>
      <c r="K14" s="5">
        <v>0</v>
      </c>
      <c r="L14" s="3" t="s">
        <v>52</v>
      </c>
      <c r="M14" s="5">
        <v>0</v>
      </c>
      <c r="N14" s="3" t="s">
        <v>52</v>
      </c>
      <c r="O14" s="5">
        <f t="shared" si="0"/>
        <v>24500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3" t="s">
        <v>237</v>
      </c>
      <c r="X14" s="3" t="s">
        <v>52</v>
      </c>
      <c r="Y14" s="6" t="s">
        <v>52</v>
      </c>
      <c r="Z14" s="6" t="s">
        <v>52</v>
      </c>
      <c r="AA14" s="6" t="s">
        <v>52</v>
      </c>
    </row>
    <row r="15" spans="1:27" ht="30" customHeight="1">
      <c r="A15" s="3" t="s">
        <v>246</v>
      </c>
      <c r="B15" s="3" t="s">
        <v>227</v>
      </c>
      <c r="C15" s="3" t="s">
        <v>244</v>
      </c>
      <c r="D15" s="4" t="s">
        <v>97</v>
      </c>
      <c r="E15" s="5">
        <v>0</v>
      </c>
      <c r="F15" s="3" t="s">
        <v>52</v>
      </c>
      <c r="G15" s="5">
        <v>0</v>
      </c>
      <c r="H15" s="3" t="s">
        <v>52</v>
      </c>
      <c r="I15" s="5">
        <v>0</v>
      </c>
      <c r="J15" s="3" t="s">
        <v>52</v>
      </c>
      <c r="K15" s="5">
        <v>1200</v>
      </c>
      <c r="L15" s="3" t="s">
        <v>699</v>
      </c>
      <c r="M15" s="5">
        <v>0</v>
      </c>
      <c r="N15" s="3" t="s">
        <v>52</v>
      </c>
      <c r="O15" s="5">
        <f t="shared" si="0"/>
        <v>1200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3" t="s">
        <v>245</v>
      </c>
      <c r="X15" s="3" t="s">
        <v>52</v>
      </c>
      <c r="Y15" s="6" t="s">
        <v>52</v>
      </c>
      <c r="Z15" s="6" t="s">
        <v>52</v>
      </c>
      <c r="AA15" s="6" t="s">
        <v>52</v>
      </c>
    </row>
    <row r="16" spans="1:27" ht="30" customHeight="1">
      <c r="A16" s="3" t="s">
        <v>250</v>
      </c>
      <c r="B16" s="3" t="s">
        <v>227</v>
      </c>
      <c r="C16" s="3" t="s">
        <v>248</v>
      </c>
      <c r="D16" s="4" t="s">
        <v>97</v>
      </c>
      <c r="E16" s="5">
        <v>0</v>
      </c>
      <c r="F16" s="3" t="s">
        <v>52</v>
      </c>
      <c r="G16" s="5">
        <v>0</v>
      </c>
      <c r="H16" s="3" t="s">
        <v>52</v>
      </c>
      <c r="I16" s="5">
        <v>0</v>
      </c>
      <c r="J16" s="3" t="s">
        <v>52</v>
      </c>
      <c r="K16" s="5">
        <v>850</v>
      </c>
      <c r="L16" s="3" t="s">
        <v>699</v>
      </c>
      <c r="M16" s="5">
        <v>0</v>
      </c>
      <c r="N16" s="3" t="s">
        <v>52</v>
      </c>
      <c r="O16" s="5">
        <f t="shared" si="0"/>
        <v>850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3" t="s">
        <v>249</v>
      </c>
      <c r="X16" s="3" t="s">
        <v>52</v>
      </c>
      <c r="Y16" s="6" t="s">
        <v>52</v>
      </c>
      <c r="Z16" s="6" t="s">
        <v>52</v>
      </c>
      <c r="AA16" s="6" t="s">
        <v>52</v>
      </c>
    </row>
    <row r="17" spans="1:27" ht="30" customHeight="1">
      <c r="A17" s="3" t="s">
        <v>242</v>
      </c>
      <c r="B17" s="3" t="s">
        <v>227</v>
      </c>
      <c r="C17" s="3" t="s">
        <v>240</v>
      </c>
      <c r="D17" s="4" t="s">
        <v>97</v>
      </c>
      <c r="E17" s="5">
        <v>0</v>
      </c>
      <c r="F17" s="3" t="s">
        <v>52</v>
      </c>
      <c r="G17" s="5">
        <v>0</v>
      </c>
      <c r="H17" s="3" t="s">
        <v>52</v>
      </c>
      <c r="I17" s="5">
        <v>0</v>
      </c>
      <c r="J17" s="3" t="s">
        <v>52</v>
      </c>
      <c r="K17" s="5">
        <v>2200</v>
      </c>
      <c r="L17" s="3" t="s">
        <v>699</v>
      </c>
      <c r="M17" s="5">
        <v>0</v>
      </c>
      <c r="N17" s="3" t="s">
        <v>52</v>
      </c>
      <c r="O17" s="5">
        <f t="shared" si="0"/>
        <v>2200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3" t="s">
        <v>241</v>
      </c>
      <c r="X17" s="3" t="s">
        <v>52</v>
      </c>
      <c r="Y17" s="6" t="s">
        <v>52</v>
      </c>
      <c r="Z17" s="6" t="s">
        <v>52</v>
      </c>
      <c r="AA17" s="6" t="s">
        <v>52</v>
      </c>
    </row>
    <row r="18" spans="1:27" ht="30" customHeight="1">
      <c r="A18" s="3" t="s">
        <v>254</v>
      </c>
      <c r="B18" s="3" t="s">
        <v>227</v>
      </c>
      <c r="C18" s="3" t="s">
        <v>252</v>
      </c>
      <c r="D18" s="4" t="s">
        <v>97</v>
      </c>
      <c r="E18" s="5">
        <v>0</v>
      </c>
      <c r="F18" s="3" t="s">
        <v>52</v>
      </c>
      <c r="G18" s="5">
        <v>10000</v>
      </c>
      <c r="H18" s="3" t="s">
        <v>700</v>
      </c>
      <c r="I18" s="5">
        <v>0</v>
      </c>
      <c r="J18" s="3" t="s">
        <v>52</v>
      </c>
      <c r="K18" s="5">
        <v>0</v>
      </c>
      <c r="L18" s="3" t="s">
        <v>52</v>
      </c>
      <c r="M18" s="5">
        <v>0</v>
      </c>
      <c r="N18" s="3" t="s">
        <v>52</v>
      </c>
      <c r="O18" s="5">
        <f t="shared" si="0"/>
        <v>10000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3" t="s">
        <v>253</v>
      </c>
      <c r="X18" s="3" t="s">
        <v>52</v>
      </c>
      <c r="Y18" s="6" t="s">
        <v>52</v>
      </c>
      <c r="Z18" s="6" t="s">
        <v>52</v>
      </c>
      <c r="AA18" s="6" t="s">
        <v>52</v>
      </c>
    </row>
    <row r="19" spans="1:27" ht="30" customHeight="1">
      <c r="A19" s="3" t="s">
        <v>258</v>
      </c>
      <c r="B19" s="3" t="s">
        <v>227</v>
      </c>
      <c r="C19" s="3" t="s">
        <v>256</v>
      </c>
      <c r="D19" s="4" t="s">
        <v>97</v>
      </c>
      <c r="E19" s="5">
        <v>0</v>
      </c>
      <c r="F19" s="3" t="s">
        <v>52</v>
      </c>
      <c r="G19" s="5">
        <v>9000</v>
      </c>
      <c r="H19" s="3" t="s">
        <v>697</v>
      </c>
      <c r="I19" s="5">
        <v>10000</v>
      </c>
      <c r="J19" s="3" t="s">
        <v>690</v>
      </c>
      <c r="K19" s="5">
        <v>0</v>
      </c>
      <c r="L19" s="3" t="s">
        <v>52</v>
      </c>
      <c r="M19" s="5">
        <v>0</v>
      </c>
      <c r="N19" s="3" t="s">
        <v>52</v>
      </c>
      <c r="O19" s="5">
        <f t="shared" si="0"/>
        <v>9000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3" t="s">
        <v>257</v>
      </c>
      <c r="X19" s="3" t="s">
        <v>52</v>
      </c>
      <c r="Y19" s="6" t="s">
        <v>52</v>
      </c>
      <c r="Z19" s="6" t="s">
        <v>52</v>
      </c>
      <c r="AA19" s="6" t="s">
        <v>52</v>
      </c>
    </row>
    <row r="20" spans="1:27" ht="30" customHeight="1">
      <c r="A20" s="3" t="s">
        <v>368</v>
      </c>
      <c r="B20" s="3" t="s">
        <v>364</v>
      </c>
      <c r="C20" s="3" t="s">
        <v>365</v>
      </c>
      <c r="D20" s="4" t="s">
        <v>366</v>
      </c>
      <c r="E20" s="5">
        <v>1685</v>
      </c>
      <c r="F20" s="3" t="s">
        <v>52</v>
      </c>
      <c r="G20" s="5">
        <v>1810</v>
      </c>
      <c r="H20" s="3" t="s">
        <v>701</v>
      </c>
      <c r="I20" s="5">
        <v>1600</v>
      </c>
      <c r="J20" s="3" t="s">
        <v>702</v>
      </c>
      <c r="K20" s="5">
        <v>0</v>
      </c>
      <c r="L20" s="3" t="s">
        <v>52</v>
      </c>
      <c r="M20" s="5">
        <v>0</v>
      </c>
      <c r="N20" s="3" t="s">
        <v>52</v>
      </c>
      <c r="O20" s="5">
        <f t="shared" si="0"/>
        <v>1600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3" t="s">
        <v>367</v>
      </c>
      <c r="X20" s="3" t="s">
        <v>52</v>
      </c>
      <c r="Y20" s="6" t="s">
        <v>52</v>
      </c>
      <c r="Z20" s="6" t="s">
        <v>52</v>
      </c>
      <c r="AA20" s="6" t="s">
        <v>52</v>
      </c>
    </row>
    <row r="21" spans="1:27" ht="30" customHeight="1">
      <c r="A21" s="3" t="s">
        <v>264</v>
      </c>
      <c r="B21" s="3" t="s">
        <v>260</v>
      </c>
      <c r="C21" s="3" t="s">
        <v>261</v>
      </c>
      <c r="D21" s="4" t="s">
        <v>262</v>
      </c>
      <c r="E21" s="5">
        <v>396900</v>
      </c>
      <c r="F21" s="3" t="s">
        <v>52</v>
      </c>
      <c r="G21" s="5">
        <v>482035.92</v>
      </c>
      <c r="H21" s="3" t="s">
        <v>703</v>
      </c>
      <c r="I21" s="5">
        <v>389221.55</v>
      </c>
      <c r="J21" s="3" t="s">
        <v>702</v>
      </c>
      <c r="K21" s="5">
        <v>0</v>
      </c>
      <c r="L21" s="3" t="s">
        <v>52</v>
      </c>
      <c r="M21" s="5">
        <v>0</v>
      </c>
      <c r="N21" s="3" t="s">
        <v>52</v>
      </c>
      <c r="O21" s="5">
        <f t="shared" si="0"/>
        <v>389221.55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3" t="s">
        <v>263</v>
      </c>
      <c r="X21" s="3" t="s">
        <v>52</v>
      </c>
      <c r="Y21" s="6" t="s">
        <v>52</v>
      </c>
      <c r="Z21" s="6" t="s">
        <v>52</v>
      </c>
      <c r="AA21" s="6" t="s">
        <v>52</v>
      </c>
    </row>
    <row r="22" spans="1:27" ht="30" customHeight="1">
      <c r="A22" s="3" t="s">
        <v>362</v>
      </c>
      <c r="B22" s="3" t="s">
        <v>358</v>
      </c>
      <c r="C22" s="3" t="s">
        <v>359</v>
      </c>
      <c r="D22" s="4" t="s">
        <v>360</v>
      </c>
      <c r="E22" s="5">
        <v>0</v>
      </c>
      <c r="F22" s="3" t="s">
        <v>52</v>
      </c>
      <c r="G22" s="5">
        <v>0</v>
      </c>
      <c r="H22" s="3" t="s">
        <v>52</v>
      </c>
      <c r="I22" s="5">
        <v>0</v>
      </c>
      <c r="J22" s="3" t="s">
        <v>52</v>
      </c>
      <c r="K22" s="5">
        <v>28500</v>
      </c>
      <c r="L22" s="3" t="s">
        <v>704</v>
      </c>
      <c r="M22" s="5">
        <v>0</v>
      </c>
      <c r="N22" s="3" t="s">
        <v>52</v>
      </c>
      <c r="O22" s="5">
        <f t="shared" si="0"/>
        <v>28500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3" t="s">
        <v>361</v>
      </c>
      <c r="X22" s="3" t="s">
        <v>52</v>
      </c>
      <c r="Y22" s="6" t="s">
        <v>52</v>
      </c>
      <c r="Z22" s="6" t="s">
        <v>52</v>
      </c>
      <c r="AA22" s="6" t="s">
        <v>52</v>
      </c>
    </row>
    <row r="23" spans="1:27" ht="30" customHeight="1">
      <c r="A23" s="3" t="s">
        <v>373</v>
      </c>
      <c r="B23" s="3" t="s">
        <v>370</v>
      </c>
      <c r="C23" s="3" t="s">
        <v>371</v>
      </c>
      <c r="D23" s="4" t="s">
        <v>66</v>
      </c>
      <c r="E23" s="5">
        <v>3651</v>
      </c>
      <c r="F23" s="3" t="s">
        <v>52</v>
      </c>
      <c r="G23" s="5">
        <v>4064.76</v>
      </c>
      <c r="H23" s="3" t="s">
        <v>705</v>
      </c>
      <c r="I23" s="5">
        <v>3896.8</v>
      </c>
      <c r="J23" s="3" t="s">
        <v>706</v>
      </c>
      <c r="K23" s="5">
        <v>0</v>
      </c>
      <c r="L23" s="3" t="s">
        <v>52</v>
      </c>
      <c r="M23" s="5">
        <v>0</v>
      </c>
      <c r="N23" s="3" t="s">
        <v>52</v>
      </c>
      <c r="O23" s="5">
        <f t="shared" si="0"/>
        <v>3651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3" t="s">
        <v>372</v>
      </c>
      <c r="X23" s="3" t="s">
        <v>52</v>
      </c>
      <c r="Y23" s="6" t="s">
        <v>52</v>
      </c>
      <c r="Z23" s="6" t="s">
        <v>52</v>
      </c>
      <c r="AA23" s="6" t="s">
        <v>52</v>
      </c>
    </row>
    <row r="24" spans="1:27" ht="30" customHeight="1">
      <c r="A24" s="3" t="s">
        <v>556</v>
      </c>
      <c r="B24" s="3" t="s">
        <v>554</v>
      </c>
      <c r="C24" s="3" t="s">
        <v>193</v>
      </c>
      <c r="D24" s="4" t="s">
        <v>194</v>
      </c>
      <c r="E24" s="5">
        <v>0</v>
      </c>
      <c r="F24" s="3" t="s">
        <v>52</v>
      </c>
      <c r="G24" s="5">
        <v>0</v>
      </c>
      <c r="H24" s="3" t="s">
        <v>52</v>
      </c>
      <c r="I24" s="5">
        <v>0</v>
      </c>
      <c r="J24" s="3" t="s">
        <v>52</v>
      </c>
      <c r="K24" s="5">
        <v>0</v>
      </c>
      <c r="L24" s="3" t="s">
        <v>52</v>
      </c>
      <c r="M24" s="5">
        <v>0</v>
      </c>
      <c r="N24" s="3" t="s">
        <v>52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27731</v>
      </c>
      <c r="V24" s="5">
        <f>SMALL(Q24:U24,COUNTIF(Q24:U24,0)+1)</f>
        <v>27731</v>
      </c>
      <c r="W24" s="3" t="s">
        <v>555</v>
      </c>
      <c r="X24" s="3" t="s">
        <v>52</v>
      </c>
      <c r="Y24" s="6" t="s">
        <v>52</v>
      </c>
      <c r="Z24" s="6" t="s">
        <v>52</v>
      </c>
      <c r="AA24" s="6" t="s">
        <v>52</v>
      </c>
    </row>
    <row r="25" spans="1:27" ht="30" customHeight="1">
      <c r="A25" s="3" t="s">
        <v>562</v>
      </c>
      <c r="B25" s="3" t="s">
        <v>559</v>
      </c>
      <c r="C25" s="3" t="s">
        <v>560</v>
      </c>
      <c r="D25" s="4" t="s">
        <v>194</v>
      </c>
      <c r="E25" s="5">
        <v>0</v>
      </c>
      <c r="F25" s="3" t="s">
        <v>52</v>
      </c>
      <c r="G25" s="5">
        <v>0</v>
      </c>
      <c r="H25" s="3" t="s">
        <v>52</v>
      </c>
      <c r="I25" s="5">
        <v>0</v>
      </c>
      <c r="J25" s="3" t="s">
        <v>52</v>
      </c>
      <c r="K25" s="5">
        <v>0</v>
      </c>
      <c r="L25" s="3" t="s">
        <v>707</v>
      </c>
      <c r="M25" s="5">
        <v>0</v>
      </c>
      <c r="N25" s="3" t="s">
        <v>52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2602.44</v>
      </c>
      <c r="U25" s="5">
        <v>0</v>
      </c>
      <c r="V25" s="5">
        <f>SMALL(Q25:U25,COUNTIF(Q25:U25,0)+1)</f>
        <v>2602.44</v>
      </c>
      <c r="W25" s="3" t="s">
        <v>561</v>
      </c>
      <c r="X25" s="3" t="s">
        <v>52</v>
      </c>
      <c r="Y25" s="6" t="s">
        <v>52</v>
      </c>
      <c r="Z25" s="6" t="s">
        <v>52</v>
      </c>
      <c r="AA25" s="6" t="s">
        <v>52</v>
      </c>
    </row>
    <row r="26" spans="1:27" ht="30" customHeight="1">
      <c r="A26" s="3" t="s">
        <v>567</v>
      </c>
      <c r="B26" s="3" t="s">
        <v>564</v>
      </c>
      <c r="C26" s="3" t="s">
        <v>565</v>
      </c>
      <c r="D26" s="4" t="s">
        <v>194</v>
      </c>
      <c r="E26" s="5">
        <v>0</v>
      </c>
      <c r="F26" s="3" t="s">
        <v>52</v>
      </c>
      <c r="G26" s="5">
        <v>0</v>
      </c>
      <c r="H26" s="3" t="s">
        <v>52</v>
      </c>
      <c r="I26" s="5">
        <v>0</v>
      </c>
      <c r="J26" s="3" t="s">
        <v>52</v>
      </c>
      <c r="K26" s="5">
        <v>0</v>
      </c>
      <c r="L26" s="3" t="s">
        <v>707</v>
      </c>
      <c r="M26" s="5">
        <v>0</v>
      </c>
      <c r="N26" s="3" t="s">
        <v>52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5724.52</v>
      </c>
      <c r="U26" s="5">
        <v>0</v>
      </c>
      <c r="V26" s="5">
        <f>SMALL(Q26:U26,COUNTIF(Q26:U26,0)+1)</f>
        <v>5724.52</v>
      </c>
      <c r="W26" s="3" t="s">
        <v>566</v>
      </c>
      <c r="X26" s="3" t="s">
        <v>52</v>
      </c>
      <c r="Y26" s="6" t="s">
        <v>52</v>
      </c>
      <c r="Z26" s="6" t="s">
        <v>52</v>
      </c>
      <c r="AA26" s="6" t="s">
        <v>52</v>
      </c>
    </row>
    <row r="27" spans="1:27" ht="30" customHeight="1">
      <c r="A27" s="3" t="s">
        <v>456</v>
      </c>
      <c r="B27" s="3" t="s">
        <v>454</v>
      </c>
      <c r="C27" s="3" t="s">
        <v>142</v>
      </c>
      <c r="D27" s="4" t="s">
        <v>66</v>
      </c>
      <c r="E27" s="5">
        <v>1740</v>
      </c>
      <c r="F27" s="3" t="s">
        <v>52</v>
      </c>
      <c r="G27" s="5">
        <v>2277.77</v>
      </c>
      <c r="H27" s="3" t="s">
        <v>708</v>
      </c>
      <c r="I27" s="5">
        <v>1944.44</v>
      </c>
      <c r="J27" s="3" t="s">
        <v>709</v>
      </c>
      <c r="K27" s="5">
        <v>0</v>
      </c>
      <c r="L27" s="3" t="s">
        <v>52</v>
      </c>
      <c r="M27" s="5">
        <v>0</v>
      </c>
      <c r="N27" s="3" t="s">
        <v>52</v>
      </c>
      <c r="O27" s="5">
        <f t="shared" ref="O27:O49" si="1">SMALL(E27:M27,COUNTIF(E27:M27,0)+1)</f>
        <v>1740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3" t="s">
        <v>455</v>
      </c>
      <c r="X27" s="3" t="s">
        <v>52</v>
      </c>
      <c r="Y27" s="6" t="s">
        <v>52</v>
      </c>
      <c r="Z27" s="6" t="s">
        <v>52</v>
      </c>
      <c r="AA27" s="6" t="s">
        <v>52</v>
      </c>
    </row>
    <row r="28" spans="1:27" ht="30" customHeight="1">
      <c r="A28" s="3" t="s">
        <v>144</v>
      </c>
      <c r="B28" s="3" t="s">
        <v>141</v>
      </c>
      <c r="C28" s="3" t="s">
        <v>142</v>
      </c>
      <c r="D28" s="4" t="s">
        <v>66</v>
      </c>
      <c r="E28" s="5">
        <v>1740</v>
      </c>
      <c r="F28" s="3" t="s">
        <v>52</v>
      </c>
      <c r="G28" s="5">
        <v>2277.77</v>
      </c>
      <c r="H28" s="3" t="s">
        <v>708</v>
      </c>
      <c r="I28" s="5">
        <v>1944.44</v>
      </c>
      <c r="J28" s="3" t="s">
        <v>709</v>
      </c>
      <c r="K28" s="5">
        <v>0</v>
      </c>
      <c r="L28" s="3" t="s">
        <v>52</v>
      </c>
      <c r="M28" s="5">
        <v>0</v>
      </c>
      <c r="N28" s="3" t="s">
        <v>52</v>
      </c>
      <c r="O28" s="5">
        <f t="shared" si="1"/>
        <v>1740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3" t="s">
        <v>143</v>
      </c>
      <c r="X28" s="3" t="s">
        <v>52</v>
      </c>
      <c r="Y28" s="6" t="s">
        <v>52</v>
      </c>
      <c r="Z28" s="6" t="s">
        <v>52</v>
      </c>
      <c r="AA28" s="6" t="s">
        <v>52</v>
      </c>
    </row>
    <row r="29" spans="1:27" ht="30" customHeight="1">
      <c r="A29" s="3" t="s">
        <v>378</v>
      </c>
      <c r="B29" s="3" t="s">
        <v>375</v>
      </c>
      <c r="C29" s="3" t="s">
        <v>376</v>
      </c>
      <c r="D29" s="4" t="s">
        <v>66</v>
      </c>
      <c r="E29" s="5">
        <v>3747</v>
      </c>
      <c r="F29" s="3" t="s">
        <v>52</v>
      </c>
      <c r="G29" s="5">
        <v>3930.39</v>
      </c>
      <c r="H29" s="3" t="s">
        <v>710</v>
      </c>
      <c r="I29" s="5">
        <v>3728.83</v>
      </c>
      <c r="J29" s="3" t="s">
        <v>711</v>
      </c>
      <c r="K29" s="5">
        <v>0</v>
      </c>
      <c r="L29" s="3" t="s">
        <v>52</v>
      </c>
      <c r="M29" s="5">
        <v>0</v>
      </c>
      <c r="N29" s="3" t="s">
        <v>52</v>
      </c>
      <c r="O29" s="5">
        <f t="shared" si="1"/>
        <v>3728.83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3" t="s">
        <v>377</v>
      </c>
      <c r="X29" s="3" t="s">
        <v>52</v>
      </c>
      <c r="Y29" s="6" t="s">
        <v>52</v>
      </c>
      <c r="Z29" s="6" t="s">
        <v>52</v>
      </c>
      <c r="AA29" s="6" t="s">
        <v>52</v>
      </c>
    </row>
    <row r="30" spans="1:27" ht="30" customHeight="1">
      <c r="A30" s="3" t="s">
        <v>529</v>
      </c>
      <c r="B30" s="3" t="s">
        <v>375</v>
      </c>
      <c r="C30" s="3" t="s">
        <v>527</v>
      </c>
      <c r="D30" s="4" t="s">
        <v>66</v>
      </c>
      <c r="E30" s="5">
        <v>11086</v>
      </c>
      <c r="F30" s="3" t="s">
        <v>52</v>
      </c>
      <c r="G30" s="5">
        <v>12966.94</v>
      </c>
      <c r="H30" s="3" t="s">
        <v>710</v>
      </c>
      <c r="I30" s="5">
        <v>12194.3</v>
      </c>
      <c r="J30" s="3" t="s">
        <v>711</v>
      </c>
      <c r="K30" s="5">
        <v>0</v>
      </c>
      <c r="L30" s="3" t="s">
        <v>52</v>
      </c>
      <c r="M30" s="5">
        <v>0</v>
      </c>
      <c r="N30" s="3" t="s">
        <v>52</v>
      </c>
      <c r="O30" s="5">
        <f t="shared" si="1"/>
        <v>11086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3" t="s">
        <v>528</v>
      </c>
      <c r="X30" s="3" t="s">
        <v>52</v>
      </c>
      <c r="Y30" s="6" t="s">
        <v>52</v>
      </c>
      <c r="Z30" s="6" t="s">
        <v>52</v>
      </c>
      <c r="AA30" s="6" t="s">
        <v>52</v>
      </c>
    </row>
    <row r="31" spans="1:27" ht="30" customHeight="1">
      <c r="A31" s="3" t="s">
        <v>445</v>
      </c>
      <c r="B31" s="3" t="s">
        <v>442</v>
      </c>
      <c r="C31" s="3" t="s">
        <v>443</v>
      </c>
      <c r="D31" s="4" t="s">
        <v>66</v>
      </c>
      <c r="E31" s="5">
        <v>0</v>
      </c>
      <c r="F31" s="3" t="s">
        <v>52</v>
      </c>
      <c r="G31" s="5">
        <v>0</v>
      </c>
      <c r="H31" s="3" t="s">
        <v>52</v>
      </c>
      <c r="I31" s="5">
        <v>0</v>
      </c>
      <c r="J31" s="3" t="s">
        <v>52</v>
      </c>
      <c r="K31" s="5">
        <v>23000</v>
      </c>
      <c r="L31" s="3" t="s">
        <v>712</v>
      </c>
      <c r="M31" s="5">
        <v>0</v>
      </c>
      <c r="N31" s="3" t="s">
        <v>52</v>
      </c>
      <c r="O31" s="5">
        <f t="shared" si="1"/>
        <v>23000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3" t="s">
        <v>444</v>
      </c>
      <c r="X31" s="3" t="s">
        <v>52</v>
      </c>
      <c r="Y31" s="6" t="s">
        <v>52</v>
      </c>
      <c r="Z31" s="6" t="s">
        <v>52</v>
      </c>
      <c r="AA31" s="6" t="s">
        <v>52</v>
      </c>
    </row>
    <row r="32" spans="1:27" ht="30" customHeight="1">
      <c r="A32" s="3" t="s">
        <v>512</v>
      </c>
      <c r="B32" s="3" t="s">
        <v>509</v>
      </c>
      <c r="C32" s="3" t="s">
        <v>510</v>
      </c>
      <c r="D32" s="4" t="s">
        <v>80</v>
      </c>
      <c r="E32" s="5">
        <v>0</v>
      </c>
      <c r="F32" s="3" t="s">
        <v>52</v>
      </c>
      <c r="G32" s="5">
        <v>0</v>
      </c>
      <c r="H32" s="3" t="s">
        <v>52</v>
      </c>
      <c r="I32" s="5">
        <v>0</v>
      </c>
      <c r="J32" s="3" t="s">
        <v>52</v>
      </c>
      <c r="K32" s="5">
        <v>0</v>
      </c>
      <c r="L32" s="3" t="s">
        <v>52</v>
      </c>
      <c r="M32" s="5">
        <v>200</v>
      </c>
      <c r="N32" s="3" t="s">
        <v>52</v>
      </c>
      <c r="O32" s="5">
        <f t="shared" si="1"/>
        <v>200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3" t="s">
        <v>511</v>
      </c>
      <c r="X32" s="3" t="s">
        <v>52</v>
      </c>
      <c r="Y32" s="6" t="s">
        <v>52</v>
      </c>
      <c r="Z32" s="6" t="s">
        <v>52</v>
      </c>
      <c r="AA32" s="6" t="s">
        <v>52</v>
      </c>
    </row>
    <row r="33" spans="1:27" ht="30" customHeight="1">
      <c r="A33" s="3" t="s">
        <v>473</v>
      </c>
      <c r="B33" s="3" t="s">
        <v>470</v>
      </c>
      <c r="C33" s="3" t="s">
        <v>471</v>
      </c>
      <c r="D33" s="4" t="s">
        <v>80</v>
      </c>
      <c r="E33" s="5">
        <v>0</v>
      </c>
      <c r="F33" s="3" t="s">
        <v>52</v>
      </c>
      <c r="G33" s="5">
        <v>0</v>
      </c>
      <c r="H33" s="3" t="s">
        <v>52</v>
      </c>
      <c r="I33" s="5">
        <v>0</v>
      </c>
      <c r="J33" s="3" t="s">
        <v>52</v>
      </c>
      <c r="K33" s="5">
        <v>2670</v>
      </c>
      <c r="L33" s="3" t="s">
        <v>689</v>
      </c>
      <c r="M33" s="5">
        <v>0</v>
      </c>
      <c r="N33" s="3" t="s">
        <v>52</v>
      </c>
      <c r="O33" s="5">
        <f t="shared" si="1"/>
        <v>2670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3" t="s">
        <v>472</v>
      </c>
      <c r="X33" s="3" t="s">
        <v>52</v>
      </c>
      <c r="Y33" s="6" t="s">
        <v>52</v>
      </c>
      <c r="Z33" s="6" t="s">
        <v>52</v>
      </c>
      <c r="AA33" s="6" t="s">
        <v>52</v>
      </c>
    </row>
    <row r="34" spans="1:27" ht="30" customHeight="1">
      <c r="A34" s="3" t="s">
        <v>478</v>
      </c>
      <c r="B34" s="3" t="s">
        <v>475</v>
      </c>
      <c r="C34" s="3" t="s">
        <v>476</v>
      </c>
      <c r="D34" s="4" t="s">
        <v>80</v>
      </c>
      <c r="E34" s="5">
        <v>0</v>
      </c>
      <c r="F34" s="3" t="s">
        <v>52</v>
      </c>
      <c r="G34" s="5">
        <v>0</v>
      </c>
      <c r="H34" s="3" t="s">
        <v>52</v>
      </c>
      <c r="I34" s="5">
        <v>0</v>
      </c>
      <c r="J34" s="3" t="s">
        <v>52</v>
      </c>
      <c r="K34" s="5">
        <v>3140</v>
      </c>
      <c r="L34" s="3" t="s">
        <v>689</v>
      </c>
      <c r="M34" s="5">
        <v>0</v>
      </c>
      <c r="N34" s="3" t="s">
        <v>52</v>
      </c>
      <c r="O34" s="5">
        <f t="shared" si="1"/>
        <v>3140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3" t="s">
        <v>477</v>
      </c>
      <c r="X34" s="3" t="s">
        <v>52</v>
      </c>
      <c r="Y34" s="6" t="s">
        <v>52</v>
      </c>
      <c r="Z34" s="6" t="s">
        <v>52</v>
      </c>
      <c r="AA34" s="6" t="s">
        <v>52</v>
      </c>
    </row>
    <row r="35" spans="1:27" ht="30" customHeight="1">
      <c r="A35" s="3" t="s">
        <v>483</v>
      </c>
      <c r="B35" s="3" t="s">
        <v>480</v>
      </c>
      <c r="C35" s="3" t="s">
        <v>481</v>
      </c>
      <c r="D35" s="4" t="s">
        <v>97</v>
      </c>
      <c r="E35" s="5">
        <v>0</v>
      </c>
      <c r="F35" s="3" t="s">
        <v>52</v>
      </c>
      <c r="G35" s="5">
        <v>0</v>
      </c>
      <c r="H35" s="3" t="s">
        <v>52</v>
      </c>
      <c r="I35" s="5">
        <v>0</v>
      </c>
      <c r="J35" s="3" t="s">
        <v>52</v>
      </c>
      <c r="K35" s="5">
        <v>550</v>
      </c>
      <c r="L35" s="3" t="s">
        <v>713</v>
      </c>
      <c r="M35" s="5">
        <v>0</v>
      </c>
      <c r="N35" s="3" t="s">
        <v>52</v>
      </c>
      <c r="O35" s="5">
        <f t="shared" si="1"/>
        <v>550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3" t="s">
        <v>482</v>
      </c>
      <c r="X35" s="3" t="s">
        <v>52</v>
      </c>
      <c r="Y35" s="6" t="s">
        <v>52</v>
      </c>
      <c r="Z35" s="6" t="s">
        <v>52</v>
      </c>
      <c r="AA35" s="6" t="s">
        <v>52</v>
      </c>
    </row>
    <row r="36" spans="1:27" ht="30" customHeight="1">
      <c r="A36" s="3" t="s">
        <v>488</v>
      </c>
      <c r="B36" s="3" t="s">
        <v>485</v>
      </c>
      <c r="C36" s="3" t="s">
        <v>486</v>
      </c>
      <c r="D36" s="4" t="s">
        <v>80</v>
      </c>
      <c r="E36" s="5">
        <v>0</v>
      </c>
      <c r="F36" s="3" t="s">
        <v>52</v>
      </c>
      <c r="G36" s="5">
        <v>1410</v>
      </c>
      <c r="H36" s="3" t="s">
        <v>714</v>
      </c>
      <c r="I36" s="5">
        <v>1410</v>
      </c>
      <c r="J36" s="3" t="s">
        <v>715</v>
      </c>
      <c r="K36" s="5">
        <v>0</v>
      </c>
      <c r="L36" s="3" t="s">
        <v>52</v>
      </c>
      <c r="M36" s="5">
        <v>0</v>
      </c>
      <c r="N36" s="3" t="s">
        <v>52</v>
      </c>
      <c r="O36" s="5">
        <f t="shared" si="1"/>
        <v>1410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3" t="s">
        <v>487</v>
      </c>
      <c r="X36" s="3" t="s">
        <v>52</v>
      </c>
      <c r="Y36" s="6" t="s">
        <v>52</v>
      </c>
      <c r="Z36" s="6" t="s">
        <v>52</v>
      </c>
      <c r="AA36" s="6" t="s">
        <v>52</v>
      </c>
    </row>
    <row r="37" spans="1:27" ht="30" customHeight="1">
      <c r="A37" s="3" t="s">
        <v>105</v>
      </c>
      <c r="B37" s="3" t="s">
        <v>101</v>
      </c>
      <c r="C37" s="3" t="s">
        <v>102</v>
      </c>
      <c r="D37" s="4" t="s">
        <v>103</v>
      </c>
      <c r="E37" s="5">
        <v>0</v>
      </c>
      <c r="F37" s="3" t="s">
        <v>52</v>
      </c>
      <c r="G37" s="5">
        <v>0</v>
      </c>
      <c r="H37" s="3" t="s">
        <v>52</v>
      </c>
      <c r="I37" s="5">
        <v>0</v>
      </c>
      <c r="J37" s="3" t="s">
        <v>52</v>
      </c>
      <c r="K37" s="5">
        <v>32000</v>
      </c>
      <c r="L37" s="3" t="s">
        <v>716</v>
      </c>
      <c r="M37" s="5">
        <v>0</v>
      </c>
      <c r="N37" s="3" t="s">
        <v>52</v>
      </c>
      <c r="O37" s="5">
        <f t="shared" si="1"/>
        <v>32000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3" t="s">
        <v>104</v>
      </c>
      <c r="X37" s="3" t="s">
        <v>52</v>
      </c>
      <c r="Y37" s="6" t="s">
        <v>52</v>
      </c>
      <c r="Z37" s="6" t="s">
        <v>52</v>
      </c>
      <c r="AA37" s="6" t="s">
        <v>52</v>
      </c>
    </row>
    <row r="38" spans="1:27" ht="30" customHeight="1">
      <c r="A38" s="3" t="s">
        <v>319</v>
      </c>
      <c r="B38" s="3" t="s">
        <v>292</v>
      </c>
      <c r="C38" s="3" t="s">
        <v>317</v>
      </c>
      <c r="D38" s="4" t="s">
        <v>80</v>
      </c>
      <c r="E38" s="5">
        <v>0</v>
      </c>
      <c r="F38" s="3" t="s">
        <v>52</v>
      </c>
      <c r="G38" s="5">
        <v>930</v>
      </c>
      <c r="H38" s="3" t="s">
        <v>714</v>
      </c>
      <c r="I38" s="5">
        <v>620</v>
      </c>
      <c r="J38" s="3" t="s">
        <v>717</v>
      </c>
      <c r="K38" s="5">
        <v>0</v>
      </c>
      <c r="L38" s="3" t="s">
        <v>52</v>
      </c>
      <c r="M38" s="5">
        <v>0</v>
      </c>
      <c r="N38" s="3" t="s">
        <v>52</v>
      </c>
      <c r="O38" s="5">
        <f t="shared" si="1"/>
        <v>620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3" t="s">
        <v>318</v>
      </c>
      <c r="X38" s="3" t="s">
        <v>52</v>
      </c>
      <c r="Y38" s="6" t="s">
        <v>52</v>
      </c>
      <c r="Z38" s="6" t="s">
        <v>52</v>
      </c>
      <c r="AA38" s="6" t="s">
        <v>52</v>
      </c>
    </row>
    <row r="39" spans="1:27" ht="30" customHeight="1">
      <c r="A39" s="3" t="s">
        <v>295</v>
      </c>
      <c r="B39" s="3" t="s">
        <v>292</v>
      </c>
      <c r="C39" s="3" t="s">
        <v>293</v>
      </c>
      <c r="D39" s="4" t="s">
        <v>97</v>
      </c>
      <c r="E39" s="5">
        <v>0</v>
      </c>
      <c r="F39" s="3" t="s">
        <v>52</v>
      </c>
      <c r="G39" s="5">
        <v>690</v>
      </c>
      <c r="H39" s="3" t="s">
        <v>714</v>
      </c>
      <c r="I39" s="5">
        <v>690</v>
      </c>
      <c r="J39" s="3" t="s">
        <v>715</v>
      </c>
      <c r="K39" s="5">
        <v>0</v>
      </c>
      <c r="L39" s="3" t="s">
        <v>52</v>
      </c>
      <c r="M39" s="5">
        <v>0</v>
      </c>
      <c r="N39" s="3" t="s">
        <v>52</v>
      </c>
      <c r="O39" s="5">
        <f t="shared" si="1"/>
        <v>690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3" t="s">
        <v>294</v>
      </c>
      <c r="X39" s="3" t="s">
        <v>52</v>
      </c>
      <c r="Y39" s="6" t="s">
        <v>52</v>
      </c>
      <c r="Z39" s="6" t="s">
        <v>52</v>
      </c>
      <c r="AA39" s="6" t="s">
        <v>52</v>
      </c>
    </row>
    <row r="40" spans="1:27" ht="30" customHeight="1">
      <c r="A40" s="3" t="s">
        <v>299</v>
      </c>
      <c r="B40" s="3" t="s">
        <v>292</v>
      </c>
      <c r="C40" s="3" t="s">
        <v>297</v>
      </c>
      <c r="D40" s="4" t="s">
        <v>80</v>
      </c>
      <c r="E40" s="5">
        <v>0</v>
      </c>
      <c r="F40" s="3" t="s">
        <v>52</v>
      </c>
      <c r="G40" s="5">
        <v>1250</v>
      </c>
      <c r="H40" s="3" t="s">
        <v>714</v>
      </c>
      <c r="I40" s="5">
        <v>1250</v>
      </c>
      <c r="J40" s="3" t="s">
        <v>715</v>
      </c>
      <c r="K40" s="5">
        <v>0</v>
      </c>
      <c r="L40" s="3" t="s">
        <v>52</v>
      </c>
      <c r="M40" s="5">
        <v>0</v>
      </c>
      <c r="N40" s="3" t="s">
        <v>52</v>
      </c>
      <c r="O40" s="5">
        <f t="shared" si="1"/>
        <v>1250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3" t="s">
        <v>298</v>
      </c>
      <c r="X40" s="3" t="s">
        <v>52</v>
      </c>
      <c r="Y40" s="6" t="s">
        <v>52</v>
      </c>
      <c r="Z40" s="6" t="s">
        <v>52</v>
      </c>
      <c r="AA40" s="6" t="s">
        <v>52</v>
      </c>
    </row>
    <row r="41" spans="1:27" ht="30" customHeight="1">
      <c r="A41" s="3" t="s">
        <v>303</v>
      </c>
      <c r="B41" s="3" t="s">
        <v>292</v>
      </c>
      <c r="C41" s="3" t="s">
        <v>301</v>
      </c>
      <c r="D41" s="4" t="s">
        <v>80</v>
      </c>
      <c r="E41" s="5">
        <v>0</v>
      </c>
      <c r="F41" s="3" t="s">
        <v>52</v>
      </c>
      <c r="G41" s="5">
        <v>780</v>
      </c>
      <c r="H41" s="3" t="s">
        <v>714</v>
      </c>
      <c r="I41" s="5">
        <v>780</v>
      </c>
      <c r="J41" s="3" t="s">
        <v>715</v>
      </c>
      <c r="K41" s="5">
        <v>0</v>
      </c>
      <c r="L41" s="3" t="s">
        <v>52</v>
      </c>
      <c r="M41" s="5">
        <v>0</v>
      </c>
      <c r="N41" s="3" t="s">
        <v>52</v>
      </c>
      <c r="O41" s="5">
        <f t="shared" si="1"/>
        <v>780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3" t="s">
        <v>302</v>
      </c>
      <c r="X41" s="3" t="s">
        <v>52</v>
      </c>
      <c r="Y41" s="6" t="s">
        <v>52</v>
      </c>
      <c r="Z41" s="6" t="s">
        <v>52</v>
      </c>
      <c r="AA41" s="6" t="s">
        <v>52</v>
      </c>
    </row>
    <row r="42" spans="1:27" ht="30" customHeight="1">
      <c r="A42" s="3" t="s">
        <v>307</v>
      </c>
      <c r="B42" s="3" t="s">
        <v>292</v>
      </c>
      <c r="C42" s="3" t="s">
        <v>305</v>
      </c>
      <c r="D42" s="4" t="s">
        <v>103</v>
      </c>
      <c r="E42" s="5">
        <v>0</v>
      </c>
      <c r="F42" s="3" t="s">
        <v>52</v>
      </c>
      <c r="G42" s="5">
        <v>0</v>
      </c>
      <c r="H42" s="3" t="s">
        <v>52</v>
      </c>
      <c r="I42" s="5">
        <v>250</v>
      </c>
      <c r="J42" s="3" t="s">
        <v>715</v>
      </c>
      <c r="K42" s="5">
        <v>0</v>
      </c>
      <c r="L42" s="3" t="s">
        <v>52</v>
      </c>
      <c r="M42" s="5">
        <v>0</v>
      </c>
      <c r="N42" s="3" t="s">
        <v>52</v>
      </c>
      <c r="O42" s="5">
        <f t="shared" si="1"/>
        <v>250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3" t="s">
        <v>306</v>
      </c>
      <c r="X42" s="3" t="s">
        <v>52</v>
      </c>
      <c r="Y42" s="6" t="s">
        <v>52</v>
      </c>
      <c r="Z42" s="6" t="s">
        <v>52</v>
      </c>
      <c r="AA42" s="6" t="s">
        <v>52</v>
      </c>
    </row>
    <row r="43" spans="1:27" ht="30" customHeight="1">
      <c r="A43" s="3" t="s">
        <v>311</v>
      </c>
      <c r="B43" s="3" t="s">
        <v>292</v>
      </c>
      <c r="C43" s="3" t="s">
        <v>309</v>
      </c>
      <c r="D43" s="4" t="s">
        <v>103</v>
      </c>
      <c r="E43" s="5">
        <v>0</v>
      </c>
      <c r="F43" s="3" t="s">
        <v>52</v>
      </c>
      <c r="G43" s="5">
        <v>0</v>
      </c>
      <c r="H43" s="3" t="s">
        <v>52</v>
      </c>
      <c r="I43" s="5">
        <v>0</v>
      </c>
      <c r="J43" s="3" t="s">
        <v>52</v>
      </c>
      <c r="K43" s="5">
        <v>0</v>
      </c>
      <c r="L43" s="3" t="s">
        <v>52</v>
      </c>
      <c r="M43" s="5">
        <v>111</v>
      </c>
      <c r="N43" s="3" t="s">
        <v>52</v>
      </c>
      <c r="O43" s="5">
        <f t="shared" si="1"/>
        <v>111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3" t="s">
        <v>310</v>
      </c>
      <c r="X43" s="3" t="s">
        <v>52</v>
      </c>
      <c r="Y43" s="6" t="s">
        <v>52</v>
      </c>
      <c r="Z43" s="6" t="s">
        <v>52</v>
      </c>
      <c r="AA43" s="6" t="s">
        <v>52</v>
      </c>
    </row>
    <row r="44" spans="1:27" ht="30" customHeight="1">
      <c r="A44" s="3" t="s">
        <v>315</v>
      </c>
      <c r="B44" s="3" t="s">
        <v>292</v>
      </c>
      <c r="C44" s="3" t="s">
        <v>313</v>
      </c>
      <c r="D44" s="4" t="s">
        <v>103</v>
      </c>
      <c r="E44" s="5">
        <v>0</v>
      </c>
      <c r="F44" s="3" t="s">
        <v>52</v>
      </c>
      <c r="G44" s="5">
        <v>0</v>
      </c>
      <c r="H44" s="3" t="s">
        <v>52</v>
      </c>
      <c r="I44" s="5">
        <v>0</v>
      </c>
      <c r="J44" s="3" t="s">
        <v>52</v>
      </c>
      <c r="K44" s="5">
        <v>0</v>
      </c>
      <c r="L44" s="3" t="s">
        <v>52</v>
      </c>
      <c r="M44" s="5">
        <v>107</v>
      </c>
      <c r="N44" s="3" t="s">
        <v>52</v>
      </c>
      <c r="O44" s="5">
        <f t="shared" si="1"/>
        <v>107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3" t="s">
        <v>314</v>
      </c>
      <c r="X44" s="3" t="s">
        <v>52</v>
      </c>
      <c r="Y44" s="6" t="s">
        <v>52</v>
      </c>
      <c r="Z44" s="6" t="s">
        <v>52</v>
      </c>
      <c r="AA44" s="6" t="s">
        <v>52</v>
      </c>
    </row>
    <row r="45" spans="1:27" ht="30" customHeight="1">
      <c r="A45" s="3" t="s">
        <v>323</v>
      </c>
      <c r="B45" s="3" t="s">
        <v>292</v>
      </c>
      <c r="C45" s="3" t="s">
        <v>321</v>
      </c>
      <c r="D45" s="4" t="s">
        <v>97</v>
      </c>
      <c r="E45" s="5">
        <v>0</v>
      </c>
      <c r="F45" s="3" t="s">
        <v>52</v>
      </c>
      <c r="G45" s="5">
        <v>0</v>
      </c>
      <c r="H45" s="3" t="s">
        <v>52</v>
      </c>
      <c r="I45" s="5">
        <v>0</v>
      </c>
      <c r="J45" s="3" t="s">
        <v>52</v>
      </c>
      <c r="K45" s="5">
        <v>0</v>
      </c>
      <c r="L45" s="3" t="s">
        <v>52</v>
      </c>
      <c r="M45" s="5">
        <v>60</v>
      </c>
      <c r="N45" s="3" t="s">
        <v>52</v>
      </c>
      <c r="O45" s="5">
        <f t="shared" si="1"/>
        <v>60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3" t="s">
        <v>322</v>
      </c>
      <c r="X45" s="3" t="s">
        <v>52</v>
      </c>
      <c r="Y45" s="6" t="s">
        <v>52</v>
      </c>
      <c r="Z45" s="6" t="s">
        <v>52</v>
      </c>
      <c r="AA45" s="6" t="s">
        <v>52</v>
      </c>
    </row>
    <row r="46" spans="1:27" ht="30" customHeight="1">
      <c r="A46" s="3" t="s">
        <v>327</v>
      </c>
      <c r="B46" s="3" t="s">
        <v>292</v>
      </c>
      <c r="C46" s="3" t="s">
        <v>325</v>
      </c>
      <c r="D46" s="4" t="s">
        <v>97</v>
      </c>
      <c r="E46" s="5">
        <v>0</v>
      </c>
      <c r="F46" s="3" t="s">
        <v>52</v>
      </c>
      <c r="G46" s="5">
        <v>0</v>
      </c>
      <c r="H46" s="3" t="s">
        <v>52</v>
      </c>
      <c r="I46" s="5">
        <v>0</v>
      </c>
      <c r="J46" s="3" t="s">
        <v>52</v>
      </c>
      <c r="K46" s="5">
        <v>0</v>
      </c>
      <c r="L46" s="3" t="s">
        <v>52</v>
      </c>
      <c r="M46" s="5">
        <v>80</v>
      </c>
      <c r="N46" s="3" t="s">
        <v>52</v>
      </c>
      <c r="O46" s="5">
        <f t="shared" si="1"/>
        <v>80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3" t="s">
        <v>326</v>
      </c>
      <c r="X46" s="3" t="s">
        <v>52</v>
      </c>
      <c r="Y46" s="6" t="s">
        <v>52</v>
      </c>
      <c r="Z46" s="6" t="s">
        <v>52</v>
      </c>
      <c r="AA46" s="6" t="s">
        <v>52</v>
      </c>
    </row>
    <row r="47" spans="1:27" ht="30" customHeight="1">
      <c r="A47" s="3" t="s">
        <v>331</v>
      </c>
      <c r="B47" s="3" t="s">
        <v>292</v>
      </c>
      <c r="C47" s="3" t="s">
        <v>329</v>
      </c>
      <c r="D47" s="4" t="s">
        <v>97</v>
      </c>
      <c r="E47" s="5">
        <v>0</v>
      </c>
      <c r="F47" s="3" t="s">
        <v>52</v>
      </c>
      <c r="G47" s="5">
        <v>0</v>
      </c>
      <c r="H47" s="3" t="s">
        <v>52</v>
      </c>
      <c r="I47" s="5">
        <v>0</v>
      </c>
      <c r="J47" s="3" t="s">
        <v>52</v>
      </c>
      <c r="K47" s="5">
        <v>4</v>
      </c>
      <c r="L47" s="3" t="s">
        <v>718</v>
      </c>
      <c r="M47" s="5">
        <v>0</v>
      </c>
      <c r="N47" s="3" t="s">
        <v>52</v>
      </c>
      <c r="O47" s="5">
        <f t="shared" si="1"/>
        <v>4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3" t="s">
        <v>330</v>
      </c>
      <c r="X47" s="3" t="s">
        <v>52</v>
      </c>
      <c r="Y47" s="6" t="s">
        <v>52</v>
      </c>
      <c r="Z47" s="6" t="s">
        <v>52</v>
      </c>
      <c r="AA47" s="6" t="s">
        <v>52</v>
      </c>
    </row>
    <row r="48" spans="1:27" ht="30" customHeight="1">
      <c r="A48" s="3" t="s">
        <v>347</v>
      </c>
      <c r="B48" s="3" t="s">
        <v>292</v>
      </c>
      <c r="C48" s="3" t="s">
        <v>345</v>
      </c>
      <c r="D48" s="4" t="s">
        <v>80</v>
      </c>
      <c r="E48" s="5">
        <v>0</v>
      </c>
      <c r="F48" s="3" t="s">
        <v>52</v>
      </c>
      <c r="G48" s="5">
        <v>0</v>
      </c>
      <c r="H48" s="3" t="s">
        <v>52</v>
      </c>
      <c r="I48" s="5">
        <v>1890</v>
      </c>
      <c r="J48" s="3" t="s">
        <v>715</v>
      </c>
      <c r="K48" s="5">
        <v>0</v>
      </c>
      <c r="L48" s="3" t="s">
        <v>52</v>
      </c>
      <c r="M48" s="5">
        <v>0</v>
      </c>
      <c r="N48" s="3" t="s">
        <v>52</v>
      </c>
      <c r="O48" s="5">
        <f t="shared" si="1"/>
        <v>1890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3" t="s">
        <v>346</v>
      </c>
      <c r="X48" s="3" t="s">
        <v>52</v>
      </c>
      <c r="Y48" s="6" t="s">
        <v>52</v>
      </c>
      <c r="Z48" s="6" t="s">
        <v>52</v>
      </c>
      <c r="AA48" s="6" t="s">
        <v>52</v>
      </c>
    </row>
    <row r="49" spans="1:27" ht="30" customHeight="1">
      <c r="A49" s="3" t="s">
        <v>284</v>
      </c>
      <c r="B49" s="3" t="s">
        <v>281</v>
      </c>
      <c r="C49" s="3" t="s">
        <v>282</v>
      </c>
      <c r="D49" s="4" t="s">
        <v>97</v>
      </c>
      <c r="E49" s="5">
        <v>0</v>
      </c>
      <c r="F49" s="3" t="s">
        <v>52</v>
      </c>
      <c r="G49" s="5">
        <v>0</v>
      </c>
      <c r="H49" s="3" t="s">
        <v>52</v>
      </c>
      <c r="I49" s="5">
        <v>0</v>
      </c>
      <c r="J49" s="3" t="s">
        <v>52</v>
      </c>
      <c r="K49" s="5">
        <v>0</v>
      </c>
      <c r="L49" s="3" t="s">
        <v>52</v>
      </c>
      <c r="M49" s="5">
        <v>180</v>
      </c>
      <c r="N49" s="3" t="s">
        <v>52</v>
      </c>
      <c r="O49" s="5">
        <f t="shared" si="1"/>
        <v>180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3" t="s">
        <v>283</v>
      </c>
      <c r="X49" s="3" t="s">
        <v>52</v>
      </c>
      <c r="Y49" s="6" t="s">
        <v>52</v>
      </c>
      <c r="Z49" s="6" t="s">
        <v>52</v>
      </c>
      <c r="AA49" s="6" t="s">
        <v>52</v>
      </c>
    </row>
    <row r="50" spans="1:27" ht="30" customHeight="1">
      <c r="A50" s="3" t="s">
        <v>544</v>
      </c>
      <c r="B50" s="3" t="s">
        <v>542</v>
      </c>
      <c r="C50" s="3" t="s">
        <v>274</v>
      </c>
      <c r="D50" s="4" t="s">
        <v>275</v>
      </c>
      <c r="E50" s="5">
        <v>0</v>
      </c>
      <c r="F50" s="3" t="s">
        <v>52</v>
      </c>
      <c r="G50" s="5">
        <v>0</v>
      </c>
      <c r="H50" s="3" t="s">
        <v>52</v>
      </c>
      <c r="I50" s="5">
        <v>0</v>
      </c>
      <c r="J50" s="3" t="s">
        <v>52</v>
      </c>
      <c r="K50" s="5">
        <v>0</v>
      </c>
      <c r="L50" s="3" t="s">
        <v>52</v>
      </c>
      <c r="M50" s="5">
        <v>0</v>
      </c>
      <c r="N50" s="3" t="s">
        <v>52</v>
      </c>
      <c r="O50" s="5">
        <v>0</v>
      </c>
      <c r="P50" s="5">
        <v>148851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3" t="s">
        <v>543</v>
      </c>
      <c r="X50" s="3" t="s">
        <v>52</v>
      </c>
      <c r="Y50" s="6" t="s">
        <v>719</v>
      </c>
      <c r="Z50" s="6" t="s">
        <v>52</v>
      </c>
      <c r="AA50" s="6" t="s">
        <v>52</v>
      </c>
    </row>
    <row r="51" spans="1:27" ht="30" customHeight="1">
      <c r="A51" s="3" t="s">
        <v>460</v>
      </c>
      <c r="B51" s="3" t="s">
        <v>458</v>
      </c>
      <c r="C51" s="3" t="s">
        <v>274</v>
      </c>
      <c r="D51" s="4" t="s">
        <v>275</v>
      </c>
      <c r="E51" s="5">
        <v>0</v>
      </c>
      <c r="F51" s="3" t="s">
        <v>52</v>
      </c>
      <c r="G51" s="5">
        <v>0</v>
      </c>
      <c r="H51" s="3" t="s">
        <v>52</v>
      </c>
      <c r="I51" s="5">
        <v>0</v>
      </c>
      <c r="J51" s="3" t="s">
        <v>52</v>
      </c>
      <c r="K51" s="5">
        <v>0</v>
      </c>
      <c r="L51" s="3" t="s">
        <v>52</v>
      </c>
      <c r="M51" s="5">
        <v>0</v>
      </c>
      <c r="N51" s="3" t="s">
        <v>52</v>
      </c>
      <c r="O51" s="5">
        <v>0</v>
      </c>
      <c r="P51" s="5">
        <v>144150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3" t="s">
        <v>459</v>
      </c>
      <c r="X51" s="3" t="s">
        <v>52</v>
      </c>
      <c r="Y51" s="6" t="s">
        <v>719</v>
      </c>
      <c r="Z51" s="6" t="s">
        <v>52</v>
      </c>
      <c r="AA51" s="6" t="s">
        <v>52</v>
      </c>
    </row>
    <row r="52" spans="1:27" ht="30" customHeight="1">
      <c r="A52" s="3" t="s">
        <v>612</v>
      </c>
      <c r="B52" s="3" t="s">
        <v>610</v>
      </c>
      <c r="C52" s="3" t="s">
        <v>274</v>
      </c>
      <c r="D52" s="4" t="s">
        <v>275</v>
      </c>
      <c r="E52" s="5">
        <v>0</v>
      </c>
      <c r="F52" s="3" t="s">
        <v>52</v>
      </c>
      <c r="G52" s="5">
        <v>0</v>
      </c>
      <c r="H52" s="3" t="s">
        <v>52</v>
      </c>
      <c r="I52" s="5">
        <v>0</v>
      </c>
      <c r="J52" s="3" t="s">
        <v>52</v>
      </c>
      <c r="K52" s="5">
        <v>0</v>
      </c>
      <c r="L52" s="3" t="s">
        <v>52</v>
      </c>
      <c r="M52" s="5">
        <v>0</v>
      </c>
      <c r="N52" s="3" t="s">
        <v>52</v>
      </c>
      <c r="O52" s="5">
        <v>0</v>
      </c>
      <c r="P52" s="5">
        <v>132552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3" t="s">
        <v>611</v>
      </c>
      <c r="X52" s="3" t="s">
        <v>52</v>
      </c>
      <c r="Y52" s="6" t="s">
        <v>719</v>
      </c>
      <c r="Z52" s="6" t="s">
        <v>52</v>
      </c>
      <c r="AA52" s="6" t="s">
        <v>52</v>
      </c>
    </row>
    <row r="53" spans="1:27" ht="30" customHeight="1">
      <c r="A53" s="3" t="s">
        <v>277</v>
      </c>
      <c r="B53" s="3" t="s">
        <v>273</v>
      </c>
      <c r="C53" s="3" t="s">
        <v>274</v>
      </c>
      <c r="D53" s="4" t="s">
        <v>275</v>
      </c>
      <c r="E53" s="5">
        <v>0</v>
      </c>
      <c r="F53" s="3" t="s">
        <v>52</v>
      </c>
      <c r="G53" s="5">
        <v>0</v>
      </c>
      <c r="H53" s="3" t="s">
        <v>52</v>
      </c>
      <c r="I53" s="5">
        <v>0</v>
      </c>
      <c r="J53" s="3" t="s">
        <v>52</v>
      </c>
      <c r="K53" s="5">
        <v>0</v>
      </c>
      <c r="L53" s="3" t="s">
        <v>52</v>
      </c>
      <c r="M53" s="5">
        <v>0</v>
      </c>
      <c r="N53" s="3" t="s">
        <v>52</v>
      </c>
      <c r="O53" s="5">
        <v>0</v>
      </c>
      <c r="P53" s="5">
        <v>94338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3" t="s">
        <v>276</v>
      </c>
      <c r="X53" s="3" t="s">
        <v>52</v>
      </c>
      <c r="Y53" s="6" t="s">
        <v>719</v>
      </c>
      <c r="Z53" s="6" t="s">
        <v>52</v>
      </c>
      <c r="AA53" s="6" t="s">
        <v>52</v>
      </c>
    </row>
    <row r="54" spans="1:27" ht="30" customHeight="1">
      <c r="A54" s="3" t="s">
        <v>572</v>
      </c>
      <c r="B54" s="3" t="s">
        <v>570</v>
      </c>
      <c r="C54" s="3" t="s">
        <v>274</v>
      </c>
      <c r="D54" s="4" t="s">
        <v>275</v>
      </c>
      <c r="E54" s="5">
        <v>0</v>
      </c>
      <c r="F54" s="3" t="s">
        <v>52</v>
      </c>
      <c r="G54" s="5">
        <v>0</v>
      </c>
      <c r="H54" s="3" t="s">
        <v>52</v>
      </c>
      <c r="I54" s="5">
        <v>0</v>
      </c>
      <c r="J54" s="3" t="s">
        <v>52</v>
      </c>
      <c r="K54" s="5">
        <v>0</v>
      </c>
      <c r="L54" s="3" t="s">
        <v>52</v>
      </c>
      <c r="M54" s="5">
        <v>0</v>
      </c>
      <c r="N54" s="3" t="s">
        <v>52</v>
      </c>
      <c r="O54" s="5">
        <v>0</v>
      </c>
      <c r="P54" s="5">
        <v>167860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3" t="s">
        <v>571</v>
      </c>
      <c r="X54" s="3" t="s">
        <v>52</v>
      </c>
      <c r="Y54" s="6" t="s">
        <v>719</v>
      </c>
      <c r="Z54" s="6" t="s">
        <v>52</v>
      </c>
      <c r="AA54" s="6" t="s">
        <v>52</v>
      </c>
    </row>
    <row r="55" spans="1:27" ht="30" customHeight="1">
      <c r="A55" s="3" t="s">
        <v>382</v>
      </c>
      <c r="B55" s="3" t="s">
        <v>380</v>
      </c>
      <c r="C55" s="3" t="s">
        <v>274</v>
      </c>
      <c r="D55" s="4" t="s">
        <v>275</v>
      </c>
      <c r="E55" s="5">
        <v>0</v>
      </c>
      <c r="F55" s="3" t="s">
        <v>52</v>
      </c>
      <c r="G55" s="5">
        <v>0</v>
      </c>
      <c r="H55" s="3" t="s">
        <v>52</v>
      </c>
      <c r="I55" s="5">
        <v>0</v>
      </c>
      <c r="J55" s="3" t="s">
        <v>52</v>
      </c>
      <c r="K55" s="5">
        <v>0</v>
      </c>
      <c r="L55" s="3" t="s">
        <v>52</v>
      </c>
      <c r="M55" s="5">
        <v>0</v>
      </c>
      <c r="N55" s="3" t="s">
        <v>52</v>
      </c>
      <c r="O55" s="5">
        <v>0</v>
      </c>
      <c r="P55" s="5">
        <v>139607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3" t="s">
        <v>381</v>
      </c>
      <c r="X55" s="3" t="s">
        <v>52</v>
      </c>
      <c r="Y55" s="6" t="s">
        <v>719</v>
      </c>
      <c r="Z55" s="6" t="s">
        <v>52</v>
      </c>
      <c r="AA55" s="6" t="s">
        <v>52</v>
      </c>
    </row>
    <row r="56" spans="1:27" ht="30" customHeight="1">
      <c r="A56" s="3" t="s">
        <v>521</v>
      </c>
      <c r="B56" s="3" t="s">
        <v>519</v>
      </c>
      <c r="C56" s="3" t="s">
        <v>274</v>
      </c>
      <c r="D56" s="4" t="s">
        <v>275</v>
      </c>
      <c r="E56" s="5">
        <v>0</v>
      </c>
      <c r="F56" s="3" t="s">
        <v>52</v>
      </c>
      <c r="G56" s="5">
        <v>0</v>
      </c>
      <c r="H56" s="3" t="s">
        <v>52</v>
      </c>
      <c r="I56" s="5">
        <v>0</v>
      </c>
      <c r="J56" s="3" t="s">
        <v>52</v>
      </c>
      <c r="K56" s="5">
        <v>0</v>
      </c>
      <c r="L56" s="3" t="s">
        <v>52</v>
      </c>
      <c r="M56" s="5">
        <v>0</v>
      </c>
      <c r="N56" s="3" t="s">
        <v>52</v>
      </c>
      <c r="O56" s="5">
        <v>0</v>
      </c>
      <c r="P56" s="5">
        <v>146509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3" t="s">
        <v>520</v>
      </c>
      <c r="X56" s="3" t="s">
        <v>52</v>
      </c>
      <c r="Y56" s="6" t="s">
        <v>719</v>
      </c>
      <c r="Z56" s="6" t="s">
        <v>52</v>
      </c>
      <c r="AA56" s="6" t="s">
        <v>52</v>
      </c>
    </row>
    <row r="57" spans="1:27" ht="30" customHeight="1">
      <c r="A57" s="3" t="s">
        <v>335</v>
      </c>
      <c r="B57" s="3" t="s">
        <v>333</v>
      </c>
      <c r="C57" s="3" t="s">
        <v>274</v>
      </c>
      <c r="D57" s="4" t="s">
        <v>275</v>
      </c>
      <c r="E57" s="5">
        <v>0</v>
      </c>
      <c r="F57" s="3" t="s">
        <v>52</v>
      </c>
      <c r="G57" s="5">
        <v>0</v>
      </c>
      <c r="H57" s="3" t="s">
        <v>52</v>
      </c>
      <c r="I57" s="5">
        <v>0</v>
      </c>
      <c r="J57" s="3" t="s">
        <v>52</v>
      </c>
      <c r="K57" s="5">
        <v>0</v>
      </c>
      <c r="L57" s="3" t="s">
        <v>52</v>
      </c>
      <c r="M57" s="5">
        <v>0</v>
      </c>
      <c r="N57" s="3" t="s">
        <v>52</v>
      </c>
      <c r="O57" s="5">
        <v>0</v>
      </c>
      <c r="P57" s="5">
        <v>115272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3" t="s">
        <v>334</v>
      </c>
      <c r="X57" s="3" t="s">
        <v>52</v>
      </c>
      <c r="Y57" s="6" t="s">
        <v>719</v>
      </c>
      <c r="Z57" s="6" t="s">
        <v>52</v>
      </c>
      <c r="AA57" s="6" t="s">
        <v>52</v>
      </c>
    </row>
    <row r="58" spans="1:27" ht="30" customHeight="1">
      <c r="A58" s="3" t="s">
        <v>584</v>
      </c>
      <c r="B58" s="3" t="s">
        <v>582</v>
      </c>
      <c r="C58" s="3" t="s">
        <v>274</v>
      </c>
      <c r="D58" s="4" t="s">
        <v>275</v>
      </c>
      <c r="E58" s="5">
        <v>0</v>
      </c>
      <c r="F58" s="3" t="s">
        <v>52</v>
      </c>
      <c r="G58" s="5">
        <v>0</v>
      </c>
      <c r="H58" s="3" t="s">
        <v>52</v>
      </c>
      <c r="I58" s="5">
        <v>0</v>
      </c>
      <c r="J58" s="3" t="s">
        <v>52</v>
      </c>
      <c r="K58" s="5">
        <v>0</v>
      </c>
      <c r="L58" s="3" t="s">
        <v>52</v>
      </c>
      <c r="M58" s="5">
        <v>0</v>
      </c>
      <c r="N58" s="3" t="s">
        <v>52</v>
      </c>
      <c r="O58" s="5">
        <v>0</v>
      </c>
      <c r="P58" s="5">
        <v>160431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3" t="s">
        <v>583</v>
      </c>
      <c r="X58" s="3" t="s">
        <v>52</v>
      </c>
      <c r="Y58" s="6" t="s">
        <v>719</v>
      </c>
      <c r="Z58" s="6" t="s">
        <v>52</v>
      </c>
      <c r="AA58" s="6" t="s">
        <v>52</v>
      </c>
    </row>
    <row r="59" spans="1:27" ht="30" customHeight="1">
      <c r="A59" s="3" t="s">
        <v>655</v>
      </c>
      <c r="B59" s="3" t="s">
        <v>652</v>
      </c>
      <c r="C59" s="3" t="s">
        <v>653</v>
      </c>
      <c r="D59" s="4" t="s">
        <v>620</v>
      </c>
      <c r="E59" s="5">
        <v>0</v>
      </c>
      <c r="F59" s="3" t="s">
        <v>52</v>
      </c>
      <c r="G59" s="5">
        <v>3483.33</v>
      </c>
      <c r="H59" s="3" t="s">
        <v>720</v>
      </c>
      <c r="I59" s="5">
        <v>2433.33</v>
      </c>
      <c r="J59" s="3" t="s">
        <v>721</v>
      </c>
      <c r="K59" s="5">
        <v>0</v>
      </c>
      <c r="L59" s="3" t="s">
        <v>52</v>
      </c>
      <c r="M59" s="5">
        <v>0</v>
      </c>
      <c r="N59" s="3" t="s">
        <v>52</v>
      </c>
      <c r="O59" s="5">
        <f t="shared" ref="O59:O68" si="2">SMALL(E59:M59,COUNTIF(E59:M59,0)+1)</f>
        <v>2433.33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3" t="s">
        <v>654</v>
      </c>
      <c r="X59" s="3" t="s">
        <v>52</v>
      </c>
      <c r="Y59" s="6" t="s">
        <v>52</v>
      </c>
      <c r="Z59" s="6" t="s">
        <v>52</v>
      </c>
      <c r="AA59" s="6" t="s">
        <v>52</v>
      </c>
    </row>
    <row r="60" spans="1:27" ht="30" customHeight="1">
      <c r="A60" s="3" t="s">
        <v>622</v>
      </c>
      <c r="B60" s="3" t="s">
        <v>618</v>
      </c>
      <c r="C60" s="3" t="s">
        <v>619</v>
      </c>
      <c r="D60" s="4" t="s">
        <v>620</v>
      </c>
      <c r="E60" s="5">
        <v>0</v>
      </c>
      <c r="F60" s="3" t="s">
        <v>52</v>
      </c>
      <c r="G60" s="5">
        <v>0</v>
      </c>
      <c r="H60" s="3" t="s">
        <v>52</v>
      </c>
      <c r="I60" s="5">
        <v>0</v>
      </c>
      <c r="J60" s="3" t="s">
        <v>52</v>
      </c>
      <c r="K60" s="5">
        <v>5694</v>
      </c>
      <c r="L60" s="3" t="s">
        <v>722</v>
      </c>
      <c r="M60" s="5">
        <v>0</v>
      </c>
      <c r="N60" s="3" t="s">
        <v>52</v>
      </c>
      <c r="O60" s="5">
        <f t="shared" si="2"/>
        <v>5694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3" t="s">
        <v>621</v>
      </c>
      <c r="X60" s="3" t="s">
        <v>52</v>
      </c>
      <c r="Y60" s="6" t="s">
        <v>52</v>
      </c>
      <c r="Z60" s="6" t="s">
        <v>52</v>
      </c>
      <c r="AA60" s="6" t="s">
        <v>52</v>
      </c>
    </row>
    <row r="61" spans="1:27" ht="30" customHeight="1">
      <c r="A61" s="3" t="s">
        <v>650</v>
      </c>
      <c r="B61" s="3" t="s">
        <v>647</v>
      </c>
      <c r="C61" s="3" t="s">
        <v>648</v>
      </c>
      <c r="D61" s="4" t="s">
        <v>620</v>
      </c>
      <c r="E61" s="5">
        <v>5060</v>
      </c>
      <c r="F61" s="3" t="s">
        <v>52</v>
      </c>
      <c r="G61" s="5">
        <v>7988.88</v>
      </c>
      <c r="H61" s="3" t="s">
        <v>720</v>
      </c>
      <c r="I61" s="5">
        <v>8305.5499999999993</v>
      </c>
      <c r="J61" s="3" t="s">
        <v>723</v>
      </c>
      <c r="K61" s="5">
        <v>0</v>
      </c>
      <c r="L61" s="3" t="s">
        <v>52</v>
      </c>
      <c r="M61" s="5">
        <v>0</v>
      </c>
      <c r="N61" s="3" t="s">
        <v>52</v>
      </c>
      <c r="O61" s="5">
        <f t="shared" si="2"/>
        <v>5060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3" t="s">
        <v>649</v>
      </c>
      <c r="X61" s="3" t="s">
        <v>52</v>
      </c>
      <c r="Y61" s="6" t="s">
        <v>52</v>
      </c>
      <c r="Z61" s="6" t="s">
        <v>52</v>
      </c>
      <c r="AA61" s="6" t="s">
        <v>52</v>
      </c>
    </row>
    <row r="62" spans="1:27" ht="30" customHeight="1">
      <c r="A62" s="3" t="s">
        <v>639</v>
      </c>
      <c r="B62" s="3" t="s">
        <v>514</v>
      </c>
      <c r="C62" s="3" t="s">
        <v>637</v>
      </c>
      <c r="D62" s="4" t="s">
        <v>188</v>
      </c>
      <c r="E62" s="5">
        <v>0</v>
      </c>
      <c r="F62" s="3" t="s">
        <v>52</v>
      </c>
      <c r="G62" s="5">
        <v>1044.44</v>
      </c>
      <c r="H62" s="3" t="s">
        <v>724</v>
      </c>
      <c r="I62" s="5">
        <v>0</v>
      </c>
      <c r="J62" s="3" t="s">
        <v>52</v>
      </c>
      <c r="K62" s="5">
        <v>0</v>
      </c>
      <c r="L62" s="3" t="s">
        <v>52</v>
      </c>
      <c r="M62" s="5">
        <v>0</v>
      </c>
      <c r="N62" s="3" t="s">
        <v>52</v>
      </c>
      <c r="O62" s="5">
        <f t="shared" si="2"/>
        <v>1044.44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3" t="s">
        <v>638</v>
      </c>
      <c r="X62" s="3" t="s">
        <v>52</v>
      </c>
      <c r="Y62" s="6" t="s">
        <v>52</v>
      </c>
      <c r="Z62" s="6" t="s">
        <v>52</v>
      </c>
      <c r="AA62" s="6" t="s">
        <v>52</v>
      </c>
    </row>
    <row r="63" spans="1:27" ht="30" customHeight="1">
      <c r="A63" s="3" t="s">
        <v>517</v>
      </c>
      <c r="B63" s="3" t="s">
        <v>514</v>
      </c>
      <c r="C63" s="3" t="s">
        <v>515</v>
      </c>
      <c r="D63" s="4" t="s">
        <v>188</v>
      </c>
      <c r="E63" s="5">
        <v>1993.54</v>
      </c>
      <c r="F63" s="3" t="s">
        <v>52</v>
      </c>
      <c r="G63" s="5">
        <v>0</v>
      </c>
      <c r="H63" s="3" t="s">
        <v>52</v>
      </c>
      <c r="I63" s="5">
        <v>2473.11</v>
      </c>
      <c r="J63" s="3" t="s">
        <v>725</v>
      </c>
      <c r="K63" s="5">
        <v>0</v>
      </c>
      <c r="L63" s="3" t="s">
        <v>52</v>
      </c>
      <c r="M63" s="5">
        <v>0</v>
      </c>
      <c r="N63" s="3" t="s">
        <v>52</v>
      </c>
      <c r="O63" s="5">
        <f t="shared" si="2"/>
        <v>1993.54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3" t="s">
        <v>516</v>
      </c>
      <c r="X63" s="3" t="s">
        <v>726</v>
      </c>
      <c r="Y63" s="6" t="s">
        <v>52</v>
      </c>
      <c r="Z63" s="6" t="s">
        <v>52</v>
      </c>
      <c r="AA63" s="6" t="s">
        <v>52</v>
      </c>
    </row>
    <row r="64" spans="1:27" ht="30" customHeight="1">
      <c r="A64" s="3" t="s">
        <v>602</v>
      </c>
      <c r="B64" s="3" t="s">
        <v>514</v>
      </c>
      <c r="C64" s="3" t="s">
        <v>600</v>
      </c>
      <c r="D64" s="4" t="s">
        <v>188</v>
      </c>
      <c r="E64" s="5">
        <v>0</v>
      </c>
      <c r="F64" s="3" t="s">
        <v>52</v>
      </c>
      <c r="G64" s="5">
        <v>2139.7800000000002</v>
      </c>
      <c r="H64" s="3" t="s">
        <v>724</v>
      </c>
      <c r="I64" s="5">
        <v>0</v>
      </c>
      <c r="J64" s="3" t="s">
        <v>52</v>
      </c>
      <c r="K64" s="5">
        <v>0</v>
      </c>
      <c r="L64" s="3" t="s">
        <v>52</v>
      </c>
      <c r="M64" s="5">
        <v>0</v>
      </c>
      <c r="N64" s="3" t="s">
        <v>52</v>
      </c>
      <c r="O64" s="5">
        <f t="shared" si="2"/>
        <v>2139.7800000000002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3" t="s">
        <v>601</v>
      </c>
      <c r="X64" s="3" t="s">
        <v>726</v>
      </c>
      <c r="Y64" s="6" t="s">
        <v>52</v>
      </c>
      <c r="Z64" s="6" t="s">
        <v>52</v>
      </c>
      <c r="AA64" s="6" t="s">
        <v>52</v>
      </c>
    </row>
    <row r="65" spans="1:27" ht="30" customHeight="1">
      <c r="A65" s="3" t="s">
        <v>598</v>
      </c>
      <c r="B65" s="3" t="s">
        <v>596</v>
      </c>
      <c r="C65" s="3" t="s">
        <v>52</v>
      </c>
      <c r="D65" s="4" t="s">
        <v>188</v>
      </c>
      <c r="E65" s="5">
        <v>0</v>
      </c>
      <c r="F65" s="3" t="s">
        <v>52</v>
      </c>
      <c r="G65" s="5">
        <v>0</v>
      </c>
      <c r="H65" s="3" t="s">
        <v>52</v>
      </c>
      <c r="I65" s="5">
        <v>0</v>
      </c>
      <c r="J65" s="3" t="s">
        <v>52</v>
      </c>
      <c r="K65" s="5">
        <v>0</v>
      </c>
      <c r="L65" s="3" t="s">
        <v>52</v>
      </c>
      <c r="M65" s="5">
        <v>1150</v>
      </c>
      <c r="N65" s="3" t="s">
        <v>52</v>
      </c>
      <c r="O65" s="5">
        <f t="shared" si="2"/>
        <v>1150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3" t="s">
        <v>597</v>
      </c>
      <c r="X65" s="3" t="s">
        <v>52</v>
      </c>
      <c r="Y65" s="6" t="s">
        <v>52</v>
      </c>
      <c r="Z65" s="6" t="s">
        <v>52</v>
      </c>
      <c r="AA65" s="6" t="s">
        <v>52</v>
      </c>
    </row>
    <row r="66" spans="1:27" ht="30" customHeight="1">
      <c r="A66" s="3" t="s">
        <v>594</v>
      </c>
      <c r="B66" s="3" t="s">
        <v>591</v>
      </c>
      <c r="C66" s="3" t="s">
        <v>592</v>
      </c>
      <c r="D66" s="4" t="s">
        <v>80</v>
      </c>
      <c r="E66" s="5">
        <v>0</v>
      </c>
      <c r="F66" s="3" t="s">
        <v>52</v>
      </c>
      <c r="G66" s="5">
        <v>0</v>
      </c>
      <c r="H66" s="3" t="s">
        <v>52</v>
      </c>
      <c r="I66" s="5">
        <v>0</v>
      </c>
      <c r="J66" s="3" t="s">
        <v>52</v>
      </c>
      <c r="K66" s="5">
        <v>0</v>
      </c>
      <c r="L66" s="3" t="s">
        <v>52</v>
      </c>
      <c r="M66" s="5">
        <v>73</v>
      </c>
      <c r="N66" s="3" t="s">
        <v>52</v>
      </c>
      <c r="O66" s="5">
        <f t="shared" si="2"/>
        <v>73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3" t="s">
        <v>593</v>
      </c>
      <c r="X66" s="3" t="s">
        <v>52</v>
      </c>
      <c r="Y66" s="6" t="s">
        <v>52</v>
      </c>
      <c r="Z66" s="6" t="s">
        <v>52</v>
      </c>
      <c r="AA66" s="6" t="s">
        <v>52</v>
      </c>
    </row>
    <row r="67" spans="1:27" ht="30" customHeight="1">
      <c r="A67" s="3" t="s">
        <v>667</v>
      </c>
      <c r="B67" s="3" t="s">
        <v>664</v>
      </c>
      <c r="C67" s="3" t="s">
        <v>665</v>
      </c>
      <c r="D67" s="4" t="s">
        <v>188</v>
      </c>
      <c r="E67" s="5">
        <v>2450</v>
      </c>
      <c r="F67" s="3" t="s">
        <v>52</v>
      </c>
      <c r="G67" s="5">
        <v>0</v>
      </c>
      <c r="H67" s="3" t="s">
        <v>52</v>
      </c>
      <c r="I67" s="5">
        <v>0</v>
      </c>
      <c r="J67" s="3" t="s">
        <v>52</v>
      </c>
      <c r="K67" s="5">
        <v>0</v>
      </c>
      <c r="L67" s="3" t="s">
        <v>52</v>
      </c>
      <c r="M67" s="5">
        <v>0</v>
      </c>
      <c r="N67" s="3" t="s">
        <v>52</v>
      </c>
      <c r="O67" s="5">
        <f t="shared" si="2"/>
        <v>2450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3" t="s">
        <v>666</v>
      </c>
      <c r="X67" s="3" t="s">
        <v>52</v>
      </c>
      <c r="Y67" s="6" t="s">
        <v>52</v>
      </c>
      <c r="Z67" s="6" t="s">
        <v>52</v>
      </c>
      <c r="AA67" s="6" t="s">
        <v>52</v>
      </c>
    </row>
    <row r="68" spans="1:27" ht="30" customHeight="1">
      <c r="A68" s="3" t="s">
        <v>190</v>
      </c>
      <c r="B68" s="3" t="s">
        <v>186</v>
      </c>
      <c r="C68" s="3" t="s">
        <v>187</v>
      </c>
      <c r="D68" s="4" t="s">
        <v>188</v>
      </c>
      <c r="E68" s="5">
        <v>210</v>
      </c>
      <c r="F68" s="3" t="s">
        <v>52</v>
      </c>
      <c r="G68" s="5">
        <v>0</v>
      </c>
      <c r="H68" s="3" t="s">
        <v>727</v>
      </c>
      <c r="I68" s="5">
        <v>0</v>
      </c>
      <c r="J68" s="3" t="s">
        <v>52</v>
      </c>
      <c r="K68" s="5">
        <v>0</v>
      </c>
      <c r="L68" s="3" t="s">
        <v>52</v>
      </c>
      <c r="M68" s="5">
        <v>0</v>
      </c>
      <c r="N68" s="3" t="s">
        <v>52</v>
      </c>
      <c r="O68" s="5">
        <f t="shared" si="2"/>
        <v>210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3" t="s">
        <v>189</v>
      </c>
      <c r="X68" s="3" t="s">
        <v>52</v>
      </c>
      <c r="Y68" s="6" t="s">
        <v>52</v>
      </c>
      <c r="Z68" s="6" t="s">
        <v>52</v>
      </c>
      <c r="AA68" s="6" t="s">
        <v>52</v>
      </c>
    </row>
  </sheetData>
  <mergeCells count="14">
    <mergeCell ref="X3:X4"/>
    <mergeCell ref="Y3:Y4"/>
    <mergeCell ref="Z3:Z4"/>
    <mergeCell ref="AA3:AA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</mergeCells>
  <phoneticPr fontId="1" type="noConversion"/>
  <pageMargins left="0.78740157480314954" right="0" top="0.39370078740157477" bottom="0.39370078740157477" header="0" footer="0"/>
  <pageSetup paperSize="9" scale="50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showZeros="0" zoomScale="75" zoomScaleNormal="75" workbookViewId="0"/>
  </sheetViews>
  <sheetFormatPr defaultRowHeight="16.5"/>
  <cols>
    <col min="1" max="16384" width="9" style="1"/>
  </cols>
  <sheetData>
    <row r="1" spans="1:7">
      <c r="A1" s="1" t="s">
        <v>728</v>
      </c>
    </row>
    <row r="2" spans="1:7">
      <c r="A2" s="2" t="s">
        <v>729</v>
      </c>
      <c r="B2" s="1" t="s">
        <v>730</v>
      </c>
    </row>
    <row r="3" spans="1:7">
      <c r="A3" s="2" t="s">
        <v>731</v>
      </c>
      <c r="B3" s="1" t="s">
        <v>732</v>
      </c>
    </row>
    <row r="4" spans="1:7">
      <c r="A4" s="2" t="s">
        <v>733</v>
      </c>
      <c r="B4" s="1">
        <v>5</v>
      </c>
    </row>
    <row r="5" spans="1:7">
      <c r="A5" s="2" t="s">
        <v>734</v>
      </c>
      <c r="B5" s="1">
        <v>5</v>
      </c>
    </row>
    <row r="6" spans="1:7">
      <c r="A6" s="2" t="s">
        <v>735</v>
      </c>
      <c r="B6" s="1" t="s">
        <v>736</v>
      </c>
    </row>
    <row r="7" spans="1:7">
      <c r="A7" s="2" t="s">
        <v>737</v>
      </c>
      <c r="B7" s="1" t="s">
        <v>738</v>
      </c>
      <c r="C7" s="1" t="s">
        <v>61</v>
      </c>
    </row>
    <row r="8" spans="1:7">
      <c r="A8" s="2" t="s">
        <v>739</v>
      </c>
      <c r="B8" s="1" t="s">
        <v>738</v>
      </c>
      <c r="C8" s="1">
        <v>2</v>
      </c>
    </row>
    <row r="9" spans="1:7">
      <c r="A9" s="2" t="s">
        <v>740</v>
      </c>
      <c r="B9" s="1" t="s">
        <v>680</v>
      </c>
      <c r="C9" s="1" t="s">
        <v>682</v>
      </c>
      <c r="D9" s="1" t="s">
        <v>683</v>
      </c>
      <c r="E9" s="1" t="s">
        <v>684</v>
      </c>
      <c r="F9" s="1" t="s">
        <v>685</v>
      </c>
      <c r="G9" s="1" t="s">
        <v>741</v>
      </c>
    </row>
    <row r="10" spans="1:7">
      <c r="A10" s="2" t="s">
        <v>742</v>
      </c>
      <c r="B10" s="1">
        <v>1172</v>
      </c>
      <c r="C10" s="1">
        <v>0</v>
      </c>
      <c r="D10" s="1">
        <v>0</v>
      </c>
    </row>
    <row r="11" spans="1:7">
      <c r="A11" s="2" t="s">
        <v>743</v>
      </c>
      <c r="B11" s="1" t="s">
        <v>744</v>
      </c>
      <c r="C11" s="1">
        <v>4</v>
      </c>
    </row>
    <row r="12" spans="1:7">
      <c r="A12" s="2" t="s">
        <v>745</v>
      </c>
      <c r="B12" s="1" t="s">
        <v>744</v>
      </c>
      <c r="C12" s="1">
        <v>4</v>
      </c>
    </row>
    <row r="13" spans="1:7">
      <c r="A13" s="2" t="s">
        <v>746</v>
      </c>
      <c r="B13" s="1" t="s">
        <v>744</v>
      </c>
      <c r="C13" s="1">
        <v>3</v>
      </c>
    </row>
    <row r="14" spans="1:7">
      <c r="A14" s="2" t="s">
        <v>747</v>
      </c>
      <c r="B14" s="1" t="s">
        <v>738</v>
      </c>
      <c r="C14" s="1">
        <v>5</v>
      </c>
    </row>
    <row r="15" spans="1:7">
      <c r="A15" s="2" t="s">
        <v>748</v>
      </c>
      <c r="B15" s="1" t="s">
        <v>730</v>
      </c>
      <c r="C15" s="1" t="s">
        <v>749</v>
      </c>
      <c r="D15" s="1" t="s">
        <v>749</v>
      </c>
      <c r="E15" s="1" t="s">
        <v>749</v>
      </c>
      <c r="F15" s="1">
        <v>1</v>
      </c>
    </row>
    <row r="16" spans="1:7">
      <c r="A16" s="2" t="s">
        <v>750</v>
      </c>
      <c r="B16" s="1">
        <v>0</v>
      </c>
      <c r="C16" s="1">
        <v>0</v>
      </c>
    </row>
    <row r="17" spans="1:13">
      <c r="A17" s="2" t="s">
        <v>751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>
      <c r="A18" s="2" t="s">
        <v>752</v>
      </c>
      <c r="B18" s="1">
        <v>0</v>
      </c>
      <c r="C18" s="1">
        <v>0</v>
      </c>
    </row>
    <row r="21" spans="1:13">
      <c r="A21" s="1" t="s">
        <v>677</v>
      </c>
      <c r="B21" s="1" t="s">
        <v>753</v>
      </c>
      <c r="C21" s="1" t="s">
        <v>754</v>
      </c>
    </row>
    <row r="22" spans="1:13">
      <c r="A22" s="1">
        <v>1</v>
      </c>
      <c r="B22" s="1" t="s">
        <v>755</v>
      </c>
      <c r="C22" s="1" t="s">
        <v>756</v>
      </c>
    </row>
    <row r="23" spans="1:13">
      <c r="A23" s="1">
        <v>2</v>
      </c>
      <c r="B23" s="1" t="s">
        <v>757</v>
      </c>
      <c r="C23" s="1" t="s">
        <v>758</v>
      </c>
    </row>
    <row r="24" spans="1:13">
      <c r="A24" s="1">
        <v>3</v>
      </c>
      <c r="B24" s="1" t="s">
        <v>759</v>
      </c>
      <c r="C24" s="1" t="s">
        <v>760</v>
      </c>
    </row>
    <row r="25" spans="1:13">
      <c r="A25" s="1">
        <v>4</v>
      </c>
      <c r="B25" s="1" t="s">
        <v>761</v>
      </c>
      <c r="C25" s="1" t="s">
        <v>762</v>
      </c>
    </row>
    <row r="26" spans="1:13">
      <c r="A26" s="1">
        <v>5</v>
      </c>
      <c r="B26" s="1" t="s">
        <v>763</v>
      </c>
    </row>
    <row r="27" spans="1:13">
      <c r="A27" s="1">
        <v>6</v>
      </c>
      <c r="B27" s="1" t="s">
        <v>764</v>
      </c>
    </row>
    <row r="28" spans="1:13">
      <c r="A28" s="1">
        <v>7</v>
      </c>
      <c r="B28" s="1" t="s">
        <v>764</v>
      </c>
    </row>
    <row r="29" spans="1:13">
      <c r="A29" s="1">
        <v>8</v>
      </c>
      <c r="B29" s="1" t="s">
        <v>764</v>
      </c>
    </row>
    <row r="30" spans="1:13">
      <c r="A30" s="1">
        <v>9</v>
      </c>
      <c r="B30" s="1" t="s">
        <v>764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11</vt:i4>
      </vt:variant>
    </vt:vector>
  </HeadingPairs>
  <TitlesOfParts>
    <vt:vector size="18" baseType="lpstr">
      <vt:lpstr>원가계산</vt:lpstr>
      <vt:lpstr>공종별집계표</vt:lpstr>
      <vt:lpstr>공종별내역서</vt:lpstr>
      <vt:lpstr>일위대가목록</vt:lpstr>
      <vt:lpstr>일위대가</vt:lpstr>
      <vt:lpstr>단가대비표</vt:lpstr>
      <vt:lpstr>공사설정</vt:lpstr>
      <vt:lpstr>공종별내역서!Print_Area</vt:lpstr>
      <vt:lpstr>공종별집계표!Print_Area</vt:lpstr>
      <vt:lpstr>단가대비표!Print_Area</vt:lpstr>
      <vt:lpstr>원가계산!Print_Area</vt:lpstr>
      <vt:lpstr>일위대가!Print_Area</vt:lpstr>
      <vt:lpstr>일위대가목록!Print_Area</vt:lpstr>
      <vt:lpstr>공종별내역서!Print_Titles</vt:lpstr>
      <vt:lpstr>공종별집계표!Print_Titles</vt:lpstr>
      <vt:lpstr>단가대비표!Print_Titles</vt:lpstr>
      <vt:lpstr>일위대가!Print_Titles</vt:lpstr>
      <vt:lpstr>일위대가목록!Print_Titles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2016-02-01T05:40:38Z</cp:lastPrinted>
  <dcterms:created xsi:type="dcterms:W3CDTF">2009-02-01T05:22:42Z</dcterms:created>
  <dcterms:modified xsi:type="dcterms:W3CDTF">2016-02-01T08:41:15Z</dcterms:modified>
</cp:coreProperties>
</file>