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15" yWindow="32820" windowWidth="15165" windowHeight="8835" tabRatio="724"/>
  </bookViews>
  <sheets>
    <sheet name="원가계산" sheetId="17" r:id="rId1"/>
    <sheet name="총괄표" sheetId="11" r:id="rId2"/>
    <sheet name="내역서" sheetId="10" r:id="rId3"/>
    <sheet name="일대목차" sheetId="12" r:id="rId4"/>
    <sheet name="일위대가" sheetId="9" r:id="rId5"/>
    <sheet name="일위노임" sheetId="15" r:id="rId6"/>
    <sheet name="합산자재" sheetId="6" r:id="rId7"/>
    <sheet name="단가조사" sheetId="7" r:id="rId8"/>
    <sheet name="산출집계" sheetId="19" r:id="rId9"/>
    <sheet name="목록별산출서" sheetId="20" r:id="rId10"/>
    <sheet name="옵션" sheetId="5" state="hidden" r:id="rId11"/>
  </sheets>
  <definedNames>
    <definedName name="CV_1C">#REF!</definedName>
    <definedName name="_xlnm.Print_Area" localSheetId="2">내역서!$A$1:$Q$315</definedName>
    <definedName name="_xlnm.Print_Area" localSheetId="8">산출집계!$A$1:$Y$259</definedName>
    <definedName name="_xlnm.Print_Area" localSheetId="0">원가계산!$A$1:$O$35</definedName>
    <definedName name="_xlnm.Print_Area" localSheetId="5">일위노임!$A$1:$T$289</definedName>
    <definedName name="_xlnm.Print_Area" localSheetId="4">일위대가!$A$1:$Q$627</definedName>
    <definedName name="_xlnm.Print_Area" localSheetId="1">총괄표!$A$1:$Q$107</definedName>
    <definedName name="_xlnm.Print_Area">#REF!</definedName>
    <definedName name="_xlnm.Print_Titles" localSheetId="2">내역서!$1:$3</definedName>
    <definedName name="_xlnm.Print_Titles" localSheetId="7">단가조사!$1:$3</definedName>
    <definedName name="_xlnm.Print_Titles" localSheetId="3">일대목차!$1:$3</definedName>
    <definedName name="_xlnm.Print_Titles" localSheetId="5">일위노임!$1:$3</definedName>
    <definedName name="_xlnm.Print_Titles" localSheetId="4">일위대가!$1:$3</definedName>
    <definedName name="_xlnm.Print_Titles" localSheetId="1">총괄표!$1:$3</definedName>
    <definedName name="_xlnm.Print_Titles" localSheetId="6">합산자재!$1:$3</definedName>
    <definedName name="_xlnm.Print_Titles">#REF!</definedName>
    <definedName name="SIZE">#REF!</definedName>
    <definedName name="노임">#REF!</definedName>
    <definedName name="단가">#REF!</definedName>
    <definedName name="ㄹF25">#REF!</definedName>
    <definedName name="일위">#REF!</definedName>
    <definedName name="품_______명">#REF!</definedName>
  </definedNames>
  <calcPr calcId="125725"/>
</workbook>
</file>

<file path=xl/calcChain.xml><?xml version="1.0" encoding="utf-8"?>
<calcChain xmlns="http://schemas.openxmlformats.org/spreadsheetml/2006/main">
  <c r="F8" i="5"/>
  <c r="F7"/>
  <c r="F6"/>
  <c r="F5"/>
  <c r="F4"/>
  <c r="O29" i="11"/>
  <c r="O55"/>
  <c r="O81"/>
  <c r="O107"/>
  <c r="AE293" i="10"/>
  <c r="AE268"/>
  <c r="AE241"/>
  <c r="AE217"/>
  <c r="AE206"/>
  <c r="AE164"/>
  <c r="AE125"/>
  <c r="AE102"/>
  <c r="AE68"/>
  <c r="AE41"/>
  <c r="O289"/>
  <c r="O315"/>
  <c r="AE351" i="9"/>
  <c r="AE344"/>
  <c r="AE336"/>
  <c r="AE11"/>
  <c r="H5" i="15"/>
  <c r="O5"/>
  <c r="AF5" s="1"/>
  <c r="Q5"/>
  <c r="H6"/>
  <c r="Q6"/>
  <c r="H8"/>
  <c r="O8"/>
  <c r="AA8" s="1"/>
  <c r="AA9" s="1"/>
  <c r="Q8"/>
  <c r="H9"/>
  <c r="Q9"/>
  <c r="H11"/>
  <c r="O11"/>
  <c r="AA11" s="1"/>
  <c r="Q11"/>
  <c r="H12"/>
  <c r="Q12"/>
  <c r="H14"/>
  <c r="O14"/>
  <c r="AA14" s="1"/>
  <c r="AA15" s="1"/>
  <c r="Q14"/>
  <c r="H15"/>
  <c r="Q15"/>
  <c r="H17"/>
  <c r="O17"/>
  <c r="AA17" s="1"/>
  <c r="Q17"/>
  <c r="H18"/>
  <c r="Q18"/>
  <c r="H20"/>
  <c r="O20"/>
  <c r="AA20" s="1"/>
  <c r="AA21" s="1"/>
  <c r="Q20"/>
  <c r="H21"/>
  <c r="Q21"/>
  <c r="H23"/>
  <c r="O23"/>
  <c r="AA23" s="1"/>
  <c r="Q23"/>
  <c r="H24"/>
  <c r="Q24"/>
  <c r="H26"/>
  <c r="O26"/>
  <c r="AD26" s="1"/>
  <c r="AD28" s="1"/>
  <c r="Q26"/>
  <c r="H27"/>
  <c r="O27"/>
  <c r="AF27" s="1"/>
  <c r="Q27"/>
  <c r="H28"/>
  <c r="I28"/>
  <c r="O28" s="1"/>
  <c r="Q28"/>
  <c r="H29"/>
  <c r="Q29"/>
  <c r="H31"/>
  <c r="O31"/>
  <c r="AD31" s="1"/>
  <c r="AD33" s="1"/>
  <c r="Q31"/>
  <c r="H32"/>
  <c r="O32"/>
  <c r="AF32" s="1"/>
  <c r="I34" s="1"/>
  <c r="Q32"/>
  <c r="H33"/>
  <c r="Q33"/>
  <c r="AF33"/>
  <c r="H34"/>
  <c r="Q34"/>
  <c r="H36"/>
  <c r="O36"/>
  <c r="AD36" s="1"/>
  <c r="Q36"/>
  <c r="H37"/>
  <c r="O37"/>
  <c r="AF37" s="1"/>
  <c r="I39" s="1"/>
  <c r="Q37"/>
  <c r="H38"/>
  <c r="Q38"/>
  <c r="AF38"/>
  <c r="H39"/>
  <c r="Q39"/>
  <c r="H41"/>
  <c r="O41"/>
  <c r="AD41" s="1"/>
  <c r="AD43" s="1"/>
  <c r="Q41"/>
  <c r="H42"/>
  <c r="O42"/>
  <c r="AF42" s="1"/>
  <c r="Q42"/>
  <c r="H43"/>
  <c r="Q43"/>
  <c r="H44"/>
  <c r="Q44"/>
  <c r="H46"/>
  <c r="O46"/>
  <c r="AD46" s="1"/>
  <c r="Q46"/>
  <c r="H47"/>
  <c r="O47"/>
  <c r="AF47" s="1"/>
  <c r="Q47"/>
  <c r="H48"/>
  <c r="Q48"/>
  <c r="AF48"/>
  <c r="H49"/>
  <c r="I49"/>
  <c r="G49" s="1"/>
  <c r="G113" i="9" s="1"/>
  <c r="Q49" i="15"/>
  <c r="H51"/>
  <c r="O51"/>
  <c r="AD51" s="1"/>
  <c r="Q51"/>
  <c r="H52"/>
  <c r="O52"/>
  <c r="AF52" s="1"/>
  <c r="Q52"/>
  <c r="H53"/>
  <c r="Q53"/>
  <c r="H54"/>
  <c r="Q54"/>
  <c r="H56"/>
  <c r="O56"/>
  <c r="AD56" s="1"/>
  <c r="Q56"/>
  <c r="H57"/>
  <c r="O57"/>
  <c r="AF57" s="1"/>
  <c r="Q57"/>
  <c r="H58"/>
  <c r="Q58"/>
  <c r="H59"/>
  <c r="Q59"/>
  <c r="H61"/>
  <c r="O61"/>
  <c r="AA61" s="1"/>
  <c r="Q61"/>
  <c r="H62"/>
  <c r="Q62"/>
  <c r="H64"/>
  <c r="O64"/>
  <c r="AA64" s="1"/>
  <c r="Q64"/>
  <c r="H65"/>
  <c r="Q65"/>
  <c r="H67"/>
  <c r="O67"/>
  <c r="AB67" s="1"/>
  <c r="Q67"/>
  <c r="H68"/>
  <c r="O68"/>
  <c r="AF68" s="1"/>
  <c r="Q68"/>
  <c r="H69"/>
  <c r="Q69"/>
  <c r="H70"/>
  <c r="Q70"/>
  <c r="H72"/>
  <c r="O72"/>
  <c r="AB72" s="1"/>
  <c r="Q72"/>
  <c r="H73"/>
  <c r="O73"/>
  <c r="AF73" s="1"/>
  <c r="Q73"/>
  <c r="H74"/>
  <c r="Q74"/>
  <c r="H75"/>
  <c r="Q75"/>
  <c r="H77"/>
  <c r="O77"/>
  <c r="AA77" s="1"/>
  <c r="I78" s="1"/>
  <c r="O78" s="1"/>
  <c r="Q77"/>
  <c r="H78"/>
  <c r="Q78"/>
  <c r="AA78"/>
  <c r="H80"/>
  <c r="O80"/>
  <c r="Q80"/>
  <c r="AA80"/>
  <c r="H81"/>
  <c r="Q81"/>
  <c r="H83"/>
  <c r="O83"/>
  <c r="AA83" s="1"/>
  <c r="I84" s="1"/>
  <c r="O84" s="1"/>
  <c r="Q83"/>
  <c r="H84"/>
  <c r="Q84"/>
  <c r="H86"/>
  <c r="O86"/>
  <c r="Q86"/>
  <c r="AA86"/>
  <c r="H87"/>
  <c r="Q87"/>
  <c r="H89"/>
  <c r="O89"/>
  <c r="AA89" s="1"/>
  <c r="I90" s="1"/>
  <c r="O90" s="1"/>
  <c r="Q89"/>
  <c r="H90"/>
  <c r="Q90"/>
  <c r="AA90"/>
  <c r="H92"/>
  <c r="O92"/>
  <c r="AA92" s="1"/>
  <c r="Q92"/>
  <c r="H93"/>
  <c r="Q93"/>
  <c r="H95"/>
  <c r="O95"/>
  <c r="AA95" s="1"/>
  <c r="I96" s="1"/>
  <c r="O96" s="1"/>
  <c r="Q95"/>
  <c r="H96"/>
  <c r="Q96"/>
  <c r="AA96"/>
  <c r="H98"/>
  <c r="O98"/>
  <c r="Q98"/>
  <c r="AG98"/>
  <c r="H99"/>
  <c r="Q99"/>
  <c r="H101"/>
  <c r="O101"/>
  <c r="AA101" s="1"/>
  <c r="I102" s="1"/>
  <c r="O102" s="1"/>
  <c r="Q101"/>
  <c r="H102"/>
  <c r="Q102"/>
  <c r="AA102"/>
  <c r="H104"/>
  <c r="O104"/>
  <c r="AA104" s="1"/>
  <c r="Q104"/>
  <c r="H105"/>
  <c r="Q105"/>
  <c r="H107"/>
  <c r="O107"/>
  <c r="AA107" s="1"/>
  <c r="I108" s="1"/>
  <c r="O108" s="1"/>
  <c r="Q107"/>
  <c r="H108"/>
  <c r="Q108"/>
  <c r="H110"/>
  <c r="O110"/>
  <c r="AA110" s="1"/>
  <c r="Q110"/>
  <c r="H111"/>
  <c r="Q111"/>
  <c r="H113"/>
  <c r="O113"/>
  <c r="AA113" s="1"/>
  <c r="I114" s="1"/>
  <c r="O114" s="1"/>
  <c r="Q113"/>
  <c r="H114"/>
  <c r="G114" s="1"/>
  <c r="G254" i="9" s="1"/>
  <c r="Q114" i="15"/>
  <c r="AA114"/>
  <c r="H116"/>
  <c r="O116"/>
  <c r="AA116" s="1"/>
  <c r="Q116"/>
  <c r="H117"/>
  <c r="Q117"/>
  <c r="H119"/>
  <c r="O119"/>
  <c r="AA119" s="1"/>
  <c r="I120" s="1"/>
  <c r="O120" s="1"/>
  <c r="Q119"/>
  <c r="H120"/>
  <c r="Q120"/>
  <c r="AA120"/>
  <c r="H122"/>
  <c r="O122"/>
  <c r="AA122" s="1"/>
  <c r="Q122"/>
  <c r="H123"/>
  <c r="Q123"/>
  <c r="H125"/>
  <c r="O125"/>
  <c r="AA125" s="1"/>
  <c r="I126" s="1"/>
  <c r="O126" s="1"/>
  <c r="Q125"/>
  <c r="H126"/>
  <c r="Q126"/>
  <c r="AA126"/>
  <c r="H128"/>
  <c r="O128"/>
  <c r="AA128" s="1"/>
  <c r="Q128"/>
  <c r="H129"/>
  <c r="Q129"/>
  <c r="H131"/>
  <c r="O131"/>
  <c r="AA131" s="1"/>
  <c r="I132" s="1"/>
  <c r="O132" s="1"/>
  <c r="Q131"/>
  <c r="H132"/>
  <c r="Q132"/>
  <c r="H134"/>
  <c r="O134"/>
  <c r="AA134" s="1"/>
  <c r="Q134"/>
  <c r="H135"/>
  <c r="Q135"/>
  <c r="H137"/>
  <c r="O137"/>
  <c r="AA137" s="1"/>
  <c r="I138" s="1"/>
  <c r="O138" s="1"/>
  <c r="Q137"/>
  <c r="H138"/>
  <c r="G138" s="1"/>
  <c r="G302" i="9" s="1"/>
  <c r="Q138" i="15"/>
  <c r="AA138"/>
  <c r="H140"/>
  <c r="O140"/>
  <c r="AA140" s="1"/>
  <c r="Q140"/>
  <c r="H141"/>
  <c r="Q141"/>
  <c r="H143"/>
  <c r="O143"/>
  <c r="AA143" s="1"/>
  <c r="I144" s="1"/>
  <c r="O144" s="1"/>
  <c r="Q143"/>
  <c r="H144"/>
  <c r="G144" s="1"/>
  <c r="G314" i="9" s="1"/>
  <c r="Q144" i="15"/>
  <c r="AA144"/>
  <c r="H146"/>
  <c r="O146"/>
  <c r="AA146" s="1"/>
  <c r="Q146"/>
  <c r="H147"/>
  <c r="Q147"/>
  <c r="H149"/>
  <c r="O149"/>
  <c r="AA149" s="1"/>
  <c r="I150" s="1"/>
  <c r="O150" s="1"/>
  <c r="Q149"/>
  <c r="H150"/>
  <c r="Q150"/>
  <c r="AA150"/>
  <c r="H152"/>
  <c r="O152"/>
  <c r="AG152" s="1"/>
  <c r="Q152"/>
  <c r="H153"/>
  <c r="Q153"/>
  <c r="H155"/>
  <c r="O155"/>
  <c r="AH155" s="1"/>
  <c r="I156" s="1"/>
  <c r="O156" s="1"/>
  <c r="Q155"/>
  <c r="H156"/>
  <c r="Q156"/>
  <c r="H158"/>
  <c r="O158"/>
  <c r="Q158"/>
  <c r="AH158"/>
  <c r="H159"/>
  <c r="Q159"/>
  <c r="H161"/>
  <c r="O161"/>
  <c r="AD161" s="1"/>
  <c r="I162" s="1"/>
  <c r="O162" s="1"/>
  <c r="Q161"/>
  <c r="H162"/>
  <c r="Q162"/>
  <c r="AD162"/>
  <c r="H164"/>
  <c r="O164"/>
  <c r="Q164"/>
  <c r="AB164"/>
  <c r="H165"/>
  <c r="Q165"/>
  <c r="H167"/>
  <c r="O167"/>
  <c r="AB167" s="1"/>
  <c r="I168" s="1"/>
  <c r="O168" s="1"/>
  <c r="Q167"/>
  <c r="H168"/>
  <c r="Q168"/>
  <c r="AB168"/>
  <c r="H170"/>
  <c r="O170"/>
  <c r="Q170"/>
  <c r="AB170"/>
  <c r="H171"/>
  <c r="Q171"/>
  <c r="H173"/>
  <c r="O173"/>
  <c r="AB173" s="1"/>
  <c r="I174" s="1"/>
  <c r="O174" s="1"/>
  <c r="Q173"/>
  <c r="H174"/>
  <c r="Q174"/>
  <c r="AB174"/>
  <c r="H176"/>
  <c r="O176"/>
  <c r="Q176"/>
  <c r="AB176"/>
  <c r="H177"/>
  <c r="Q177"/>
  <c r="H179"/>
  <c r="O179"/>
  <c r="AB179" s="1"/>
  <c r="I180" s="1"/>
  <c r="O180" s="1"/>
  <c r="Q179"/>
  <c r="H180"/>
  <c r="Q180"/>
  <c r="H182"/>
  <c r="O182"/>
  <c r="Q182"/>
  <c r="AA182"/>
  <c r="H183"/>
  <c r="Q183"/>
  <c r="H185"/>
  <c r="O185"/>
  <c r="AB185" s="1"/>
  <c r="I186" s="1"/>
  <c r="O186" s="1"/>
  <c r="Q185"/>
  <c r="H186"/>
  <c r="Q186"/>
  <c r="AB186"/>
  <c r="H188"/>
  <c r="O188"/>
  <c r="Q188"/>
  <c r="AB188"/>
  <c r="H189"/>
  <c r="Q189"/>
  <c r="H191"/>
  <c r="O191"/>
  <c r="AB191" s="1"/>
  <c r="I192" s="1"/>
  <c r="O192" s="1"/>
  <c r="Q191"/>
  <c r="H192"/>
  <c r="Q192"/>
  <c r="AB192"/>
  <c r="H194"/>
  <c r="O194"/>
  <c r="Q194"/>
  <c r="AB194"/>
  <c r="H195"/>
  <c r="Q195"/>
  <c r="H197"/>
  <c r="O197"/>
  <c r="AB197" s="1"/>
  <c r="I198" s="1"/>
  <c r="O198" s="1"/>
  <c r="Q197"/>
  <c r="H198"/>
  <c r="Q198"/>
  <c r="AB198"/>
  <c r="H200"/>
  <c r="O200"/>
  <c r="Q200"/>
  <c r="AB200"/>
  <c r="H201"/>
  <c r="Q201"/>
  <c r="H203"/>
  <c r="O203"/>
  <c r="AB203" s="1"/>
  <c r="I204" s="1"/>
  <c r="O204" s="1"/>
  <c r="Q203"/>
  <c r="H204"/>
  <c r="Q204"/>
  <c r="AB204"/>
  <c r="H206"/>
  <c r="O206"/>
  <c r="Q206"/>
  <c r="AB206"/>
  <c r="H207"/>
  <c r="Q207"/>
  <c r="H209"/>
  <c r="O209"/>
  <c r="AB209" s="1"/>
  <c r="I210" s="1"/>
  <c r="O210" s="1"/>
  <c r="Q209"/>
  <c r="H210"/>
  <c r="Q210"/>
  <c r="AB210"/>
  <c r="H212"/>
  <c r="O212"/>
  <c r="Q212"/>
  <c r="AB212"/>
  <c r="H213"/>
  <c r="Q213"/>
  <c r="H215"/>
  <c r="O215"/>
  <c r="AB215" s="1"/>
  <c r="I216" s="1"/>
  <c r="O216" s="1"/>
  <c r="Q215"/>
  <c r="H216"/>
  <c r="Q216"/>
  <c r="AB216"/>
  <c r="H218"/>
  <c r="O218"/>
  <c r="Q218"/>
  <c r="AE218"/>
  <c r="H219"/>
  <c r="O219"/>
  <c r="Q219"/>
  <c r="AG219"/>
  <c r="H220"/>
  <c r="Q220"/>
  <c r="H221"/>
  <c r="Q221"/>
  <c r="H223"/>
  <c r="O223"/>
  <c r="Q223"/>
  <c r="AE223"/>
  <c r="H224"/>
  <c r="O224"/>
  <c r="Q224"/>
  <c r="AF224"/>
  <c r="H225"/>
  <c r="Q225"/>
  <c r="H226"/>
  <c r="Q226"/>
  <c r="H228"/>
  <c r="O228"/>
  <c r="Q228"/>
  <c r="AE228"/>
  <c r="H229"/>
  <c r="O229"/>
  <c r="Q229"/>
  <c r="AF229"/>
  <c r="H230"/>
  <c r="Q230"/>
  <c r="H231"/>
  <c r="Q231"/>
  <c r="H233"/>
  <c r="O233"/>
  <c r="Q233"/>
  <c r="AA233"/>
  <c r="H234"/>
  <c r="Q234"/>
  <c r="H236"/>
  <c r="O236"/>
  <c r="AA236" s="1"/>
  <c r="I237" s="1"/>
  <c r="O237" s="1"/>
  <c r="Q236"/>
  <c r="H237"/>
  <c r="Q237"/>
  <c r="AA237"/>
  <c r="H239"/>
  <c r="O239"/>
  <c r="Q239"/>
  <c r="AA239"/>
  <c r="H240"/>
  <c r="O240"/>
  <c r="Q240"/>
  <c r="AC240"/>
  <c r="H241"/>
  <c r="O241"/>
  <c r="Q241"/>
  <c r="AF241"/>
  <c r="H242"/>
  <c r="O242"/>
  <c r="Q242"/>
  <c r="AC242"/>
  <c r="H243"/>
  <c r="O243"/>
  <c r="Q243"/>
  <c r="AF243"/>
  <c r="H244"/>
  <c r="O244"/>
  <c r="Q244"/>
  <c r="AC244"/>
  <c r="H245"/>
  <c r="O245"/>
  <c r="Q245"/>
  <c r="AF245"/>
  <c r="H246"/>
  <c r="O246"/>
  <c r="Q246"/>
  <c r="AA246"/>
  <c r="H247"/>
  <c r="Q247"/>
  <c r="AF247"/>
  <c r="H248"/>
  <c r="Q248"/>
  <c r="H249"/>
  <c r="I249"/>
  <c r="O249" s="1"/>
  <c r="Q249"/>
  <c r="H251"/>
  <c r="O251"/>
  <c r="AC251" s="1"/>
  <c r="I252" s="1"/>
  <c r="O252" s="1"/>
  <c r="Q251"/>
  <c r="H252"/>
  <c r="G252" s="1"/>
  <c r="G569" i="9" s="1"/>
  <c r="Q252" i="15"/>
  <c r="AC252"/>
  <c r="H254"/>
  <c r="O254"/>
  <c r="AC254" s="1"/>
  <c r="Q254"/>
  <c r="H255"/>
  <c r="Q255"/>
  <c r="H257"/>
  <c r="O257"/>
  <c r="AA257" s="1"/>
  <c r="I259" s="1"/>
  <c r="O259" s="1"/>
  <c r="Q257"/>
  <c r="H258"/>
  <c r="O258"/>
  <c r="AF258" s="1"/>
  <c r="Q258"/>
  <c r="H259"/>
  <c r="G259" s="1"/>
  <c r="G581" i="9" s="1"/>
  <c r="Q259" i="15"/>
  <c r="AA259"/>
  <c r="H260"/>
  <c r="Q260"/>
  <c r="H262"/>
  <c r="O262"/>
  <c r="AA262" s="1"/>
  <c r="I263" s="1"/>
  <c r="O263" s="1"/>
  <c r="Q262"/>
  <c r="H263"/>
  <c r="G263" s="1"/>
  <c r="G588" i="9" s="1"/>
  <c r="Q263" i="15"/>
  <c r="AA263"/>
  <c r="H265"/>
  <c r="O265"/>
  <c r="AA265" s="1"/>
  <c r="Q265"/>
  <c r="H266"/>
  <c r="Q266"/>
  <c r="H268"/>
  <c r="O268"/>
  <c r="AD268" s="1"/>
  <c r="Q268"/>
  <c r="H269"/>
  <c r="O269"/>
  <c r="AF269" s="1"/>
  <c r="AF271" s="1"/>
  <c r="Q269"/>
  <c r="H270"/>
  <c r="O270"/>
  <c r="AD270" s="1"/>
  <c r="Q270"/>
  <c r="H271"/>
  <c r="Q271"/>
  <c r="H272"/>
  <c r="Q272"/>
  <c r="H274"/>
  <c r="O274"/>
  <c r="AD274" s="1"/>
  <c r="Q274"/>
  <c r="H275"/>
  <c r="O275"/>
  <c r="AF275" s="1"/>
  <c r="AF277" s="1"/>
  <c r="Q275"/>
  <c r="H276"/>
  <c r="O276"/>
  <c r="AD276" s="1"/>
  <c r="Q276"/>
  <c r="H277"/>
  <c r="Q277"/>
  <c r="H278"/>
  <c r="Q278"/>
  <c r="H280"/>
  <c r="O280"/>
  <c r="AA280" s="1"/>
  <c r="I281" s="1"/>
  <c r="O281" s="1"/>
  <c r="Q280"/>
  <c r="H281"/>
  <c r="Q281"/>
  <c r="AA281"/>
  <c r="B25" i="5"/>
  <c r="B24"/>
  <c r="B23"/>
  <c r="B22"/>
  <c r="B21"/>
  <c r="I272" i="15" l="1"/>
  <c r="O272" s="1"/>
  <c r="G120"/>
  <c r="G266" i="9" s="1"/>
  <c r="I43" i="15"/>
  <c r="O43" s="1"/>
  <c r="L315" i="10"/>
  <c r="I62" i="15"/>
  <c r="O62" s="1"/>
  <c r="AA62"/>
  <c r="AD48"/>
  <c r="I48"/>
  <c r="O48" s="1"/>
  <c r="I29"/>
  <c r="O29" s="1"/>
  <c r="AF28"/>
  <c r="AF259"/>
  <c r="I260"/>
  <c r="O260" s="1"/>
  <c r="G39"/>
  <c r="G93" i="9" s="1"/>
  <c r="O39" i="15"/>
  <c r="I6"/>
  <c r="AF6"/>
  <c r="G62"/>
  <c r="G142" i="9" s="1"/>
  <c r="O49" i="15"/>
  <c r="G281"/>
  <c r="G622" i="9" s="1"/>
  <c r="G168" i="15"/>
  <c r="G390" i="9" s="1"/>
  <c r="G162" i="15"/>
  <c r="G374" i="9" s="1"/>
  <c r="N315" i="10"/>
  <c r="AD277" i="15"/>
  <c r="I271"/>
  <c r="O271" s="1"/>
  <c r="G249"/>
  <c r="G563" i="9" s="1"/>
  <c r="G237" i="15"/>
  <c r="G551" i="9" s="1"/>
  <c r="G216" i="15"/>
  <c r="G518" i="9" s="1"/>
  <c r="G210" i="15"/>
  <c r="G502" i="9" s="1"/>
  <c r="G192" i="15"/>
  <c r="G454" i="9" s="1"/>
  <c r="G186" i="15"/>
  <c r="G438" i="9" s="1"/>
  <c r="G96" i="15"/>
  <c r="G219" i="9" s="1"/>
  <c r="G90" i="15"/>
  <c r="G199" i="9" s="1"/>
  <c r="G34" i="15"/>
  <c r="G83" i="9" s="1"/>
  <c r="I234" i="15"/>
  <c r="O234" s="1"/>
  <c r="AA234"/>
  <c r="I183"/>
  <c r="O183" s="1"/>
  <c r="AA183"/>
  <c r="I159"/>
  <c r="O159" s="1"/>
  <c r="AH159"/>
  <c r="I111"/>
  <c r="O111" s="1"/>
  <c r="AA111"/>
  <c r="AF74"/>
  <c r="I75"/>
  <c r="AF53"/>
  <c r="I54"/>
  <c r="I255"/>
  <c r="O255" s="1"/>
  <c r="AC255"/>
  <c r="AC247"/>
  <c r="I248"/>
  <c r="O248" s="1"/>
  <c r="I247"/>
  <c r="O247" s="1"/>
  <c r="AA247"/>
  <c r="I213"/>
  <c r="O213" s="1"/>
  <c r="AB213"/>
  <c r="I189"/>
  <c r="O189" s="1"/>
  <c r="AB189"/>
  <c r="I165"/>
  <c r="O165" s="1"/>
  <c r="AB165"/>
  <c r="I141"/>
  <c r="O141" s="1"/>
  <c r="AA141"/>
  <c r="I117"/>
  <c r="O117" s="1"/>
  <c r="AA117"/>
  <c r="I93"/>
  <c r="O93" s="1"/>
  <c r="AA93"/>
  <c r="AF69"/>
  <c r="I70"/>
  <c r="I53"/>
  <c r="O53" s="1"/>
  <c r="AD53"/>
  <c r="I18"/>
  <c r="AA18"/>
  <c r="O6"/>
  <c r="G6"/>
  <c r="G5" i="9" s="1"/>
  <c r="AB180" i="15"/>
  <c r="AD271"/>
  <c r="G234"/>
  <c r="G545" i="9" s="1"/>
  <c r="G198" i="15"/>
  <c r="G470" i="9" s="1"/>
  <c r="G174" i="15"/>
  <c r="G406" i="9" s="1"/>
  <c r="G159" i="15"/>
  <c r="G366" i="9" s="1"/>
  <c r="G150" i="15"/>
  <c r="G326" i="9" s="1"/>
  <c r="G126" i="15"/>
  <c r="G278" i="9" s="1"/>
  <c r="G102" i="15"/>
  <c r="G230" i="9" s="1"/>
  <c r="G78" i="15"/>
  <c r="G171" i="9" s="1"/>
  <c r="AF225" i="15"/>
  <c r="I226"/>
  <c r="I225"/>
  <c r="O225" s="1"/>
  <c r="AE225"/>
  <c r="I207"/>
  <c r="O207" s="1"/>
  <c r="AB207"/>
  <c r="I87"/>
  <c r="O87" s="1"/>
  <c r="AA87"/>
  <c r="AD38"/>
  <c r="I38"/>
  <c r="O38" s="1"/>
  <c r="I266"/>
  <c r="O266" s="1"/>
  <c r="AA266"/>
  <c r="AF230"/>
  <c r="I231"/>
  <c r="I230"/>
  <c r="O230" s="1"/>
  <c r="AE230"/>
  <c r="AG220"/>
  <c r="I221"/>
  <c r="I220"/>
  <c r="O220" s="1"/>
  <c r="AE220"/>
  <c r="I195"/>
  <c r="O195" s="1"/>
  <c r="AB195"/>
  <c r="I171"/>
  <c r="O171" s="1"/>
  <c r="AB171"/>
  <c r="I147"/>
  <c r="O147" s="1"/>
  <c r="AA147"/>
  <c r="I123"/>
  <c r="O123" s="1"/>
  <c r="AA123"/>
  <c r="I99"/>
  <c r="O99" s="1"/>
  <c r="AG99"/>
  <c r="I69"/>
  <c r="O69" s="1"/>
  <c r="AB69"/>
  <c r="I65"/>
  <c r="O65" s="1"/>
  <c r="AA65"/>
  <c r="AH156"/>
  <c r="I278"/>
  <c r="O278" s="1"/>
  <c r="I277"/>
  <c r="O277" s="1"/>
  <c r="G272"/>
  <c r="G605" i="9" s="1"/>
  <c r="G260" i="15"/>
  <c r="G582" i="9" s="1"/>
  <c r="G255" i="15"/>
  <c r="G575" i="9" s="1"/>
  <c r="G213" i="15"/>
  <c r="G510" i="9" s="1"/>
  <c r="G204" i="15"/>
  <c r="G486" i="9" s="1"/>
  <c r="G180" i="15"/>
  <c r="G422" i="9" s="1"/>
  <c r="G165" i="15"/>
  <c r="G382" i="9" s="1"/>
  <c r="G156" i="15"/>
  <c r="G360" i="9" s="1"/>
  <c r="G132" i="15"/>
  <c r="G290" i="9" s="1"/>
  <c r="G117" i="15"/>
  <c r="G260" i="9" s="1"/>
  <c r="G108" i="15"/>
  <c r="G242" i="9" s="1"/>
  <c r="G84" i="15"/>
  <c r="G183" i="9" s="1"/>
  <c r="I135" i="15"/>
  <c r="O135" s="1"/>
  <c r="AA135"/>
  <c r="I74"/>
  <c r="O74" s="1"/>
  <c r="AB74"/>
  <c r="I201"/>
  <c r="O201" s="1"/>
  <c r="AB201"/>
  <c r="I177"/>
  <c r="O177" s="1"/>
  <c r="AB177"/>
  <c r="I153"/>
  <c r="O153" s="1"/>
  <c r="AG153"/>
  <c r="I129"/>
  <c r="O129" s="1"/>
  <c r="AA129"/>
  <c r="I105"/>
  <c r="O105" s="1"/>
  <c r="AA105"/>
  <c r="I81"/>
  <c r="O81" s="1"/>
  <c r="AA81"/>
  <c r="AF58"/>
  <c r="I59"/>
  <c r="I58"/>
  <c r="O58" s="1"/>
  <c r="AD58"/>
  <c r="I44"/>
  <c r="AF43"/>
  <c r="I24"/>
  <c r="AA24"/>
  <c r="I12"/>
  <c r="AA12"/>
  <c r="G201"/>
  <c r="G478" i="9" s="1"/>
  <c r="AA132" i="15"/>
  <c r="G129"/>
  <c r="G284" i="9" s="1"/>
  <c r="AA108" i="15"/>
  <c r="AA84"/>
  <c r="G81"/>
  <c r="G177" i="9" s="1"/>
  <c r="G266" i="15"/>
  <c r="G594" i="9" s="1"/>
  <c r="G230" i="15"/>
  <c r="G538" i="9" s="1"/>
  <c r="G220" i="15"/>
  <c r="G526" i="9" s="1"/>
  <c r="G171" i="15"/>
  <c r="G398" i="9" s="1"/>
  <c r="G147" i="15"/>
  <c r="G320" i="9" s="1"/>
  <c r="G123" i="15"/>
  <c r="G272" i="9" s="1"/>
  <c r="AE563"/>
  <c r="AE502"/>
  <c r="AE504" s="1"/>
  <c r="AC504" s="1"/>
  <c r="G74" i="15"/>
  <c r="G164" i="9" s="1"/>
  <c r="G38" i="15"/>
  <c r="G92" i="9" s="1"/>
  <c r="O34" i="15"/>
  <c r="I33"/>
  <c r="O33" s="1"/>
  <c r="I21"/>
  <c r="O21" s="1"/>
  <c r="I15"/>
  <c r="O15" s="1"/>
  <c r="I9"/>
  <c r="O9" s="1"/>
  <c r="G69"/>
  <c r="G157" i="9" s="1"/>
  <c r="G48" i="15"/>
  <c r="G112" i="9" s="1"/>
  <c r="G28" i="15"/>
  <c r="G72" i="9" s="1"/>
  <c r="N289" i="10"/>
  <c r="L289"/>
  <c r="AE3"/>
  <c r="AD3"/>
  <c r="D13" i="5"/>
  <c r="D25"/>
  <c r="D24"/>
  <c r="D23"/>
  <c r="D22"/>
  <c r="D21"/>
  <c r="D12"/>
  <c r="D11"/>
  <c r="AE93" i="9" l="1"/>
  <c r="G277" i="15"/>
  <c r="G615" i="9" s="1"/>
  <c r="AD201"/>
  <c r="G43" i="15"/>
  <c r="G102" i="9" s="1"/>
  <c r="G58" i="15"/>
  <c r="G132" i="9" s="1"/>
  <c r="G29" i="15"/>
  <c r="G73" i="9" s="1"/>
  <c r="AE581"/>
  <c r="G65" i="15"/>
  <c r="G151" i="9" s="1"/>
  <c r="G15" i="15"/>
  <c r="G36" i="9" s="1"/>
  <c r="G111" i="15"/>
  <c r="G248" i="9" s="1"/>
  <c r="G21" i="15"/>
  <c r="G54" i="9" s="1"/>
  <c r="G99" i="15"/>
  <c r="G224" i="9" s="1"/>
  <c r="G195" i="15"/>
  <c r="G462" i="9" s="1"/>
  <c r="G271" i="15"/>
  <c r="G604" i="9" s="1"/>
  <c r="G248" i="15"/>
  <c r="G562" i="9" s="1"/>
  <c r="AE551"/>
  <c r="AE553" s="1"/>
  <c r="AC553" s="1"/>
  <c r="AE113"/>
  <c r="N107" i="11"/>
  <c r="D3" i="5" s="1"/>
  <c r="AE73" i="9"/>
  <c r="AE266"/>
  <c r="AE268" s="1"/>
  <c r="AC268" s="1"/>
  <c r="L107" i="11"/>
  <c r="C3" i="5" s="1"/>
  <c r="AE83" i="9"/>
  <c r="AE302"/>
  <c r="AE304" s="1"/>
  <c r="AC304" s="1"/>
  <c r="AD304"/>
  <c r="AE142"/>
  <c r="AE144" s="1"/>
  <c r="AC144" s="1"/>
  <c r="AD144"/>
  <c r="AE199"/>
  <c r="AE201" s="1"/>
  <c r="AC201" s="1"/>
  <c r="N55" i="11"/>
  <c r="AE588" i="9"/>
  <c r="AE590" s="1"/>
  <c r="AC590" s="1"/>
  <c r="AD590"/>
  <c r="AE622"/>
  <c r="AE624" s="1"/>
  <c r="AC624" s="1"/>
  <c r="AD624"/>
  <c r="AE438"/>
  <c r="AE440" s="1"/>
  <c r="AC440" s="1"/>
  <c r="AD440"/>
  <c r="O12" i="15"/>
  <c r="G12"/>
  <c r="G27" i="9" s="1"/>
  <c r="G44" i="15"/>
  <c r="G103" i="9" s="1"/>
  <c r="O44" i="15"/>
  <c r="AE615" i="9"/>
  <c r="O18" i="15"/>
  <c r="G18"/>
  <c r="G45" i="9" s="1"/>
  <c r="O54" i="15"/>
  <c r="G54"/>
  <c r="G123" i="9" s="1"/>
  <c r="G59" i="15"/>
  <c r="G133" i="9" s="1"/>
  <c r="O59" i="15"/>
  <c r="AE562" i="9"/>
  <c r="G225" i="15"/>
  <c r="G532" i="9" s="1"/>
  <c r="G53" i="15"/>
  <c r="G122" i="9" s="1"/>
  <c r="G93" i="15"/>
  <c r="G209" i="9" s="1"/>
  <c r="G141" i="15"/>
  <c r="G308" i="9" s="1"/>
  <c r="G189" i="15"/>
  <c r="G446" i="9" s="1"/>
  <c r="G207" i="15"/>
  <c r="G494" i="9" s="1"/>
  <c r="G278" i="15"/>
  <c r="G616" i="9" s="1"/>
  <c r="G177" i="15"/>
  <c r="G414" i="9" s="1"/>
  <c r="L55" i="11"/>
  <c r="O24" i="15"/>
  <c r="G24"/>
  <c r="G63" i="9" s="1"/>
  <c r="AE605"/>
  <c r="O221" i="15"/>
  <c r="G221"/>
  <c r="G527" i="9" s="1"/>
  <c r="O231" i="15"/>
  <c r="G231"/>
  <c r="G539" i="9" s="1"/>
  <c r="G75" i="15"/>
  <c r="G165" i="9" s="1"/>
  <c r="O75" i="15"/>
  <c r="G9"/>
  <c r="G18" i="9" s="1"/>
  <c r="AD504"/>
  <c r="G247" i="15"/>
  <c r="G561" i="9" s="1"/>
  <c r="G153" i="15"/>
  <c r="G354" i="9" s="1"/>
  <c r="AE254"/>
  <c r="AE256" s="1"/>
  <c r="AC256" s="1"/>
  <c r="AD256"/>
  <c r="AE582"/>
  <c r="O226" i="15"/>
  <c r="G226"/>
  <c r="G533" i="9" s="1"/>
  <c r="O70" i="15"/>
  <c r="G70"/>
  <c r="G158" i="9" s="1"/>
  <c r="G33" i="15"/>
  <c r="G82" i="9" s="1"/>
  <c r="G87" i="15"/>
  <c r="G189" i="9" s="1"/>
  <c r="G135" i="15"/>
  <c r="G296" i="9" s="1"/>
  <c r="G183" i="15"/>
  <c r="G430" i="9" s="1"/>
  <c r="G105" i="15"/>
  <c r="G236" i="9" s="1"/>
  <c r="AD268" l="1"/>
  <c r="AD553"/>
  <c r="AE604"/>
  <c r="AE607" s="1"/>
  <c r="AC607" s="1"/>
  <c r="AE539"/>
  <c r="AE314"/>
  <c r="AE316" s="1"/>
  <c r="AC316" s="1"/>
  <c r="AD316"/>
  <c r="AE374"/>
  <c r="AE376" s="1"/>
  <c r="AC376" s="1"/>
  <c r="AD376"/>
  <c r="AE470"/>
  <c r="AE472" s="1"/>
  <c r="AC472" s="1"/>
  <c r="AD472"/>
  <c r="AE527"/>
  <c r="AE132"/>
  <c r="AD226"/>
  <c r="AE224"/>
  <c r="AE226" s="1"/>
  <c r="AC226" s="1"/>
  <c r="AE248"/>
  <c r="AE250" s="1"/>
  <c r="AC250" s="1"/>
  <c r="AD250"/>
  <c r="AE151"/>
  <c r="AE153" s="1"/>
  <c r="AC153" s="1"/>
  <c r="AD153"/>
  <c r="AE406"/>
  <c r="AE408" s="1"/>
  <c r="AC408" s="1"/>
  <c r="AD408"/>
  <c r="AE486"/>
  <c r="AE488" s="1"/>
  <c r="AC488" s="1"/>
  <c r="AD488"/>
  <c r="AE462"/>
  <c r="AE464" s="1"/>
  <c r="AC464" s="1"/>
  <c r="AD464"/>
  <c r="AE584"/>
  <c r="AC584" s="1"/>
  <c r="AE545"/>
  <c r="AE547" s="1"/>
  <c r="AC547" s="1"/>
  <c r="AD547"/>
  <c r="AE177"/>
  <c r="AE179" s="1"/>
  <c r="AC179" s="1"/>
  <c r="AD179"/>
  <c r="AE230"/>
  <c r="AE232" s="1"/>
  <c r="AC232" s="1"/>
  <c r="AD232"/>
  <c r="AE290"/>
  <c r="AE292" s="1"/>
  <c r="AC292" s="1"/>
  <c r="AD292"/>
  <c r="AE478"/>
  <c r="AE480" s="1"/>
  <c r="AC480" s="1"/>
  <c r="AD480"/>
  <c r="AE320"/>
  <c r="AE322" s="1"/>
  <c r="AC322" s="1"/>
  <c r="AD322"/>
  <c r="AE594"/>
  <c r="AE596" s="1"/>
  <c r="AC596" s="1"/>
  <c r="AD596"/>
  <c r="AE171"/>
  <c r="AE173" s="1"/>
  <c r="AC173" s="1"/>
  <c r="AD173"/>
  <c r="AE569"/>
  <c r="AE571" s="1"/>
  <c r="AC571" s="1"/>
  <c r="AD571"/>
  <c r="AE158"/>
  <c r="AE5"/>
  <c r="AE6" s="1"/>
  <c r="AE533"/>
  <c r="AE260"/>
  <c r="AE262" s="1"/>
  <c r="AC262" s="1"/>
  <c r="AD262"/>
  <c r="AE526"/>
  <c r="AE92"/>
  <c r="AE95" s="1"/>
  <c r="AC95" s="1"/>
  <c r="AD95"/>
  <c r="AE284"/>
  <c r="AE286" s="1"/>
  <c r="AC286" s="1"/>
  <c r="AD286"/>
  <c r="AE518"/>
  <c r="AE520" s="1"/>
  <c r="AC520" s="1"/>
  <c r="AD520"/>
  <c r="AE165"/>
  <c r="AE326"/>
  <c r="AE328" s="1"/>
  <c r="AC328" s="1"/>
  <c r="AD328"/>
  <c r="AE422"/>
  <c r="AE424" s="1"/>
  <c r="AC424" s="1"/>
  <c r="AD424"/>
  <c r="AE157"/>
  <c r="AE102"/>
  <c r="AE278"/>
  <c r="AE280" s="1"/>
  <c r="AC280" s="1"/>
  <c r="AD280"/>
  <c r="AE36"/>
  <c r="AE38" s="1"/>
  <c r="AC38" s="1"/>
  <c r="AD38"/>
  <c r="AE103"/>
  <c r="AE382"/>
  <c r="AE384" s="1"/>
  <c r="AC384" s="1"/>
  <c r="AD384"/>
  <c r="AE272"/>
  <c r="AE274" s="1"/>
  <c r="AC274" s="1"/>
  <c r="AD274"/>
  <c r="AE72"/>
  <c r="AE75" s="1"/>
  <c r="AC75" s="1"/>
  <c r="AD75"/>
  <c r="AE242"/>
  <c r="AE244" s="1"/>
  <c r="AC244" s="1"/>
  <c r="AD244"/>
  <c r="AE510"/>
  <c r="AE512" s="1"/>
  <c r="AC512" s="1"/>
  <c r="AD512"/>
  <c r="AE390"/>
  <c r="AE392" s="1"/>
  <c r="AC392" s="1"/>
  <c r="AD392"/>
  <c r="AE219"/>
  <c r="AE221" s="1"/>
  <c r="AC221" s="1"/>
  <c r="AD221"/>
  <c r="AE183"/>
  <c r="AE185" s="1"/>
  <c r="AC185" s="1"/>
  <c r="AD185"/>
  <c r="AE538"/>
  <c r="AE112"/>
  <c r="AE115" s="1"/>
  <c r="AC115" s="1"/>
  <c r="AD115"/>
  <c r="AE454"/>
  <c r="AE456" s="1"/>
  <c r="AC456" s="1"/>
  <c r="AD456"/>
  <c r="AE616"/>
  <c r="AE618" s="1"/>
  <c r="AC618" s="1"/>
  <c r="AE366"/>
  <c r="AE368" s="1"/>
  <c r="AC368" s="1"/>
  <c r="AD368"/>
  <c r="AE133"/>
  <c r="AE398"/>
  <c r="AE400" s="1"/>
  <c r="AC400" s="1"/>
  <c r="AD400"/>
  <c r="AE164"/>
  <c r="AE123"/>
  <c r="AE54"/>
  <c r="AE56" s="1"/>
  <c r="AC56" s="1"/>
  <c r="AD56"/>
  <c r="AE575"/>
  <c r="AE577" s="1"/>
  <c r="AC577" s="1"/>
  <c r="AD577"/>
  <c r="AE360"/>
  <c r="AE362" s="1"/>
  <c r="AC362" s="1"/>
  <c r="AD362"/>
  <c r="AD584"/>
  <c r="AC23" l="1"/>
  <c r="AC26" s="1"/>
  <c r="AC507"/>
  <c r="AC509" s="1"/>
  <c r="AD167"/>
  <c r="AC459"/>
  <c r="AC461" s="1"/>
  <c r="AC443"/>
  <c r="AC445" s="1"/>
  <c r="AC379"/>
  <c r="AC381" s="1"/>
  <c r="AC41"/>
  <c r="AC44" s="1"/>
  <c r="AC475"/>
  <c r="AC477" s="1"/>
  <c r="AC128"/>
  <c r="AC131" s="1"/>
  <c r="AC451"/>
  <c r="AC453" s="1"/>
  <c r="AC88"/>
  <c r="AC91" s="1"/>
  <c r="AC419"/>
  <c r="AC421" s="1"/>
  <c r="AC467"/>
  <c r="AC469" s="1"/>
  <c r="AC515"/>
  <c r="AC517" s="1"/>
  <c r="AC59"/>
  <c r="AC62" s="1"/>
  <c r="AC371"/>
  <c r="AC373" s="1"/>
  <c r="AC32"/>
  <c r="AC35" s="1"/>
  <c r="AC491"/>
  <c r="AC493" s="1"/>
  <c r="AC435"/>
  <c r="AC437" s="1"/>
  <c r="AE167"/>
  <c r="AC167" s="1"/>
  <c r="AC50"/>
  <c r="AC53" s="1"/>
  <c r="AC499"/>
  <c r="AC501" s="1"/>
  <c r="AC98"/>
  <c r="AC101" s="1"/>
  <c r="AC387"/>
  <c r="AC389" s="1"/>
  <c r="AC483"/>
  <c r="AC485" s="1"/>
  <c r="AC411"/>
  <c r="AC413" s="1"/>
  <c r="AC403"/>
  <c r="AC405" s="1"/>
  <c r="AC118"/>
  <c r="AC121" s="1"/>
  <c r="AC147"/>
  <c r="AC150" s="1"/>
  <c r="AC427"/>
  <c r="AC429" s="1"/>
  <c r="AC78"/>
  <c r="AC81" s="1"/>
  <c r="AC68"/>
  <c r="AC71" s="1"/>
  <c r="AC395"/>
  <c r="AC397" s="1"/>
  <c r="AC14"/>
  <c r="AC17" s="1"/>
  <c r="AC138"/>
  <c r="AC141" s="1"/>
  <c r="AC523"/>
  <c r="AC525" s="1"/>
  <c r="AC108"/>
  <c r="AC111" s="1"/>
  <c r="AD135"/>
  <c r="AE105"/>
  <c r="AC105" s="1"/>
  <c r="AD529"/>
  <c r="AD105"/>
  <c r="AE529"/>
  <c r="AC529" s="1"/>
  <c r="AE209"/>
  <c r="AE211" s="1"/>
  <c r="AC211" s="1"/>
  <c r="AD211"/>
  <c r="AD535"/>
  <c r="AE532"/>
  <c r="AE535" s="1"/>
  <c r="AC535" s="1"/>
  <c r="AE45"/>
  <c r="AE47" s="1"/>
  <c r="AC47" s="1"/>
  <c r="AD47"/>
  <c r="AE494"/>
  <c r="AE496" s="1"/>
  <c r="AC496" s="1"/>
  <c r="AD496"/>
  <c r="AE236"/>
  <c r="AE238" s="1"/>
  <c r="AC238" s="1"/>
  <c r="AD238"/>
  <c r="AE189"/>
  <c r="AE191" s="1"/>
  <c r="AC191" s="1"/>
  <c r="AD191"/>
  <c r="AE541"/>
  <c r="AC541" s="1"/>
  <c r="AE82"/>
  <c r="AE85" s="1"/>
  <c r="AC85" s="1"/>
  <c r="AD85"/>
  <c r="AE430"/>
  <c r="AE432" s="1"/>
  <c r="AC432" s="1"/>
  <c r="AD432"/>
  <c r="AE296"/>
  <c r="AE298" s="1"/>
  <c r="AC298" s="1"/>
  <c r="AD298"/>
  <c r="AE308"/>
  <c r="AE310" s="1"/>
  <c r="AC310" s="1"/>
  <c r="AD310"/>
  <c r="AE63"/>
  <c r="AE65" s="1"/>
  <c r="AC65" s="1"/>
  <c r="AD65"/>
  <c r="AE160"/>
  <c r="AC160" s="1"/>
  <c r="AE135"/>
  <c r="AC135" s="1"/>
  <c r="AE446"/>
  <c r="AE448" s="1"/>
  <c r="AC448" s="1"/>
  <c r="AD448"/>
  <c r="AE27"/>
  <c r="AE29" s="1"/>
  <c r="AC29" s="1"/>
  <c r="AD29"/>
  <c r="AE122"/>
  <c r="AE125" s="1"/>
  <c r="AC125" s="1"/>
  <c r="AD125"/>
  <c r="AE18"/>
  <c r="AE20" s="1"/>
  <c r="AC20" s="1"/>
  <c r="AD20"/>
  <c r="AE561"/>
  <c r="AE565" s="1"/>
  <c r="AC565" s="1"/>
  <c r="AD565"/>
  <c r="AE414"/>
  <c r="AE416" s="1"/>
  <c r="AC416" s="1"/>
  <c r="AD416"/>
  <c r="AE354"/>
  <c r="AE356" s="1"/>
  <c r="AC356" s="1"/>
  <c r="AD356"/>
  <c r="AD541"/>
  <c r="AD160"/>
  <c r="AD389" l="1"/>
  <c r="AD493"/>
  <c r="AB88"/>
  <c r="AB90" s="1"/>
  <c r="AB108"/>
  <c r="AB110" s="1"/>
  <c r="AB147"/>
  <c r="AB149" s="1"/>
  <c r="AD501"/>
  <c r="I315" i="10"/>
  <c r="P315"/>
  <c r="AD437" i="9"/>
  <c r="AD517"/>
  <c r="AB14"/>
  <c r="AB16" s="1"/>
  <c r="AB32"/>
  <c r="AB34" s="1"/>
  <c r="AB59"/>
  <c r="AB61" s="1"/>
  <c r="AB128"/>
  <c r="AB130" s="1"/>
  <c r="AD509"/>
  <c r="AB138"/>
  <c r="AB140" s="1"/>
  <c r="AB68"/>
  <c r="AB70" s="1"/>
  <c r="AD429"/>
  <c r="AD405"/>
  <c r="AD413"/>
  <c r="AD485"/>
  <c r="AD373"/>
  <c r="AD469"/>
  <c r="AD421"/>
  <c r="AD381"/>
  <c r="AD461"/>
  <c r="AD525"/>
  <c r="AD397"/>
  <c r="AB78"/>
  <c r="AB80" s="1"/>
  <c r="AB118"/>
  <c r="AB120" s="1"/>
  <c r="AB98"/>
  <c r="AB100" s="1"/>
  <c r="AB50"/>
  <c r="AB52" s="1"/>
  <c r="AD453"/>
  <c r="AD477"/>
  <c r="AB41"/>
  <c r="AB43" s="1"/>
  <c r="AD445"/>
  <c r="I289" i="10"/>
  <c r="P289"/>
  <c r="AB23" i="9"/>
  <c r="AB25" s="1"/>
  <c r="AD607" l="1"/>
  <c r="N81" i="11"/>
  <c r="N29" s="1"/>
  <c r="AD618" i="9"/>
  <c r="L81" i="11" l="1"/>
  <c r="L29" s="1"/>
  <c r="P107"/>
  <c r="I107"/>
  <c r="AD35" i="9"/>
  <c r="AD26"/>
  <c r="AD53"/>
  <c r="AD71"/>
  <c r="AD131"/>
  <c r="AD141"/>
  <c r="AD17"/>
  <c r="AD121"/>
  <c r="AD81"/>
  <c r="AD111"/>
  <c r="AD91"/>
  <c r="AD101"/>
  <c r="AD44"/>
  <c r="AD150"/>
  <c r="AD62"/>
  <c r="D2" i="5"/>
  <c r="B3" l="1"/>
  <c r="F3" s="1"/>
  <c r="C2"/>
  <c r="I55" i="11" l="1"/>
  <c r="P55" l="1"/>
  <c r="AB83" i="10" l="1"/>
  <c r="AB135"/>
  <c r="AB57"/>
  <c r="AB136"/>
  <c r="AB139"/>
  <c r="AB109"/>
  <c r="AB142"/>
  <c r="AB140"/>
  <c r="AB144"/>
  <c r="AB6"/>
  <c r="AB143"/>
  <c r="AB110"/>
  <c r="AB141"/>
  <c r="AB85"/>
  <c r="AB5"/>
  <c r="AB84"/>
  <c r="AB9"/>
  <c r="AB8"/>
  <c r="AB138"/>
  <c r="AB137"/>
  <c r="AB86"/>
  <c r="AB58"/>
  <c r="AB7"/>
  <c r="I81" i="11" l="1"/>
  <c r="P81"/>
  <c r="I29" l="1"/>
  <c r="P29"/>
  <c r="B2" i="5" l="1"/>
  <c r="F2" s="1"/>
  <c r="O26" i="17" l="1"/>
  <c r="G1" l="1"/>
</calcChain>
</file>

<file path=xl/sharedStrings.xml><?xml version="1.0" encoding="utf-8"?>
<sst xmlns="http://schemas.openxmlformats.org/spreadsheetml/2006/main" count="18878" uniqueCount="1995">
  <si>
    <t>단위</t>
    <phoneticPr fontId="2" type="noConversion"/>
  </si>
  <si>
    <t>수량</t>
    <phoneticPr fontId="2" type="noConversion"/>
  </si>
  <si>
    <t xml:space="preserve"> </t>
    <phoneticPr fontId="2" type="noConversion"/>
  </si>
  <si>
    <t xml:space="preserve"> </t>
    <phoneticPr fontId="2" type="noConversion"/>
  </si>
  <si>
    <t xml:space="preserve"> </t>
    <phoneticPr fontId="2" type="noConversion"/>
  </si>
  <si>
    <t>노무비</t>
    <phoneticPr fontId="2" type="noConversion"/>
  </si>
  <si>
    <t>경비</t>
    <phoneticPr fontId="2" type="noConversion"/>
  </si>
  <si>
    <t>재료비</t>
    <phoneticPr fontId="2" type="noConversion"/>
  </si>
  <si>
    <t>계</t>
    <phoneticPr fontId="2" type="noConversion"/>
  </si>
  <si>
    <t>총 급 액</t>
    <phoneticPr fontId="2" type="noConversion"/>
  </si>
  <si>
    <t>*(공종별 노임 적용율(%))*</t>
    <phoneticPr fontId="2" type="noConversion"/>
  </si>
  <si>
    <t>적용율(%)</t>
    <phoneticPr fontId="2" type="noConversion"/>
  </si>
  <si>
    <t>소수자릿수</t>
    <phoneticPr fontId="2" type="noConversion"/>
  </si>
  <si>
    <t>끝자리</t>
    <phoneticPr fontId="2" type="noConversion"/>
  </si>
  <si>
    <t>소모잡자재(%)</t>
    <phoneticPr fontId="2" type="noConversion"/>
  </si>
  <si>
    <t>방폭할증(%)</t>
    <phoneticPr fontId="2" type="noConversion"/>
  </si>
  <si>
    <t>고소할증(%)</t>
    <phoneticPr fontId="2" type="noConversion"/>
  </si>
  <si>
    <t>공구손료(%)</t>
    <phoneticPr fontId="2" type="noConversion"/>
  </si>
  <si>
    <t>코드</t>
    <phoneticPr fontId="2" type="noConversion"/>
  </si>
  <si>
    <t>코드</t>
    <phoneticPr fontId="2" type="noConversion"/>
  </si>
  <si>
    <t>단위</t>
    <phoneticPr fontId="2" type="noConversion"/>
  </si>
  <si>
    <t>단가</t>
    <phoneticPr fontId="2" type="noConversion"/>
  </si>
  <si>
    <t>공종코드</t>
    <phoneticPr fontId="2" type="noConversion"/>
  </si>
  <si>
    <t>규격</t>
    <phoneticPr fontId="2" type="noConversion"/>
  </si>
  <si>
    <t>재료비</t>
    <phoneticPr fontId="2" type="noConversion"/>
  </si>
  <si>
    <t>노무비</t>
    <phoneticPr fontId="2" type="noConversion"/>
  </si>
  <si>
    <t>경비</t>
    <phoneticPr fontId="2" type="noConversion"/>
  </si>
  <si>
    <t>지급비</t>
    <phoneticPr fontId="2" type="noConversion"/>
  </si>
  <si>
    <t>비고</t>
    <phoneticPr fontId="2" type="noConversion"/>
  </si>
  <si>
    <t>…</t>
    <phoneticPr fontId="2" type="noConversion"/>
  </si>
  <si>
    <t>계</t>
    <phoneticPr fontId="2" type="noConversion"/>
  </si>
  <si>
    <t>단가</t>
    <phoneticPr fontId="2" type="noConversion"/>
  </si>
  <si>
    <t>금액</t>
    <phoneticPr fontId="2" type="noConversion"/>
  </si>
  <si>
    <t>단가</t>
    <phoneticPr fontId="2" type="noConversion"/>
  </si>
  <si>
    <t>단가</t>
    <phoneticPr fontId="2" type="noConversion"/>
  </si>
  <si>
    <t xml:space="preserve">  </t>
    <phoneticPr fontId="2" type="noConversion"/>
  </si>
  <si>
    <t>계</t>
    <phoneticPr fontId="2" type="noConversion"/>
  </si>
  <si>
    <t>번호</t>
    <phoneticPr fontId="2" type="noConversion"/>
  </si>
  <si>
    <t>번호</t>
    <phoneticPr fontId="2" type="noConversion"/>
  </si>
  <si>
    <t>코드</t>
    <phoneticPr fontId="2" type="noConversion"/>
  </si>
  <si>
    <t>단가</t>
    <phoneticPr fontId="2" type="noConversion"/>
  </si>
  <si>
    <t>…</t>
    <phoneticPr fontId="2" type="noConversion"/>
  </si>
  <si>
    <t>비고</t>
    <phoneticPr fontId="2" type="noConversion"/>
  </si>
  <si>
    <t>공   종   명</t>
    <phoneticPr fontId="2" type="noConversion"/>
  </si>
  <si>
    <t>명   칭</t>
    <phoneticPr fontId="2" type="noConversion"/>
  </si>
  <si>
    <t>규   격</t>
    <phoneticPr fontId="2" type="noConversion"/>
  </si>
  <si>
    <t>적용단가</t>
    <phoneticPr fontId="2" type="noConversion"/>
  </si>
  <si>
    <t>PAGE</t>
    <phoneticPr fontId="2" type="noConversion"/>
  </si>
  <si>
    <t>PAGE</t>
    <phoneticPr fontId="2" type="noConversion"/>
  </si>
  <si>
    <t xml:space="preserve"> </t>
    <phoneticPr fontId="2" type="noConversion"/>
  </si>
  <si>
    <t>노임 계산 정보</t>
    <phoneticPr fontId="2" type="noConversion"/>
  </si>
  <si>
    <t>노임계</t>
    <phoneticPr fontId="2" type="noConversion"/>
  </si>
  <si>
    <t>전체(%)</t>
    <phoneticPr fontId="2" type="noConversion"/>
  </si>
  <si>
    <t>공종별(%)</t>
    <phoneticPr fontId="2" type="noConversion"/>
  </si>
  <si>
    <t>노임 소수</t>
    <phoneticPr fontId="2" type="noConversion"/>
  </si>
  <si>
    <t>부속재 및 손료</t>
    <phoneticPr fontId="2" type="noConversion"/>
  </si>
  <si>
    <t>소모재</t>
    <phoneticPr fontId="2" type="noConversion"/>
  </si>
  <si>
    <t>노임계</t>
    <phoneticPr fontId="2" type="noConversion"/>
  </si>
  <si>
    <t>자재계</t>
    <phoneticPr fontId="2" type="noConversion"/>
  </si>
  <si>
    <t>*(그룹별 자재 단가 추가 할증)*</t>
    <phoneticPr fontId="2" type="noConversion"/>
  </si>
  <si>
    <t>Cable(CAB) 할증(%)</t>
    <phoneticPr fontId="2" type="noConversion"/>
  </si>
  <si>
    <t>Wire (WIR) 할증(%)</t>
    <phoneticPr fontId="2" type="noConversion"/>
  </si>
  <si>
    <t>제 4그룹   할증(%)</t>
    <phoneticPr fontId="2" type="noConversion"/>
  </si>
  <si>
    <t>제 5그룹   할증(%)</t>
    <phoneticPr fontId="2" type="noConversion"/>
  </si>
  <si>
    <t>Pipe (PIP) 할증(%)</t>
    <phoneticPr fontId="2" type="noConversion"/>
  </si>
  <si>
    <t>적용율(%)/100</t>
    <phoneticPr fontId="2" type="noConversion"/>
  </si>
  <si>
    <t>목차코드</t>
    <phoneticPr fontId="2" type="noConversion"/>
  </si>
  <si>
    <t>비고</t>
    <phoneticPr fontId="2" type="noConversion"/>
  </si>
  <si>
    <t>단가</t>
    <phoneticPr fontId="2" type="noConversion"/>
  </si>
  <si>
    <t>CD관부속재(%)</t>
  </si>
  <si>
    <t>*(그룹별 노임 추가 할증)*</t>
  </si>
  <si>
    <t>적용율(%)</t>
  </si>
  <si>
    <t>자동부속재(전기)</t>
  </si>
  <si>
    <t>자동부속재(통신)</t>
  </si>
  <si>
    <t>배관부속재(%)</t>
  </si>
  <si>
    <t>일반배관재</t>
    <phoneticPr fontId="2" type="noConversion"/>
  </si>
  <si>
    <t>CD배관재</t>
    <phoneticPr fontId="2" type="noConversion"/>
  </si>
  <si>
    <t>일위대가소수</t>
    <phoneticPr fontId="2" type="noConversion"/>
  </si>
  <si>
    <t>번호</t>
    <phoneticPr fontId="2" type="noConversion"/>
  </si>
  <si>
    <t>공종코드</t>
    <phoneticPr fontId="2" type="noConversion"/>
  </si>
  <si>
    <t>코드</t>
    <phoneticPr fontId="2" type="noConversion"/>
  </si>
  <si>
    <t>명   칭</t>
    <phoneticPr fontId="2" type="noConversion"/>
  </si>
  <si>
    <t>규   격</t>
    <phoneticPr fontId="2" type="noConversion"/>
  </si>
  <si>
    <t>단위</t>
    <phoneticPr fontId="2" type="noConversion"/>
  </si>
  <si>
    <t>수량</t>
    <phoneticPr fontId="2" type="noConversion"/>
  </si>
  <si>
    <t>공량산출</t>
    <phoneticPr fontId="2" type="noConversion"/>
  </si>
  <si>
    <t>단 위 단 가 산 출</t>
    <phoneticPr fontId="2" type="noConversion"/>
  </si>
  <si>
    <t>품셈근거</t>
    <phoneticPr fontId="2" type="noConversion"/>
  </si>
  <si>
    <t>비고</t>
    <phoneticPr fontId="2" type="noConversion"/>
  </si>
  <si>
    <t>결정수량</t>
    <phoneticPr fontId="2" type="noConversion"/>
  </si>
  <si>
    <t>할증</t>
    <phoneticPr fontId="2" type="noConversion"/>
  </si>
  <si>
    <t>산출수량</t>
    <phoneticPr fontId="2" type="noConversion"/>
  </si>
  <si>
    <t>재할%</t>
    <phoneticPr fontId="2" type="noConversion"/>
  </si>
  <si>
    <t>명칭</t>
    <phoneticPr fontId="2" type="noConversion"/>
  </si>
  <si>
    <t>품셈</t>
    <phoneticPr fontId="2" type="noConversion"/>
  </si>
  <si>
    <t>할증%</t>
    <phoneticPr fontId="2" type="noConversion"/>
  </si>
  <si>
    <t>공량</t>
    <phoneticPr fontId="2" type="noConversion"/>
  </si>
  <si>
    <t>단가</t>
    <phoneticPr fontId="2" type="noConversion"/>
  </si>
  <si>
    <t>단위단가</t>
    <phoneticPr fontId="2" type="noConversion"/>
  </si>
  <si>
    <t>단위계</t>
    <phoneticPr fontId="2" type="noConversion"/>
  </si>
  <si>
    <t>전체자재 적용율(%)(공종/일위대가)</t>
    <phoneticPr fontId="2" type="noConversion"/>
  </si>
  <si>
    <t>전체노임 적용율(%)(공종)</t>
    <phoneticPr fontId="2" type="noConversion"/>
  </si>
  <si>
    <t>전체노임 적용율(%)(일위대가)</t>
    <phoneticPr fontId="2" type="noConversion"/>
  </si>
  <si>
    <t>조사단가2</t>
    <phoneticPr fontId="2" type="noConversion"/>
  </si>
  <si>
    <t>연속견적가로형식</t>
  </si>
  <si>
    <t>금액조정이 안되나요?</t>
    <phoneticPr fontId="2" type="noConversion"/>
  </si>
  <si>
    <t>이지테크에서 변환할 때 2번 옵션을 지정하여 다시 해보세요</t>
    <phoneticPr fontId="2" type="noConversion"/>
  </si>
  <si>
    <t>시트를 삭제할 때 에러가 뜨면 1번 옵션으로 하면 됩니다.</t>
    <phoneticPr fontId="2" type="noConversion"/>
  </si>
  <si>
    <t>2번 옵션으로 변환했을 때에는 결과값이 다를 수 있습니다.</t>
    <phoneticPr fontId="2" type="noConversion"/>
  </si>
  <si>
    <t>1-1.통합배선설비공사</t>
  </si>
  <si>
    <t>1-2.TV설비공사</t>
  </si>
  <si>
    <t>1-3.방송설비공사</t>
  </si>
  <si>
    <t>1-4.AV설비공사</t>
  </si>
  <si>
    <t>1-5.CCTV설비공사</t>
  </si>
  <si>
    <t>1-6.HI-TEC TRAY설치공사</t>
  </si>
  <si>
    <t>2-1.통합배선</t>
  </si>
  <si>
    <t>2-2.방송설비</t>
  </si>
  <si>
    <t>2-3.AV설비</t>
  </si>
  <si>
    <t>2-4.CCTV설비</t>
  </si>
  <si>
    <t>시설단가</t>
    <phoneticPr fontId="2" type="noConversion"/>
  </si>
  <si>
    <t>거래가격</t>
    <phoneticPr fontId="2" type="noConversion"/>
  </si>
  <si>
    <t>물가정보</t>
    <phoneticPr fontId="2" type="noConversion"/>
  </si>
  <si>
    <t>물가자료</t>
    <phoneticPr fontId="2" type="noConversion"/>
  </si>
  <si>
    <t>조사단가1</t>
    <phoneticPr fontId="2" type="noConversion"/>
  </si>
  <si>
    <t>[ 제2청년문화창작소(농업교육학관)리모델링공사 ] - 단가조사서</t>
    <phoneticPr fontId="2" type="noConversion"/>
  </si>
  <si>
    <t>59751467012</t>
  </si>
  <si>
    <t>경질비닐전선관</t>
  </si>
  <si>
    <t>HI 16 mm</t>
  </si>
  <si>
    <t>M</t>
  </si>
  <si>
    <t>59751467013</t>
  </si>
  <si>
    <t>HI 22 mm</t>
  </si>
  <si>
    <t>59751467014</t>
  </si>
  <si>
    <t>HI 28 mm</t>
  </si>
  <si>
    <t>59751467022</t>
  </si>
  <si>
    <t>59751467023</t>
  </si>
  <si>
    <t>59751467033</t>
  </si>
  <si>
    <t>MM495399225</t>
  </si>
  <si>
    <t>파상형 폴리에틸렌 전선관</t>
  </si>
  <si>
    <t>30㎜</t>
  </si>
  <si>
    <t>MM495399227</t>
  </si>
  <si>
    <t>50㎜</t>
  </si>
  <si>
    <t>59753017003</t>
  </si>
  <si>
    <t>1종금속제가요전선관</t>
  </si>
  <si>
    <t>16 mm 일반-비방수</t>
  </si>
  <si>
    <t>59753017004</t>
  </si>
  <si>
    <t>22 mm 일반-비방수</t>
  </si>
  <si>
    <t>59753017043</t>
  </si>
  <si>
    <t>커넥터, 16 mm 일반-비방수</t>
  </si>
  <si>
    <t>개</t>
  </si>
  <si>
    <t>59753017044</t>
  </si>
  <si>
    <t>커넥터, 22 mm 일반-비방수</t>
  </si>
  <si>
    <t>59754877200</t>
  </si>
  <si>
    <t>관로구방수장치</t>
  </si>
  <si>
    <t>D30</t>
  </si>
  <si>
    <t>조</t>
  </si>
  <si>
    <t>59754877201</t>
  </si>
  <si>
    <t>D50</t>
  </si>
  <si>
    <t>59753767011</t>
  </si>
  <si>
    <t>아우트렛박스</t>
  </si>
  <si>
    <t>8각 54㎜</t>
  </si>
  <si>
    <t>59753777102</t>
  </si>
  <si>
    <t>스위치박스</t>
  </si>
  <si>
    <t>1 개용 54 mm</t>
  </si>
  <si>
    <t>59753767221</t>
  </si>
  <si>
    <t>아우트렛박스 커버</t>
  </si>
  <si>
    <t>커버, 8각, 둥근구멍(평)</t>
  </si>
  <si>
    <t>59753767241</t>
  </si>
  <si>
    <t>커버, 4각, 둥근구멍(오목)</t>
  </si>
  <si>
    <t>61455137894</t>
  </si>
  <si>
    <t>정션 박스</t>
  </si>
  <si>
    <t>100*100*50</t>
  </si>
  <si>
    <t>59753857011</t>
  </si>
  <si>
    <t>풀박스</t>
  </si>
  <si>
    <t>100×100×75</t>
  </si>
  <si>
    <t>59753857031</t>
  </si>
  <si>
    <t>150×150×100</t>
  </si>
  <si>
    <t>59753857041</t>
  </si>
  <si>
    <t>150×150×150</t>
  </si>
  <si>
    <t>59753857131</t>
  </si>
  <si>
    <t>300×300×200</t>
  </si>
  <si>
    <t>59751817383</t>
  </si>
  <si>
    <t>Hi-Tec Tray(분체도장)</t>
  </si>
  <si>
    <t>STRAIGHT, W150x100Hx1.2t</t>
  </si>
  <si>
    <t>59751817385</t>
  </si>
  <si>
    <t>STRAIGHT, W300x100Hx1.2t</t>
  </si>
  <si>
    <t>59751817389</t>
  </si>
  <si>
    <t>COVER, W150</t>
  </si>
  <si>
    <t>59751817391</t>
  </si>
  <si>
    <t>COVER, W300</t>
  </si>
  <si>
    <t>59754968341</t>
  </si>
  <si>
    <t>Hi-Tec Tray부속(분체도장)</t>
  </si>
  <si>
    <t>HOR. ELBOW, W150 x H100</t>
  </si>
  <si>
    <t>59754968343</t>
  </si>
  <si>
    <t>HOR. ELBOW, W300 x H100</t>
  </si>
  <si>
    <t>59754968379</t>
  </si>
  <si>
    <t>VER. ELBOW, W300 x H100</t>
  </si>
  <si>
    <t>59754968413</t>
  </si>
  <si>
    <t>HOR. TEE, W150 x H100</t>
  </si>
  <si>
    <t>59754968415</t>
  </si>
  <si>
    <t>HOR. TEE, W300 x H100</t>
  </si>
  <si>
    <t>59754968485</t>
  </si>
  <si>
    <t>JOINER SET, W150 x H100</t>
  </si>
  <si>
    <t>59754968487</t>
  </si>
  <si>
    <t>JOINER SET, W300 x H100</t>
  </si>
  <si>
    <t>59754968497</t>
  </si>
  <si>
    <t>BEARING ANGLE, L220</t>
  </si>
  <si>
    <t>59754968499</t>
  </si>
  <si>
    <t>BEARING ANGLE, L370</t>
  </si>
  <si>
    <t>59754968552</t>
  </si>
  <si>
    <t>Hi-Tec Tray부속품</t>
  </si>
  <si>
    <t>BONDING JUMPER, WIRE</t>
  </si>
  <si>
    <t>59759017111</t>
  </si>
  <si>
    <t>강재전선관용 부품</t>
  </si>
  <si>
    <t>파이프행거, 16 C</t>
  </si>
  <si>
    <t>59759017112</t>
  </si>
  <si>
    <t>파이프행거, 22 C</t>
  </si>
  <si>
    <t>59759017113</t>
  </si>
  <si>
    <t>파이프행거, 28 C</t>
  </si>
  <si>
    <t>MM300001801</t>
  </si>
  <si>
    <t>새들 (KS) 16c</t>
  </si>
  <si>
    <t>EA</t>
  </si>
  <si>
    <t>MM300001802</t>
  </si>
  <si>
    <t>새들 (KS) 22c</t>
  </si>
  <si>
    <t>MM300001803</t>
  </si>
  <si>
    <t>새들 (KS) 28c</t>
  </si>
  <si>
    <t>53060807001</t>
  </si>
  <si>
    <t>스트롱앵커</t>
  </si>
  <si>
    <t>3/8</t>
  </si>
  <si>
    <t>56803047003</t>
  </si>
  <si>
    <t>인서트</t>
  </si>
  <si>
    <t>주물, Φ9mm</t>
  </si>
  <si>
    <t>53060327011</t>
  </si>
  <si>
    <t>행거볼트</t>
  </si>
  <si>
    <t>∮9×1000㎜</t>
  </si>
  <si>
    <t>E1450927205</t>
  </si>
  <si>
    <t>접지용비닐절연전선(F-GV)</t>
  </si>
  <si>
    <t>16㎟</t>
  </si>
  <si>
    <t>E1450287538</t>
  </si>
  <si>
    <t>폴리에틸렌 난연케이블</t>
  </si>
  <si>
    <t>0.6/1kv F-CV 3C×2.5㎟</t>
  </si>
  <si>
    <t>E1451017055</t>
  </si>
  <si>
    <t>소방용내열전선(F-FR-3)</t>
  </si>
  <si>
    <t>코어형, 2C×1.5㎟</t>
  </si>
  <si>
    <t>61450358502</t>
  </si>
  <si>
    <t>난연제어케이블</t>
  </si>
  <si>
    <t>F-CVV-SB 2Cx2.5㎟</t>
  </si>
  <si>
    <t>61454127541</t>
  </si>
  <si>
    <t>누설동축 케이블</t>
  </si>
  <si>
    <t>삼중차폐, 5C-HFBT</t>
  </si>
  <si>
    <t>61454127543</t>
  </si>
  <si>
    <t>삼중차폐, 10C-HFBT</t>
  </si>
  <si>
    <t>MM362692755</t>
  </si>
  <si>
    <t>UTP 케이블</t>
  </si>
  <si>
    <t>Cat.5E 0.5mm 4P</t>
  </si>
  <si>
    <t>61452167502</t>
  </si>
  <si>
    <t>Cat.6 0.5mm 4P</t>
  </si>
  <si>
    <t>MMU10000100</t>
  </si>
  <si>
    <t>Cat.5E 0.5mm 4P 2열동시 1열당</t>
  </si>
  <si>
    <t>MMU10000101</t>
  </si>
  <si>
    <t>Cat.5E 0.5mm 4P 3열동시 1열당</t>
  </si>
  <si>
    <t>MMU10000102</t>
  </si>
  <si>
    <t>Cat.5E 0.5mm 4P 4열동시 1열당</t>
  </si>
  <si>
    <t>MMU10000103</t>
  </si>
  <si>
    <t>Cat.5E 0.5mm 4P 5열동시 1열당</t>
  </si>
  <si>
    <t>MMU10000104</t>
  </si>
  <si>
    <t>Cat.5E 0.5mm 4P 6열동시 1열당</t>
  </si>
  <si>
    <t>MMU10000120</t>
  </si>
  <si>
    <t>Cat.6 0.5mm 4P 2열동시 1열당</t>
  </si>
  <si>
    <t>MMU10000122</t>
  </si>
  <si>
    <t>Cat.6 0.5mm 4P 4열동시 1열당</t>
  </si>
  <si>
    <t>MM525000002</t>
  </si>
  <si>
    <t>광케이블(옥외용)</t>
  </si>
  <si>
    <t>SM 8c</t>
  </si>
  <si>
    <t>59350317122</t>
  </si>
  <si>
    <t>콘센트</t>
  </si>
  <si>
    <t>노출-접지형, 15A 250V 2구</t>
  </si>
  <si>
    <t>MMA85210102</t>
  </si>
  <si>
    <t>모듈라짹</t>
  </si>
  <si>
    <t>매입형 8P 2구</t>
  </si>
  <si>
    <t>MM577833866</t>
  </si>
  <si>
    <t>내화충전(0.00032kg/cm3)</t>
  </si>
  <si>
    <t>실리콘  RTV 폼</t>
  </si>
  <si>
    <t>KG</t>
  </si>
  <si>
    <t>59650397181</t>
  </si>
  <si>
    <t>칼람 스피커</t>
  </si>
  <si>
    <t>칼람, 20W(옥외용)</t>
  </si>
  <si>
    <t>59400238022</t>
  </si>
  <si>
    <t>스피커단자함</t>
  </si>
  <si>
    <t>20 P, SUS</t>
  </si>
  <si>
    <t>58200297102</t>
  </si>
  <si>
    <t>TV UNIT</t>
  </si>
  <si>
    <t>쌍방향, 단말</t>
  </si>
  <si>
    <t>59850407003</t>
  </si>
  <si>
    <t>분기기</t>
  </si>
  <si>
    <t>쌍방향유니트, 4 분기기</t>
  </si>
  <si>
    <t>59850407009</t>
  </si>
  <si>
    <t>분배기</t>
  </si>
  <si>
    <t>쌍방향유니트, 8 분배기</t>
  </si>
  <si>
    <t>58200147101</t>
  </si>
  <si>
    <t>증폭기</t>
  </si>
  <si>
    <t>쌍방향</t>
  </si>
  <si>
    <t>59850457104</t>
  </si>
  <si>
    <t>분배기함</t>
  </si>
  <si>
    <t>SUS, 600x700x150</t>
  </si>
  <si>
    <t>면</t>
  </si>
  <si>
    <t>59751777101</t>
  </si>
  <si>
    <t>접지첨가제</t>
  </si>
  <si>
    <t>접지저항저감제,아스판엠,10Kg</t>
  </si>
  <si>
    <t>59750430005</t>
  </si>
  <si>
    <t>접지단자함</t>
  </si>
  <si>
    <t>SUS, 5 CCT</t>
  </si>
  <si>
    <t>53100027003</t>
  </si>
  <si>
    <t>6각너트</t>
  </si>
  <si>
    <t>M10</t>
  </si>
  <si>
    <t>53100028501</t>
  </si>
  <si>
    <t>3/8,M10</t>
  </si>
  <si>
    <t>52100327001</t>
  </si>
  <si>
    <t>스프링와샤</t>
  </si>
  <si>
    <t>D10</t>
  </si>
  <si>
    <t>MM450736304</t>
  </si>
  <si>
    <t>접지봉연결</t>
  </si>
  <si>
    <t>3본 18x2400mm</t>
  </si>
  <si>
    <t>개소</t>
  </si>
  <si>
    <t>MM450736308</t>
  </si>
  <si>
    <t>볼트형콘넥터</t>
  </si>
  <si>
    <t>U 볼트형, Φ19</t>
  </si>
  <si>
    <t>MM652899667</t>
  </si>
  <si>
    <t>스 피 커 임피던스</t>
  </si>
  <si>
    <t>스피커(S.T), 천정용(3W)</t>
  </si>
  <si>
    <t>MM774479457</t>
  </si>
  <si>
    <t>비상벨</t>
  </si>
  <si>
    <t>주장치 10회로</t>
  </si>
  <si>
    <t>MM774479458</t>
  </si>
  <si>
    <t>자장치 매입형</t>
  </si>
  <si>
    <t>MMD88900100</t>
  </si>
  <si>
    <t>중형4각 54㎜(벽체)</t>
  </si>
  <si>
    <t>MMR11000101</t>
  </si>
  <si>
    <t>30㎜(통신) 2열동시 1열당</t>
  </si>
  <si>
    <t>MMR11000102</t>
  </si>
  <si>
    <t>30㎜(통신) 3열동시 1열당</t>
  </si>
  <si>
    <t>MMR11000103</t>
  </si>
  <si>
    <t>30㎜(통신) 4열동시 1열당</t>
  </si>
  <si>
    <t>MMR11000104</t>
  </si>
  <si>
    <t>30㎜(통신) 5열동시 1열당</t>
  </si>
  <si>
    <t>MMR11000105</t>
  </si>
  <si>
    <t>30㎜(통신) 7열동시 1열당</t>
  </si>
  <si>
    <t>MMR11000601</t>
  </si>
  <si>
    <t>방송설비</t>
  </si>
  <si>
    <t>식</t>
  </si>
  <si>
    <t>MMR11000701</t>
  </si>
  <si>
    <t>AV설비</t>
  </si>
  <si>
    <t>대형강의실</t>
  </si>
  <si>
    <t>MMR11000801</t>
  </si>
  <si>
    <t>MAIN MDF</t>
  </si>
  <si>
    <t>SET</t>
  </si>
  <si>
    <t>MMR11000802</t>
  </si>
  <si>
    <t>통합배선반설치비</t>
  </si>
  <si>
    <t>MMR11000901</t>
  </si>
  <si>
    <t>CCTV설비</t>
  </si>
  <si>
    <t>MM814158087</t>
  </si>
  <si>
    <t>MIC CABLE</t>
  </si>
  <si>
    <t>AWG23</t>
  </si>
  <si>
    <t>MM814158088</t>
  </si>
  <si>
    <t>SPEAK CABLE</t>
  </si>
  <si>
    <t>2.5SQx2</t>
  </si>
  <si>
    <t>MM814158089</t>
  </si>
  <si>
    <t>ANTENNA CABLE</t>
  </si>
  <si>
    <t>50Ω</t>
  </si>
  <si>
    <t>MM814158090</t>
  </si>
  <si>
    <t>VIDEO CABLE</t>
  </si>
  <si>
    <t>75Ω</t>
  </si>
  <si>
    <t>MM814213042</t>
  </si>
  <si>
    <t>부가 가치세(11)</t>
  </si>
  <si>
    <t>10%</t>
  </si>
  <si>
    <t>MM814213038</t>
  </si>
  <si>
    <t>부가 가치세(9)</t>
  </si>
  <si>
    <t>MM814213041</t>
  </si>
  <si>
    <t>조달 수수료(10)</t>
  </si>
  <si>
    <t>0.54%</t>
  </si>
  <si>
    <t>MM814213043</t>
  </si>
  <si>
    <t>조달 수수료(11)</t>
  </si>
  <si>
    <t>2~5천만원 530,000원</t>
  </si>
  <si>
    <t>MM814213045</t>
  </si>
  <si>
    <t>조달 수수료(12)</t>
  </si>
  <si>
    <t>MM814213039</t>
  </si>
  <si>
    <t>조달 수수료(9)</t>
  </si>
  <si>
    <t>CA565826042</t>
  </si>
  <si>
    <t>기계터파기</t>
  </si>
  <si>
    <t>보통토사(0.6㎥/43.6)</t>
  </si>
  <si>
    <t>㎥</t>
  </si>
  <si>
    <t>56900017113</t>
  </si>
  <si>
    <t>노 무 비</t>
  </si>
  <si>
    <t>통신내선공</t>
  </si>
  <si>
    <t>인</t>
  </si>
  <si>
    <t>56900017116</t>
  </si>
  <si>
    <t>통신케이블공</t>
  </si>
  <si>
    <t>56900017114</t>
  </si>
  <si>
    <t>통신설비공</t>
  </si>
  <si>
    <t>56900017115</t>
  </si>
  <si>
    <t>통신외선공</t>
  </si>
  <si>
    <t>56900017011</t>
  </si>
  <si>
    <t>광케이블설치사</t>
  </si>
  <si>
    <t>56900017041</t>
  </si>
  <si>
    <t>보통인부</t>
  </si>
  <si>
    <t>56900017118</t>
  </si>
  <si>
    <t>특별인부</t>
  </si>
  <si>
    <t>56900017029</t>
  </si>
  <si>
    <t>방수공</t>
  </si>
  <si>
    <t>123</t>
  </si>
  <si>
    <t>[ 제2청년문화창작소(농업교육학관)리모델링공사 ] - 합산자재목록</t>
  </si>
  <si>
    <t>3913170610034965</t>
  </si>
  <si>
    <t>3913170610034966</t>
  </si>
  <si>
    <t>3913170610034967</t>
  </si>
  <si>
    <t>3913170610035631</t>
  </si>
  <si>
    <t>3913170610035633</t>
  </si>
  <si>
    <t>3913170620174410</t>
  </si>
  <si>
    <t>3913170620174411</t>
  </si>
  <si>
    <t>3913170620174434</t>
  </si>
  <si>
    <t>3913170620174435</t>
  </si>
  <si>
    <t>3912171220935649</t>
  </si>
  <si>
    <t>3912171220935650</t>
  </si>
  <si>
    <t>3912130810035750</t>
  </si>
  <si>
    <t>3912130610035778</t>
  </si>
  <si>
    <t>3912130820174712</t>
  </si>
  <si>
    <t>3912130820174714</t>
  </si>
  <si>
    <t>3912130320175917</t>
  </si>
  <si>
    <t>3912130310035795</t>
  </si>
  <si>
    <t>3912130310035797</t>
  </si>
  <si>
    <t>3912130310035798</t>
  </si>
  <si>
    <t>3912130320174767</t>
  </si>
  <si>
    <t>3913170420938597</t>
  </si>
  <si>
    <t>3913170420938601</t>
  </si>
  <si>
    <t>3913170420938611</t>
  </si>
  <si>
    <t>3913170420938613</t>
  </si>
  <si>
    <t>3913170420938716</t>
  </si>
  <si>
    <t>3913170420938718</t>
  </si>
  <si>
    <t>3913170420938764</t>
  </si>
  <si>
    <t>3913170420938831</t>
  </si>
  <si>
    <t>3913170420938833</t>
  </si>
  <si>
    <t>3913170420938670</t>
  </si>
  <si>
    <t>3913170420938672</t>
  </si>
  <si>
    <t>3913170520175263</t>
  </si>
  <si>
    <t>3913170520175265</t>
  </si>
  <si>
    <t>3913170520175311</t>
  </si>
  <si>
    <t>3913170810036357</t>
  </si>
  <si>
    <t>3913170810036358</t>
  </si>
  <si>
    <t>3913170810036359</t>
  </si>
  <si>
    <t>3913170810037051</t>
  </si>
  <si>
    <t>3913170810037052</t>
  </si>
  <si>
    <t>3913170810037053</t>
  </si>
  <si>
    <t>3116210220135769</t>
  </si>
  <si>
    <t>3116280220163395</t>
  </si>
  <si>
    <t>3116169820135160</t>
  </si>
  <si>
    <t>2612152420683699</t>
  </si>
  <si>
    <t>2612162920683921</t>
  </si>
  <si>
    <t>2612164020684070</t>
  </si>
  <si>
    <t>2612160320684472</t>
  </si>
  <si>
    <t>2612160621650577</t>
  </si>
  <si>
    <t>2612160621650580</t>
  </si>
  <si>
    <t>2612160921650751</t>
  </si>
  <si>
    <t>2612160921650753</t>
  </si>
  <si>
    <t>9000000000000100</t>
  </si>
  <si>
    <t>9000000000000101</t>
  </si>
  <si>
    <t>9000000000000102</t>
  </si>
  <si>
    <t>9000000000000103</t>
  </si>
  <si>
    <t>9000000000000104</t>
  </si>
  <si>
    <t>9000000000000110</t>
  </si>
  <si>
    <t>9000000000000112</t>
  </si>
  <si>
    <t>2612163720177109</t>
  </si>
  <si>
    <t>3912140620170835</t>
  </si>
  <si>
    <t>9856458210000102</t>
  </si>
  <si>
    <t>4619160120097367</t>
  </si>
  <si>
    <t>5216151220172722</t>
  </si>
  <si>
    <t>4322281821872081</t>
  </si>
  <si>
    <t>3912140620937621</t>
  </si>
  <si>
    <t>3412130121650726</t>
  </si>
  <si>
    <t>4322178821650723</t>
  </si>
  <si>
    <t>3210152320167299</t>
  </si>
  <si>
    <t>4322330621650736</t>
  </si>
  <si>
    <t>3912169720173983</t>
  </si>
  <si>
    <t>3912130322497086</t>
  </si>
  <si>
    <t>3116172710024976</t>
  </si>
  <si>
    <t>3116172710023970</t>
  </si>
  <si>
    <t>3116181120136195</t>
  </si>
  <si>
    <t>9998887770000071</t>
  </si>
  <si>
    <t>3912161320937672</t>
  </si>
  <si>
    <t>9999999977710021</t>
  </si>
  <si>
    <t>InMastDBNonCode</t>
  </si>
  <si>
    <t>9888811111000118</t>
  </si>
  <si>
    <t>391115ZZ701Z0001</t>
  </si>
  <si>
    <t>391115ZZ701Z0002</t>
  </si>
  <si>
    <t>391115ZZ701Z0003</t>
  </si>
  <si>
    <t>391115ZZ701Z0004</t>
  </si>
  <si>
    <t>391115ZZ701Z0005</t>
  </si>
  <si>
    <t>391115ZZ701Z0006</t>
  </si>
  <si>
    <t>ECA565826042</t>
  </si>
  <si>
    <t>182-하</t>
  </si>
  <si>
    <t>L001010101000086</t>
  </si>
  <si>
    <t>L001010101000089</t>
  </si>
  <si>
    <t>L001010101000087</t>
  </si>
  <si>
    <t>L001010101000088</t>
  </si>
  <si>
    <t>L001010201000092</t>
  </si>
  <si>
    <t>L001010101000002</t>
  </si>
  <si>
    <t>L001010101000003</t>
  </si>
  <si>
    <t>L001010101000026</t>
  </si>
  <si>
    <t>133</t>
  </si>
  <si>
    <t>[ 제2청년문화창작소(농업교육학관)리모델링공사 ] - 일위노임 산출근거(201801-노임)</t>
    <phoneticPr fontId="2" type="noConversion"/>
  </si>
  <si>
    <t>통신내선공</t>
    <phoneticPr fontId="2" type="noConversion"/>
  </si>
  <si>
    <t>통신케이블공</t>
    <phoneticPr fontId="2" type="noConversion"/>
  </si>
  <si>
    <t>통신설비공</t>
    <phoneticPr fontId="2" type="noConversion"/>
  </si>
  <si>
    <t>통신외선공</t>
    <phoneticPr fontId="2" type="noConversion"/>
  </si>
  <si>
    <t>광케이블설치사</t>
    <phoneticPr fontId="2" type="noConversion"/>
  </si>
  <si>
    <t>보통인부</t>
    <phoneticPr fontId="2" type="noConversion"/>
  </si>
  <si>
    <t>특별인부</t>
    <phoneticPr fontId="2" type="noConversion"/>
  </si>
  <si>
    <t>방수공</t>
    <phoneticPr fontId="2" type="noConversion"/>
  </si>
  <si>
    <t>800</t>
  </si>
  <si>
    <t>MM630457475</t>
  </si>
  <si>
    <t>품셈 산출근거</t>
  </si>
  <si>
    <t>인력터파기 보통토사 0-1M</t>
  </si>
  <si>
    <t>토목3-1-3-1</t>
  </si>
  <si>
    <t>노임계</t>
  </si>
  <si>
    <t>통신3-1-1</t>
  </si>
  <si>
    <t>통신2-3-4</t>
  </si>
  <si>
    <t>통신3-3-12</t>
  </si>
  <si>
    <t>통신3-7-1</t>
  </si>
  <si>
    <t>MM630457391</t>
  </si>
  <si>
    <t>벽두께 25cm</t>
  </si>
  <si>
    <t>통신3-7-2-1</t>
  </si>
  <si>
    <t>통신3-2-1</t>
  </si>
  <si>
    <t>통신3-4-1</t>
  </si>
  <si>
    <t>MM652933852</t>
  </si>
  <si>
    <t>150mm이하</t>
  </si>
  <si>
    <t>통신3-7-2-2</t>
  </si>
  <si>
    <t>통신11-5-1</t>
  </si>
  <si>
    <t>통신4-2-1</t>
  </si>
  <si>
    <t>통신4-8-1</t>
  </si>
  <si>
    <t>통신4-3-1</t>
  </si>
  <si>
    <t>통신4-1-3</t>
  </si>
  <si>
    <t>MM630457472</t>
  </si>
  <si>
    <t>8C</t>
  </si>
  <si>
    <t>통신4-3-2</t>
  </si>
  <si>
    <t>통신4-2-2</t>
  </si>
  <si>
    <t>통신7-12-2</t>
  </si>
  <si>
    <t>통신7-12-3</t>
  </si>
  <si>
    <t>전기5-23-1</t>
  </si>
  <si>
    <t>통신7-11-5</t>
  </si>
  <si>
    <t>통신3-3-2</t>
  </si>
  <si>
    <t>통신12-2-1</t>
  </si>
  <si>
    <t>[ 제 1호 ] 인력터파기  보통토사0-1m [㎥_]</t>
  </si>
  <si>
    <t>공종줄</t>
    <phoneticPr fontId="2" type="noConversion"/>
  </si>
  <si>
    <t>[ 제 3호 ] 경질비닐전선관  HI 16 mm [M.]</t>
  </si>
  <si>
    <t>[ 제 4호 ] 경질비닐전선관  HI 22 mm [M.]</t>
  </si>
  <si>
    <t>[ 제 5호 ] 경질비닐전선관  HI 28 mm [M.]</t>
  </si>
  <si>
    <t>[ 제 6호 ] 경질비닐전선관(노출)  HI 16 mm [M.]</t>
  </si>
  <si>
    <t>[ 제 7호 ] 경질비닐전선관(노출)  HI 22 mm [M.]</t>
  </si>
  <si>
    <t>[ 제 8호 ] 경질비닐전선관(지중)  HI 22 mm [M.]</t>
  </si>
  <si>
    <t>공종줄</t>
    <phoneticPr fontId="2" type="noConversion"/>
  </si>
  <si>
    <t>[ 제 9호 ] 파상형 폴리에틸렌 전선관  30㎜(통신) [M.]</t>
  </si>
  <si>
    <t>[ 제 10호 ] 파상형 폴리에틸렌 전선관  30㎜(통신) 2열동시 1열당 [M.]</t>
  </si>
  <si>
    <t>[ 제 11호 ] 파상형 폴리에틸렌 전선관  30㎜(통신) 3열동시 1열당 [M.]</t>
  </si>
  <si>
    <t>[ 제 12호 ] 파상형 폴리에틸렌 전선관  30㎜(통신) 4열동시 1열당 [M.]</t>
  </si>
  <si>
    <t>[ 제 13호 ] 파상형 폴리에틸렌 전선관  30㎜(통신) 5열동시 1열당 [M.]</t>
  </si>
  <si>
    <t>[ 제 14호 ] 파상형 폴리에틸렌 전선관  30㎜(통신) 7열동시 1열당 [M.]</t>
  </si>
  <si>
    <t>[ 제 15호 ] 파상형 폴리에틸렌 전선관  50㎜(통신) [M.]</t>
  </si>
  <si>
    <t>[ 제 16호 ] 1종금속제가요전선관  16 mm 일반-비방수 [M.]</t>
  </si>
  <si>
    <t>[ 제 17호 ] 1종금속제가요전선관  22 mm 일반-비방수 [M.]</t>
  </si>
  <si>
    <t>[ 제 18호 ] 관로구방수장치  D30 [조]</t>
  </si>
  <si>
    <t>[ 제 19호 ] 관로구방수장치  D50 [조]</t>
  </si>
  <si>
    <t>[ 제 20호 ] 새들(벽체)  16C [개소]</t>
  </si>
  <si>
    <t>[ 제 21호 ] 새들(벽체)  22C [개소]</t>
  </si>
  <si>
    <t>[ 제 22호 ] 새들(벽체)  28C [개소]</t>
  </si>
  <si>
    <t>[ 제 23호 ] 새들(천정)  16C [개소]</t>
  </si>
  <si>
    <t>[ 제 25호 ] 파이프행가  22 C [개소]</t>
  </si>
  <si>
    <t>[ 제 26호 ] 파이프행가  28 C [개소]</t>
  </si>
  <si>
    <t>[ 제 27호 ] 벽관통 구멍  Φ50-벽두께 25cm [개소]</t>
  </si>
  <si>
    <t>[ 제 28호 ] 아우트렛박스  중형4각 54㎜(벽체) [개]</t>
  </si>
  <si>
    <t>[ 제 29호 ] 아우트렛박스  8각 54㎜ [개]</t>
  </si>
  <si>
    <t>[ 제 30호 ] 스위치박스  1 개용 54 mm [개]</t>
  </si>
  <si>
    <t>[ 제 31호 ] 정션 박스  100*100*50 [개]</t>
  </si>
  <si>
    <t>[ 제 32호 ] 풀박스  100×100×75 [개]</t>
  </si>
  <si>
    <t>[ 제 33호 ] 풀박스  150×150×100 [개]</t>
  </si>
  <si>
    <t>[ 제 34호 ] 풀박스  150×150×150 [개]</t>
  </si>
  <si>
    <t>[ 제 35호 ] 풀박스  300×300×200 [개]</t>
  </si>
  <si>
    <t>[ 제 36호 ] Hi-Tec Tray(분체도장)  STRAIGHT, W150x100Hx1.2t [m]</t>
  </si>
  <si>
    <t>[ 제 37호 ] Hi-Tec Tray(분체도장)  STRAIGHT, W300x100Hx1.2t [m]</t>
  </si>
  <si>
    <t>[ 제 38호 ] Hi-Tec Tray(분체도장)  COVER, W150 [m]</t>
  </si>
  <si>
    <t>[ 제 39호 ] Hi-Tec Tray(분체도장)  COVER, W300 [m]</t>
  </si>
  <si>
    <t>[ 제 40호 ] Hi-Tec Tray부속(분체도장)  HOR. ELBOW, W150 x H100 [개]</t>
  </si>
  <si>
    <t>[ 제 41호 ] Hi-Tec Tray부속(분체도장)  HOR. ELBOW, W300 x H100 [개]</t>
  </si>
  <si>
    <t>[ 제 42호 ] Hi-Tec Tray부속(분체도장)  VER. ELBOW, W300 x H100 [개]</t>
  </si>
  <si>
    <t>[ 제 43호 ] Hi-Tec Tray부속(분체도장)  HOR. TEE, W150 x H100 [개]</t>
  </si>
  <si>
    <t>[ 제 44호 ] Hi-Tec Tray부속(분체도장)  HOR. TEE, W300 x H100 [개]</t>
  </si>
  <si>
    <t>[ 제 48호 ] 덕트설치용 구멍뚫기  150mm이하 [개소]</t>
  </si>
  <si>
    <t>[ 제 49호 ] 방화구획(내화충전)  W 150 [개소]</t>
  </si>
  <si>
    <t>[ 제 50호 ] 방화구획(내화충전)  W 300 [개소]</t>
  </si>
  <si>
    <t>[ 제 51호 ] 접지용비닐절연전선(F-GV)  16㎟ [M]</t>
  </si>
  <si>
    <t>[ 제 55호 ] 누설동축 케이블  삼중차폐, 5C-HFBT [M]</t>
  </si>
  <si>
    <t>[ 제 56호 ] 누설동축 케이블  삼중차폐, 10C-HFBT [M]</t>
  </si>
  <si>
    <t>[ 제 57호 ] MIC CABLE  AWG23 [M]</t>
  </si>
  <si>
    <t>[ 제 58호 ] SPEAK CABLE  2.5SQx2 [M]</t>
  </si>
  <si>
    <t>[ 제 59호 ] ANTENNA CABLE  50Ω [M]</t>
  </si>
  <si>
    <t>[ 제 60호 ] VIDEO CABLE  75Ω [M]</t>
  </si>
  <si>
    <t>[ 제 61호 ] UTP 케이블  Cat.5E 0.5mm 4P [M]</t>
  </si>
  <si>
    <t>[ 제 62호 ] UTP 케이블  Cat.6 0.5mm 4P [M]</t>
  </si>
  <si>
    <t>[ 제 63호 ] UTP 케이블  Cat.5E 0.5mm 4P 2열동시 1열당 [M]</t>
  </si>
  <si>
    <t>[ 제 64호 ] UTP 케이블  Cat.5E 0.5mm 4P 3열동시 1열당 [M]</t>
  </si>
  <si>
    <t>[ 제 65호 ] UTP 케이블  Cat.5E 0.5mm 4P 4열동시 1열당 [M]</t>
  </si>
  <si>
    <t>[ 제 66호 ] UTP 케이블  Cat.5E 0.5mm 4P 5열동시 1열당 [M]</t>
  </si>
  <si>
    <t>[ 제 67호 ] UTP 케이블  Cat.5E 0.5mm 4P 6열동시 1열당 [M]</t>
  </si>
  <si>
    <t>[ 제 68호 ] UTP 케이블  Cat.6 0.5mm 4P 2열동시 1열당 [M]</t>
  </si>
  <si>
    <t>[ 제 69호 ] UTP 케이블  Cat.6 0.5mm 4P 4열동시 1열당 [M]</t>
  </si>
  <si>
    <t>[ 제 70호 ] 광케이블(옥외용)  SM 8c [M]</t>
  </si>
  <si>
    <t>[ 제 71호 ] 광케이블 국내성단  8C [코어]</t>
  </si>
  <si>
    <t>[ 제 72호 ] 광케이블시험  8C [코어]</t>
  </si>
  <si>
    <t>[ 제 73호 ] 모듈라짹  매입형 8P 2구 [개]</t>
  </si>
  <si>
    <t>[ 제 74호 ] TV UNIT  쌍방향, 단말 [개]</t>
  </si>
  <si>
    <t>[ 제 75호 ] TV분배기함  TV-M [SET]</t>
  </si>
  <si>
    <t>[ 제 76호 ] 스 피 커 임피던스  스피커(S.T), 천정용(3W) [개]</t>
  </si>
  <si>
    <t>[ 제 77호 ] 칼람 스피커  칼람, 20W(옥외용) [개]</t>
  </si>
  <si>
    <t>[ 제 78호 ] 스피커단자함  20 P, SUS [개]</t>
  </si>
  <si>
    <t>[ 제 79호 ] 비상벨  주장치 10회로 [EA]</t>
  </si>
  <si>
    <t>[ 제 80호 ] 비상벨  자장치 매입형 [EA]</t>
  </si>
  <si>
    <t>[ 제 82호 ] 접지공사(통신)  3종 [개소]</t>
  </si>
  <si>
    <t>[ 제 83호 ] 접지단자함  SUS, 5 CCT [EA]</t>
  </si>
  <si>
    <t>289</t>
  </si>
  <si>
    <t>[ 제2청년문화창작소(농업교육학관)리모델링공사 ] - 일위대가목차</t>
    <phoneticPr fontId="2" type="noConversion"/>
  </si>
  <si>
    <t>56951002800</t>
  </si>
  <si>
    <t>제 1호</t>
  </si>
  <si>
    <t>인력터파기</t>
  </si>
  <si>
    <t>보통토사0-1m</t>
  </si>
  <si>
    <t>㎥_</t>
  </si>
  <si>
    <t>56951002807</t>
  </si>
  <si>
    <t>제 2호</t>
  </si>
  <si>
    <t>터파기(기계90%,인력10%)</t>
  </si>
  <si>
    <t>보통토사</t>
  </si>
  <si>
    <t>56958000001</t>
  </si>
  <si>
    <t>제 3호</t>
  </si>
  <si>
    <t>56958000002</t>
  </si>
  <si>
    <t>제 4호</t>
  </si>
  <si>
    <t>56958000003</t>
  </si>
  <si>
    <t>제 5호</t>
  </si>
  <si>
    <t>56958000004</t>
  </si>
  <si>
    <t>제 6호</t>
  </si>
  <si>
    <t>경질비닐전선관(노출)</t>
  </si>
  <si>
    <t>56958000005</t>
  </si>
  <si>
    <t>제 7호</t>
  </si>
  <si>
    <t>56958000006</t>
  </si>
  <si>
    <t>제 8호</t>
  </si>
  <si>
    <t>경질비닐전선관(지중)</t>
  </si>
  <si>
    <t>56958000007</t>
  </si>
  <si>
    <t>제 9호</t>
  </si>
  <si>
    <t>30㎜(통신)</t>
  </si>
  <si>
    <t>56958000054</t>
  </si>
  <si>
    <t>제 10호</t>
  </si>
  <si>
    <t>56958000055</t>
  </si>
  <si>
    <t>제 11호</t>
  </si>
  <si>
    <t>56958000056</t>
  </si>
  <si>
    <t>제 12호</t>
  </si>
  <si>
    <t>56958000057</t>
  </si>
  <si>
    <t>제 13호</t>
  </si>
  <si>
    <t>56958000058</t>
  </si>
  <si>
    <t>제 14호</t>
  </si>
  <si>
    <t>56958000008</t>
  </si>
  <si>
    <t>제 15호</t>
  </si>
  <si>
    <t>50㎜(통신)</t>
  </si>
  <si>
    <t>56958000009</t>
  </si>
  <si>
    <t>제 16호</t>
  </si>
  <si>
    <t>56958000010</t>
  </si>
  <si>
    <t>제 17호</t>
  </si>
  <si>
    <t>56958000011</t>
  </si>
  <si>
    <t>제 18호</t>
  </si>
  <si>
    <t>56958000012</t>
  </si>
  <si>
    <t>제 19호</t>
  </si>
  <si>
    <t>56951000000</t>
  </si>
  <si>
    <t>제 20호</t>
  </si>
  <si>
    <t>새들(벽체)</t>
  </si>
  <si>
    <t>16C</t>
  </si>
  <si>
    <t>56951000001</t>
  </si>
  <si>
    <t>제 21호</t>
  </si>
  <si>
    <t>22C</t>
  </si>
  <si>
    <t>56951000002</t>
  </si>
  <si>
    <t>제 22호</t>
  </si>
  <si>
    <t>28C</t>
  </si>
  <si>
    <t>56951000100</t>
  </si>
  <si>
    <t>제 23호</t>
  </si>
  <si>
    <t>새들(천정)</t>
  </si>
  <si>
    <t>56951000200</t>
  </si>
  <si>
    <t>제 24호</t>
  </si>
  <si>
    <t>파이프행가</t>
  </si>
  <si>
    <t>16 C</t>
  </si>
  <si>
    <t>56951000201</t>
  </si>
  <si>
    <t>제 25호</t>
  </si>
  <si>
    <t>22 C</t>
  </si>
  <si>
    <t>56951000202</t>
  </si>
  <si>
    <t>제 26호</t>
  </si>
  <si>
    <t>28 C</t>
  </si>
  <si>
    <t>56951001307</t>
  </si>
  <si>
    <t>제 27호</t>
  </si>
  <si>
    <t>벽관통 구멍</t>
  </si>
  <si>
    <t>Φ50-벽두께 25cm</t>
  </si>
  <si>
    <t>56958000053</t>
  </si>
  <si>
    <t>제 28호</t>
  </si>
  <si>
    <t>56958000013</t>
  </si>
  <si>
    <t>제 29호</t>
  </si>
  <si>
    <t>56958000014</t>
  </si>
  <si>
    <t>제 30호</t>
  </si>
  <si>
    <t>56958000015</t>
  </si>
  <si>
    <t>제 31호</t>
  </si>
  <si>
    <t>56958000016</t>
  </si>
  <si>
    <t>제 32호</t>
  </si>
  <si>
    <t>56958000017</t>
  </si>
  <si>
    <t>제 33호</t>
  </si>
  <si>
    <t>56958000018</t>
  </si>
  <si>
    <t>제 34호</t>
  </si>
  <si>
    <t>56958000019</t>
  </si>
  <si>
    <t>제 35호</t>
  </si>
  <si>
    <t>56958000020</t>
  </si>
  <si>
    <t>제 36호</t>
  </si>
  <si>
    <t>m</t>
  </si>
  <si>
    <t>56958000021</t>
  </si>
  <si>
    <t>제 37호</t>
  </si>
  <si>
    <t>56958000022</t>
  </si>
  <si>
    <t>제 38호</t>
  </si>
  <si>
    <t>56958000023</t>
  </si>
  <si>
    <t>제 39호</t>
  </si>
  <si>
    <t>56958000024</t>
  </si>
  <si>
    <t>제 40호</t>
  </si>
  <si>
    <t>56958000025</t>
  </si>
  <si>
    <t>제 41호</t>
  </si>
  <si>
    <t>56958000026</t>
  </si>
  <si>
    <t>제 42호</t>
  </si>
  <si>
    <t>56958000027</t>
  </si>
  <si>
    <t>제 43호</t>
  </si>
  <si>
    <t>56958000028</t>
  </si>
  <si>
    <t>제 44호</t>
  </si>
  <si>
    <t>56951000801</t>
  </si>
  <si>
    <t>제 45호</t>
  </si>
  <si>
    <t>HI-TEC HANGER</t>
  </si>
  <si>
    <t>W150</t>
  </si>
  <si>
    <t>56951000803</t>
  </si>
  <si>
    <t>제 46호</t>
  </si>
  <si>
    <t>W300</t>
  </si>
  <si>
    <t>56951000903</t>
  </si>
  <si>
    <t>제 47호</t>
  </si>
  <si>
    <t>HI-TEC SUPPORT(W/F)</t>
  </si>
  <si>
    <t>56951001323</t>
  </si>
  <si>
    <t>제 48호</t>
  </si>
  <si>
    <t>덕트설치용 구멍뚫기</t>
  </si>
  <si>
    <t>56951004501</t>
  </si>
  <si>
    <t>제 49호</t>
  </si>
  <si>
    <t>방화구획(내화충전)</t>
  </si>
  <si>
    <t>W 150</t>
  </si>
  <si>
    <t>56951004503</t>
  </si>
  <si>
    <t>제 50호</t>
  </si>
  <si>
    <t>W 300</t>
  </si>
  <si>
    <t>56958000029</t>
  </si>
  <si>
    <t>제 51호</t>
  </si>
  <si>
    <t>56958000030</t>
  </si>
  <si>
    <t>제 52호</t>
  </si>
  <si>
    <t>56958000031</t>
  </si>
  <si>
    <t>제 53호</t>
  </si>
  <si>
    <t>56958000032</t>
  </si>
  <si>
    <t>제 54호</t>
  </si>
  <si>
    <t>56958000033</t>
  </si>
  <si>
    <t>제 55호</t>
  </si>
  <si>
    <t>56958000034</t>
  </si>
  <si>
    <t>제 56호</t>
  </si>
  <si>
    <t>56958000059</t>
  </si>
  <si>
    <t>제 57호</t>
  </si>
  <si>
    <t>56958000060</t>
  </si>
  <si>
    <t>제 58호</t>
  </si>
  <si>
    <t>56958000061</t>
  </si>
  <si>
    <t>제 59호</t>
  </si>
  <si>
    <t>56958000062</t>
  </si>
  <si>
    <t>제 60호</t>
  </si>
  <si>
    <t>56958000035</t>
  </si>
  <si>
    <t>제 61호</t>
  </si>
  <si>
    <t>56958000036</t>
  </si>
  <si>
    <t>제 62호</t>
  </si>
  <si>
    <t>56958000037</t>
  </si>
  <si>
    <t>제 63호</t>
  </si>
  <si>
    <t>56958000038</t>
  </si>
  <si>
    <t>제 64호</t>
  </si>
  <si>
    <t>56958000039</t>
  </si>
  <si>
    <t>제 65호</t>
  </si>
  <si>
    <t>56958000040</t>
  </si>
  <si>
    <t>제 66호</t>
  </si>
  <si>
    <t>56958000041</t>
  </si>
  <si>
    <t>제 67호</t>
  </si>
  <si>
    <t>56958000042</t>
  </si>
  <si>
    <t>제 68호</t>
  </si>
  <si>
    <t>56958000043</t>
  </si>
  <si>
    <t>제 69호</t>
  </si>
  <si>
    <t>56958000044</t>
  </si>
  <si>
    <t>제 70호</t>
  </si>
  <si>
    <t>56951002625</t>
  </si>
  <si>
    <t>제 71호</t>
  </si>
  <si>
    <t>광케이블 국내성단</t>
  </si>
  <si>
    <t>코어</t>
  </si>
  <si>
    <t>56951002631</t>
  </si>
  <si>
    <t>제 72호</t>
  </si>
  <si>
    <t>광케이블시험</t>
  </si>
  <si>
    <t>56958000045</t>
  </si>
  <si>
    <t>제 73호</t>
  </si>
  <si>
    <t>56958000048</t>
  </si>
  <si>
    <t>제 74호</t>
  </si>
  <si>
    <t>56951008000</t>
  </si>
  <si>
    <t>제 75호</t>
  </si>
  <si>
    <t>TV분배기함</t>
  </si>
  <si>
    <t>TV-M</t>
  </si>
  <si>
    <t>56958000050</t>
  </si>
  <si>
    <t>제 76호</t>
  </si>
  <si>
    <t>56958000046</t>
  </si>
  <si>
    <t>제 77호</t>
  </si>
  <si>
    <t>56958000047</t>
  </si>
  <si>
    <t>제 78호</t>
  </si>
  <si>
    <t>56958000051</t>
  </si>
  <si>
    <t>제 79호</t>
  </si>
  <si>
    <t>56958000052</t>
  </si>
  <si>
    <t>제 80호</t>
  </si>
  <si>
    <t>56951001504</t>
  </si>
  <si>
    <t>제 81호</t>
  </si>
  <si>
    <t>접지공사(통신)</t>
  </si>
  <si>
    <t>1종</t>
  </si>
  <si>
    <t>56951001506</t>
  </si>
  <si>
    <t>제 82호</t>
  </si>
  <si>
    <t>3종</t>
  </si>
  <si>
    <t>56958000049</t>
  </si>
  <si>
    <t>제 83호</t>
  </si>
  <si>
    <t>107</t>
  </si>
  <si>
    <t>[ 제2청년문화창작소(농업교육학관)리모델링공사 ] - 일위대가표</t>
    <phoneticPr fontId="2" type="noConversion"/>
  </si>
  <si>
    <t>합계줄</t>
  </si>
  <si>
    <t>( 합       계 )</t>
  </si>
  <si>
    <t>ILD</t>
  </si>
  <si>
    <t>HI</t>
  </si>
  <si>
    <t>A0500000000</t>
  </si>
  <si>
    <t>[ 배관 부속재 ]</t>
  </si>
  <si>
    <t>전선관의 20 %</t>
  </si>
  <si>
    <t>A0100000000</t>
  </si>
  <si>
    <t>[ 소모 잡자재 ]</t>
  </si>
  <si>
    <t>전선, 전선관의 2 %</t>
  </si>
  <si>
    <t>A0300000000</t>
  </si>
  <si>
    <t>[ 공 구 손 료 ]</t>
  </si>
  <si>
    <t>노무비의 3 %</t>
  </si>
  <si>
    <t>ELP</t>
  </si>
  <si>
    <t>ST</t>
  </si>
  <si>
    <t>TRAY</t>
  </si>
  <si>
    <t>[제 1호] 인력터파기  보통토사0-1m [㎥_]</t>
  </si>
  <si>
    <t>56951002800</t>
    <phoneticPr fontId="2" type="noConversion"/>
  </si>
  <si>
    <t>일목줄</t>
    <phoneticPr fontId="2" type="noConversion"/>
  </si>
  <si>
    <t>EA1000002800</t>
    <phoneticPr fontId="2" type="noConversion"/>
  </si>
  <si>
    <t>[제 2호] 터파기(기계90%,인력10%)  보통토사 [㎥]</t>
  </si>
  <si>
    <t>56951002807</t>
    <phoneticPr fontId="2" type="noConversion"/>
  </si>
  <si>
    <t>일목줄</t>
    <phoneticPr fontId="2" type="noConversion"/>
  </si>
  <si>
    <t>EA1000002807</t>
    <phoneticPr fontId="2" type="noConversion"/>
  </si>
  <si>
    <t>[제 3호] 경질비닐전선관  HI 16 mm [M.]</t>
  </si>
  <si>
    <t>56958000001</t>
    <phoneticPr fontId="2" type="noConversion"/>
  </si>
  <si>
    <t>EAZ700010000</t>
    <phoneticPr fontId="2" type="noConversion"/>
  </si>
  <si>
    <t>[제 4호] 경질비닐전선관  HI 22 mm [M.]</t>
  </si>
  <si>
    <t>56958000002</t>
    <phoneticPr fontId="2" type="noConversion"/>
  </si>
  <si>
    <t>일목줄</t>
    <phoneticPr fontId="2" type="noConversion"/>
  </si>
  <si>
    <t>EAZ700020000</t>
    <phoneticPr fontId="2" type="noConversion"/>
  </si>
  <si>
    <t>[제 5호] 경질비닐전선관  HI 28 mm [M.]</t>
  </si>
  <si>
    <t>56958000003</t>
    <phoneticPr fontId="2" type="noConversion"/>
  </si>
  <si>
    <t>EAZ700030000</t>
    <phoneticPr fontId="2" type="noConversion"/>
  </si>
  <si>
    <t>[제 6호] 경질비닐전선관(노출)  HI 16 mm [M.]</t>
  </si>
  <si>
    <t>56958000004</t>
    <phoneticPr fontId="2" type="noConversion"/>
  </si>
  <si>
    <t>EAZ700040000</t>
    <phoneticPr fontId="2" type="noConversion"/>
  </si>
  <si>
    <t>[제 7호] 경질비닐전선관(노출)  HI 22 mm [M.]</t>
  </si>
  <si>
    <t>56958000005</t>
    <phoneticPr fontId="2" type="noConversion"/>
  </si>
  <si>
    <t>EAZ700050000</t>
    <phoneticPr fontId="2" type="noConversion"/>
  </si>
  <si>
    <t>[제 8호] 경질비닐전선관(지중)  HI 22 mm [M.]</t>
  </si>
  <si>
    <t>56958000006</t>
    <phoneticPr fontId="2" type="noConversion"/>
  </si>
  <si>
    <t>EAZ700060000</t>
    <phoneticPr fontId="2" type="noConversion"/>
  </si>
  <si>
    <t>[제 9호] 파상형 폴리에틸렌 전선관  30㎜(통신) [M.]</t>
  </si>
  <si>
    <t>56958000007</t>
    <phoneticPr fontId="2" type="noConversion"/>
  </si>
  <si>
    <t>EAZ700070000</t>
    <phoneticPr fontId="2" type="noConversion"/>
  </si>
  <si>
    <t>[제 10호] 파상형 폴리에틸렌 전선관  30㎜(통신) 2열동시 1열당 [M.]</t>
  </si>
  <si>
    <t>56958000054</t>
    <phoneticPr fontId="2" type="noConversion"/>
  </si>
  <si>
    <t>EAZ700540000</t>
    <phoneticPr fontId="2" type="noConversion"/>
  </si>
  <si>
    <t>[제 11호] 파상형 폴리에틸렌 전선관  30㎜(통신) 3열동시 1열당 [M.]</t>
  </si>
  <si>
    <t>56958000055</t>
    <phoneticPr fontId="2" type="noConversion"/>
  </si>
  <si>
    <t>일목줄</t>
    <phoneticPr fontId="2" type="noConversion"/>
  </si>
  <si>
    <t>EAZ700550000</t>
    <phoneticPr fontId="2" type="noConversion"/>
  </si>
  <si>
    <t>[제 12호] 파상형 폴리에틸렌 전선관  30㎜(통신) 4열동시 1열당 [M.]</t>
  </si>
  <si>
    <t>56958000056</t>
    <phoneticPr fontId="2" type="noConversion"/>
  </si>
  <si>
    <t>EAZ700560000</t>
    <phoneticPr fontId="2" type="noConversion"/>
  </si>
  <si>
    <t>[제 13호] 파상형 폴리에틸렌 전선관  30㎜(통신) 5열동시 1열당 [M.]</t>
  </si>
  <si>
    <t>56958000057</t>
    <phoneticPr fontId="2" type="noConversion"/>
  </si>
  <si>
    <t>EAZ700570000</t>
    <phoneticPr fontId="2" type="noConversion"/>
  </si>
  <si>
    <t>[제 14호] 파상형 폴리에틸렌 전선관  30㎜(통신) 7열동시 1열당 [M.]</t>
  </si>
  <si>
    <t>56958000058</t>
    <phoneticPr fontId="2" type="noConversion"/>
  </si>
  <si>
    <t>EAZ700580000</t>
    <phoneticPr fontId="2" type="noConversion"/>
  </si>
  <si>
    <t>[제 15호] 파상형 폴리에틸렌 전선관  50㎜(통신) [M.]</t>
  </si>
  <si>
    <t>56958000008</t>
    <phoneticPr fontId="2" type="noConversion"/>
  </si>
  <si>
    <t>EAZ700080000</t>
    <phoneticPr fontId="2" type="noConversion"/>
  </si>
  <si>
    <t>[제 16호] 1종금속제가요전선관  16 mm 일반-비방수 [M.]</t>
  </si>
  <si>
    <t>56958000009</t>
    <phoneticPr fontId="2" type="noConversion"/>
  </si>
  <si>
    <t>EAZ700090000</t>
    <phoneticPr fontId="2" type="noConversion"/>
  </si>
  <si>
    <t>[제 17호] 1종금속제가요전선관  22 mm 일반-비방수 [M.]</t>
  </si>
  <si>
    <t>56958000010</t>
    <phoneticPr fontId="2" type="noConversion"/>
  </si>
  <si>
    <t>EAZ700100000</t>
    <phoneticPr fontId="2" type="noConversion"/>
  </si>
  <si>
    <t>[제 18호] 관로구방수장치  D30 [조]</t>
  </si>
  <si>
    <t>56958000011</t>
    <phoneticPr fontId="2" type="noConversion"/>
  </si>
  <si>
    <t>EAZ700110000</t>
    <phoneticPr fontId="2" type="noConversion"/>
  </si>
  <si>
    <t>[제 19호] 관로구방수장치  D50 [조]</t>
  </si>
  <si>
    <t>56958000012</t>
    <phoneticPr fontId="2" type="noConversion"/>
  </si>
  <si>
    <t>EAZ700120000</t>
    <phoneticPr fontId="2" type="noConversion"/>
  </si>
  <si>
    <t>[제 20호] 새들(벽체)  16C [개소]</t>
  </si>
  <si>
    <t>56951000000</t>
    <phoneticPr fontId="2" type="noConversion"/>
  </si>
  <si>
    <t>EAU000000000</t>
    <phoneticPr fontId="2" type="noConversion"/>
  </si>
  <si>
    <t>[제 21호] 새들(벽체)  22C [개소]</t>
  </si>
  <si>
    <t>56951000001</t>
    <phoneticPr fontId="2" type="noConversion"/>
  </si>
  <si>
    <t>EAU000000001</t>
    <phoneticPr fontId="2" type="noConversion"/>
  </si>
  <si>
    <t>[제 22호] 새들(벽체)  28C [개소]</t>
  </si>
  <si>
    <t>56951000002</t>
    <phoneticPr fontId="2" type="noConversion"/>
  </si>
  <si>
    <t>EAU000000002</t>
    <phoneticPr fontId="2" type="noConversion"/>
  </si>
  <si>
    <t>[제 23호] 새들(천정)  16C [개소]</t>
  </si>
  <si>
    <t>56951000100</t>
    <phoneticPr fontId="2" type="noConversion"/>
  </si>
  <si>
    <t>EA1000000100</t>
    <phoneticPr fontId="2" type="noConversion"/>
  </si>
  <si>
    <t>[제 24호] 파이프행가  16 C [개소]</t>
  </si>
  <si>
    <t>56951000200</t>
    <phoneticPr fontId="2" type="noConversion"/>
  </si>
  <si>
    <t>EA1000000200</t>
    <phoneticPr fontId="2" type="noConversion"/>
  </si>
  <si>
    <t>[제 25호] 파이프행가  22 C [개소]</t>
  </si>
  <si>
    <t>56951000201</t>
    <phoneticPr fontId="2" type="noConversion"/>
  </si>
  <si>
    <t>EA1000000201</t>
    <phoneticPr fontId="2" type="noConversion"/>
  </si>
  <si>
    <t>[제 26호] 파이프행가  28 C [개소]</t>
  </si>
  <si>
    <t>56951000202</t>
    <phoneticPr fontId="2" type="noConversion"/>
  </si>
  <si>
    <t>EA1000000202</t>
    <phoneticPr fontId="2" type="noConversion"/>
  </si>
  <si>
    <t>[제 27호] 벽관통 구멍  Φ50-벽두께 25cm [개소]</t>
  </si>
  <si>
    <t>56951001307</t>
    <phoneticPr fontId="2" type="noConversion"/>
  </si>
  <si>
    <t>EA1000001307</t>
    <phoneticPr fontId="2" type="noConversion"/>
  </si>
  <si>
    <t>[제 28호] 아우트렛박스  중형4각 54㎜(벽체) [개]</t>
  </si>
  <si>
    <t>56958000053</t>
    <phoneticPr fontId="2" type="noConversion"/>
  </si>
  <si>
    <t>EAZ700530000</t>
    <phoneticPr fontId="2" type="noConversion"/>
  </si>
  <si>
    <t>[제 29호] 아우트렛박스  8각 54㎜ [개]</t>
  </si>
  <si>
    <t>56958000013</t>
    <phoneticPr fontId="2" type="noConversion"/>
  </si>
  <si>
    <t>EAZ700130000</t>
    <phoneticPr fontId="2" type="noConversion"/>
  </si>
  <si>
    <t>[제 30호] 스위치박스  1 개용 54 mm [개]</t>
  </si>
  <si>
    <t>56958000014</t>
    <phoneticPr fontId="2" type="noConversion"/>
  </si>
  <si>
    <t>EAZ700140000</t>
    <phoneticPr fontId="2" type="noConversion"/>
  </si>
  <si>
    <t>[제 31호] 정션 박스  100*100*50 [개]</t>
  </si>
  <si>
    <t>56958000015</t>
    <phoneticPr fontId="2" type="noConversion"/>
  </si>
  <si>
    <t>EAZ700150000</t>
    <phoneticPr fontId="2" type="noConversion"/>
  </si>
  <si>
    <t>[제 32호] 풀박스  100×100×75 [개]</t>
  </si>
  <si>
    <t>56958000016</t>
    <phoneticPr fontId="2" type="noConversion"/>
  </si>
  <si>
    <t>EAZ700160000</t>
    <phoneticPr fontId="2" type="noConversion"/>
  </si>
  <si>
    <t>[제 33호] 풀박스  150×150×100 [개]</t>
  </si>
  <si>
    <t>56958000017</t>
    <phoneticPr fontId="2" type="noConversion"/>
  </si>
  <si>
    <t>EAZ700170000</t>
    <phoneticPr fontId="2" type="noConversion"/>
  </si>
  <si>
    <t>[제 34호] 풀박스  150×150×150 [개]</t>
  </si>
  <si>
    <t>56958000018</t>
    <phoneticPr fontId="2" type="noConversion"/>
  </si>
  <si>
    <t>EAZ700180000</t>
    <phoneticPr fontId="2" type="noConversion"/>
  </si>
  <si>
    <t>[제 35호] 풀박스  300×300×200 [개]</t>
  </si>
  <si>
    <t>56958000019</t>
    <phoneticPr fontId="2" type="noConversion"/>
  </si>
  <si>
    <t>EAZ700190000</t>
    <phoneticPr fontId="2" type="noConversion"/>
  </si>
  <si>
    <t>[제 36호] Hi-Tec Tray(분체도장)  STRAIGHT, W150x100Hx1.2t [m]</t>
  </si>
  <si>
    <t>56958000020</t>
    <phoneticPr fontId="2" type="noConversion"/>
  </si>
  <si>
    <t>EAZ700200000</t>
    <phoneticPr fontId="2" type="noConversion"/>
  </si>
  <si>
    <t>[제 37호] Hi-Tec Tray(분체도장)  STRAIGHT, W300x100Hx1.2t [m]</t>
  </si>
  <si>
    <t>56958000021</t>
    <phoneticPr fontId="2" type="noConversion"/>
  </si>
  <si>
    <t>EAZ700210000</t>
    <phoneticPr fontId="2" type="noConversion"/>
  </si>
  <si>
    <t>[제 38호] Hi-Tec Tray(분체도장)  COVER, W150 [m]</t>
  </si>
  <si>
    <t>56958000022</t>
    <phoneticPr fontId="2" type="noConversion"/>
  </si>
  <si>
    <t>EAZ700220000</t>
    <phoneticPr fontId="2" type="noConversion"/>
  </si>
  <si>
    <t>[제 39호] Hi-Tec Tray(분체도장)  COVER, W300 [m]</t>
  </si>
  <si>
    <t>56958000023</t>
    <phoneticPr fontId="2" type="noConversion"/>
  </si>
  <si>
    <t>EAZ700230000</t>
    <phoneticPr fontId="2" type="noConversion"/>
  </si>
  <si>
    <t>[제 40호] Hi-Tec Tray부속(분체도장)  HOR. ELBOW, W150 x H100 [개]</t>
  </si>
  <si>
    <t>56958000024</t>
    <phoneticPr fontId="2" type="noConversion"/>
  </si>
  <si>
    <t>EAZ700240000</t>
    <phoneticPr fontId="2" type="noConversion"/>
  </si>
  <si>
    <t>[제 41호] Hi-Tec Tray부속(분체도장)  HOR. ELBOW, W300 x H100 [개]</t>
  </si>
  <si>
    <t>56958000025</t>
    <phoneticPr fontId="2" type="noConversion"/>
  </si>
  <si>
    <t>EAZ700250000</t>
    <phoneticPr fontId="2" type="noConversion"/>
  </si>
  <si>
    <t>[제 42호] Hi-Tec Tray부속(분체도장)  VER. ELBOW, W300 x H100 [개]</t>
  </si>
  <si>
    <t>56958000026</t>
    <phoneticPr fontId="2" type="noConversion"/>
  </si>
  <si>
    <t>EAZ700260000</t>
    <phoneticPr fontId="2" type="noConversion"/>
  </si>
  <si>
    <t>[제 43호] Hi-Tec Tray부속(분체도장)  HOR. TEE, W150 x H100 [개]</t>
  </si>
  <si>
    <t>56958000027</t>
    <phoneticPr fontId="2" type="noConversion"/>
  </si>
  <si>
    <t>EAZ700270000</t>
    <phoneticPr fontId="2" type="noConversion"/>
  </si>
  <si>
    <t>[제 44호] Hi-Tec Tray부속(분체도장)  HOR. TEE, W300 x H100 [개]</t>
  </si>
  <si>
    <t>56958000028</t>
    <phoneticPr fontId="2" type="noConversion"/>
  </si>
  <si>
    <t>EAZ700280000</t>
    <phoneticPr fontId="2" type="noConversion"/>
  </si>
  <si>
    <t>[제 45호] HI-TEC HANGER  W150 [개소]</t>
  </si>
  <si>
    <t>56951000801</t>
    <phoneticPr fontId="2" type="noConversion"/>
  </si>
  <si>
    <t>EA1000000801</t>
    <phoneticPr fontId="2" type="noConversion"/>
  </si>
  <si>
    <t>[제 46호] HI-TEC HANGER  W300 [개소]</t>
  </si>
  <si>
    <t>56951000803</t>
    <phoneticPr fontId="2" type="noConversion"/>
  </si>
  <si>
    <t>EA1000000803</t>
    <phoneticPr fontId="2" type="noConversion"/>
  </si>
  <si>
    <t>[제 47호] HI-TEC SUPPORT(W/F)  W300 [개소]</t>
  </si>
  <si>
    <t>56951000903</t>
    <phoneticPr fontId="2" type="noConversion"/>
  </si>
  <si>
    <t>EA1000000903</t>
    <phoneticPr fontId="2" type="noConversion"/>
  </si>
  <si>
    <t>[제 48호] 덕트설치용 구멍뚫기  150mm이하 [개소]</t>
  </si>
  <si>
    <t>56951001323</t>
    <phoneticPr fontId="2" type="noConversion"/>
  </si>
  <si>
    <t>EA1000001323</t>
    <phoneticPr fontId="2" type="noConversion"/>
  </si>
  <si>
    <t>[제 49호] 방화구획(내화충전)  W 150 [개소]</t>
  </si>
  <si>
    <t>56951004501</t>
    <phoneticPr fontId="2" type="noConversion"/>
  </si>
  <si>
    <t>EA1000004501</t>
    <phoneticPr fontId="2" type="noConversion"/>
  </si>
  <si>
    <t>[제 50호] 방화구획(내화충전)  W 300 [개소]</t>
  </si>
  <si>
    <t>56951004503</t>
    <phoneticPr fontId="2" type="noConversion"/>
  </si>
  <si>
    <t>EA1000004503</t>
    <phoneticPr fontId="2" type="noConversion"/>
  </si>
  <si>
    <t>[제 51호] 접지용비닐절연전선(F-GV)  16㎟ [M]</t>
  </si>
  <si>
    <t>56958000029</t>
    <phoneticPr fontId="2" type="noConversion"/>
  </si>
  <si>
    <t>EAZ700290000</t>
    <phoneticPr fontId="2" type="noConversion"/>
  </si>
  <si>
    <t>[제 52호] 폴리에틸렌 난연케이블  0.6/1kv F-CV 3C×2.5㎟ [M]</t>
  </si>
  <si>
    <t>56958000030</t>
    <phoneticPr fontId="2" type="noConversion"/>
  </si>
  <si>
    <t>EAZ700300000</t>
    <phoneticPr fontId="2" type="noConversion"/>
  </si>
  <si>
    <t>[제 53호] 소방용내열전선(F-FR-3)  코어형, 2C×1.5㎟ [M]</t>
  </si>
  <si>
    <t>56958000031</t>
    <phoneticPr fontId="2" type="noConversion"/>
  </si>
  <si>
    <t>EAZ700310000</t>
    <phoneticPr fontId="2" type="noConversion"/>
  </si>
  <si>
    <t>[제 54호] 난연제어케이블  F-CVV-SB 2Cx2.5㎟ [M]</t>
  </si>
  <si>
    <t>56958000032</t>
    <phoneticPr fontId="2" type="noConversion"/>
  </si>
  <si>
    <t>EAZ700320000</t>
    <phoneticPr fontId="2" type="noConversion"/>
  </si>
  <si>
    <t>[제 55호] 누설동축 케이블  삼중차폐, 5C-HFBT [M]</t>
  </si>
  <si>
    <t>56958000033</t>
    <phoneticPr fontId="2" type="noConversion"/>
  </si>
  <si>
    <t>EAZ700330000</t>
    <phoneticPr fontId="2" type="noConversion"/>
  </si>
  <si>
    <t>[제 56호] 누설동축 케이블  삼중차폐, 10C-HFBT [M]</t>
  </si>
  <si>
    <t>56958000034</t>
    <phoneticPr fontId="2" type="noConversion"/>
  </si>
  <si>
    <t>EAZ700340000</t>
    <phoneticPr fontId="2" type="noConversion"/>
  </si>
  <si>
    <t>[제 57호] MIC CABLE  AWG23 [M]</t>
  </si>
  <si>
    <t>56958000059</t>
    <phoneticPr fontId="2" type="noConversion"/>
  </si>
  <si>
    <t>EAZ700590000</t>
    <phoneticPr fontId="2" type="noConversion"/>
  </si>
  <si>
    <t>[제 58호] SPEAK CABLE  2.5SQx2 [M]</t>
  </si>
  <si>
    <t>56958000060</t>
    <phoneticPr fontId="2" type="noConversion"/>
  </si>
  <si>
    <t>EAZ700600000</t>
    <phoneticPr fontId="2" type="noConversion"/>
  </si>
  <si>
    <t>[제 59호] ANTENNA CABLE  50Ω [M]</t>
  </si>
  <si>
    <t>56958000061</t>
    <phoneticPr fontId="2" type="noConversion"/>
  </si>
  <si>
    <t>EAZ700610000</t>
    <phoneticPr fontId="2" type="noConversion"/>
  </si>
  <si>
    <t>[제 60호] VIDEO CABLE  75Ω [M]</t>
  </si>
  <si>
    <t>56958000062</t>
    <phoneticPr fontId="2" type="noConversion"/>
  </si>
  <si>
    <t>EAZ700620000</t>
    <phoneticPr fontId="2" type="noConversion"/>
  </si>
  <si>
    <t>[제 61호] UTP 케이블  Cat.5E 0.5mm 4P [M]</t>
  </si>
  <si>
    <t>56958000035</t>
    <phoneticPr fontId="2" type="noConversion"/>
  </si>
  <si>
    <t>EAZ700350000</t>
    <phoneticPr fontId="2" type="noConversion"/>
  </si>
  <si>
    <t>[제 62호] UTP 케이블  Cat.6 0.5mm 4P [M]</t>
  </si>
  <si>
    <t>56958000036</t>
    <phoneticPr fontId="2" type="noConversion"/>
  </si>
  <si>
    <t>EAZ700360000</t>
    <phoneticPr fontId="2" type="noConversion"/>
  </si>
  <si>
    <t>[제 63호] UTP 케이블  Cat.5E 0.5mm 4P 2열동시 1열당 [M]</t>
  </si>
  <si>
    <t>56958000037</t>
    <phoneticPr fontId="2" type="noConversion"/>
  </si>
  <si>
    <t>EAZ700370000</t>
    <phoneticPr fontId="2" type="noConversion"/>
  </si>
  <si>
    <t>[제 64호] UTP 케이블  Cat.5E 0.5mm 4P 3열동시 1열당 [M]</t>
  </si>
  <si>
    <t>56958000038</t>
    <phoneticPr fontId="2" type="noConversion"/>
  </si>
  <si>
    <t>EAZ700380000</t>
    <phoneticPr fontId="2" type="noConversion"/>
  </si>
  <si>
    <t>[제 65호] UTP 케이블  Cat.5E 0.5mm 4P 4열동시 1열당 [M]</t>
  </si>
  <si>
    <t>56958000039</t>
    <phoneticPr fontId="2" type="noConversion"/>
  </si>
  <si>
    <t>EAZ700390000</t>
    <phoneticPr fontId="2" type="noConversion"/>
  </si>
  <si>
    <t>[제 66호] UTP 케이블  Cat.5E 0.5mm 4P 5열동시 1열당 [M]</t>
  </si>
  <si>
    <t>56958000040</t>
    <phoneticPr fontId="2" type="noConversion"/>
  </si>
  <si>
    <t>EAZ700400000</t>
    <phoneticPr fontId="2" type="noConversion"/>
  </si>
  <si>
    <t>[제 67호] UTP 케이블  Cat.5E 0.5mm 4P 6열동시 1열당 [M]</t>
  </si>
  <si>
    <t>56958000041</t>
    <phoneticPr fontId="2" type="noConversion"/>
  </si>
  <si>
    <t>EAZ700410000</t>
    <phoneticPr fontId="2" type="noConversion"/>
  </si>
  <si>
    <t>[제 68호] UTP 케이블  Cat.6 0.5mm 4P 2열동시 1열당 [M]</t>
  </si>
  <si>
    <t>56958000042</t>
    <phoneticPr fontId="2" type="noConversion"/>
  </si>
  <si>
    <t>EAZ700420000</t>
    <phoneticPr fontId="2" type="noConversion"/>
  </si>
  <si>
    <t>[제 69호] UTP 케이블  Cat.6 0.5mm 4P 4열동시 1열당 [M]</t>
  </si>
  <si>
    <t>56958000043</t>
    <phoneticPr fontId="2" type="noConversion"/>
  </si>
  <si>
    <t>EAZ700430000</t>
    <phoneticPr fontId="2" type="noConversion"/>
  </si>
  <si>
    <t>[제 70호] 광케이블(옥외용)  SM 8c [M]</t>
  </si>
  <si>
    <t>56958000044</t>
    <phoneticPr fontId="2" type="noConversion"/>
  </si>
  <si>
    <t>EAZ700440000</t>
    <phoneticPr fontId="2" type="noConversion"/>
  </si>
  <si>
    <t>[제 71호] 광케이블 국내성단  8C [코어]</t>
  </si>
  <si>
    <t>56951002625</t>
    <phoneticPr fontId="2" type="noConversion"/>
  </si>
  <si>
    <t>EA1000002625</t>
    <phoneticPr fontId="2" type="noConversion"/>
  </si>
  <si>
    <t>[제 72호] 광케이블시험  8C [코어]</t>
  </si>
  <si>
    <t>56951002631</t>
    <phoneticPr fontId="2" type="noConversion"/>
  </si>
  <si>
    <t>EA1000002631</t>
    <phoneticPr fontId="2" type="noConversion"/>
  </si>
  <si>
    <t>[제 73호] 모듈라짹  매입형 8P 2구 [개]</t>
  </si>
  <si>
    <t>56958000045</t>
    <phoneticPr fontId="2" type="noConversion"/>
  </si>
  <si>
    <t>EAZ700450000</t>
    <phoneticPr fontId="2" type="noConversion"/>
  </si>
  <si>
    <t>[제 74호] TV UNIT  쌍방향, 단말 [개]</t>
  </si>
  <si>
    <t>56958000048</t>
    <phoneticPr fontId="2" type="noConversion"/>
  </si>
  <si>
    <t>EAZ700480000</t>
    <phoneticPr fontId="2" type="noConversion"/>
  </si>
  <si>
    <t>[제 75호] TV분배기함  TV-M [SET]</t>
  </si>
  <si>
    <t>56951008000</t>
    <phoneticPr fontId="2" type="noConversion"/>
  </si>
  <si>
    <t>EA1000008000</t>
    <phoneticPr fontId="2" type="noConversion"/>
  </si>
  <si>
    <t>[제 76호] 스 피 커 임피던스  스피커(S.T), 천정용(3W) [개]</t>
  </si>
  <si>
    <t>56958000050</t>
    <phoneticPr fontId="2" type="noConversion"/>
  </si>
  <si>
    <t>EAZ700500000</t>
    <phoneticPr fontId="2" type="noConversion"/>
  </si>
  <si>
    <t>[제 77호] 칼람 스피커  칼람, 20W(옥외용) [개]</t>
  </si>
  <si>
    <t>56958000046</t>
    <phoneticPr fontId="2" type="noConversion"/>
  </si>
  <si>
    <t>EAZ700460000</t>
    <phoneticPr fontId="2" type="noConversion"/>
  </si>
  <si>
    <t>[제 78호] 스피커단자함  20 P, SUS [개]</t>
  </si>
  <si>
    <t>56958000047</t>
    <phoneticPr fontId="2" type="noConversion"/>
  </si>
  <si>
    <t>EAZ700470000</t>
    <phoneticPr fontId="2" type="noConversion"/>
  </si>
  <si>
    <t>[제 79호] 비상벨  주장치 10회로 [EA]</t>
  </si>
  <si>
    <t>56958000051</t>
    <phoneticPr fontId="2" type="noConversion"/>
  </si>
  <si>
    <t>EAZ700510000</t>
    <phoneticPr fontId="2" type="noConversion"/>
  </si>
  <si>
    <t>[제 80호] 비상벨  자장치 매입형 [EA]</t>
  </si>
  <si>
    <t>56958000052</t>
    <phoneticPr fontId="2" type="noConversion"/>
  </si>
  <si>
    <t>EAZ700520000</t>
    <phoneticPr fontId="2" type="noConversion"/>
  </si>
  <si>
    <t>[제 81호] 접지공사(통신)  1종 [개소]</t>
  </si>
  <si>
    <t>56951001504</t>
    <phoneticPr fontId="2" type="noConversion"/>
  </si>
  <si>
    <t>EA1000001504</t>
    <phoneticPr fontId="2" type="noConversion"/>
  </si>
  <si>
    <t>[제 82호] 접지공사(통신)  3종 [개소]</t>
  </si>
  <si>
    <t>56951001506</t>
    <phoneticPr fontId="2" type="noConversion"/>
  </si>
  <si>
    <t>EA1000001506</t>
    <phoneticPr fontId="2" type="noConversion"/>
  </si>
  <si>
    <t>[제 83호] 접지단자함  SUS, 5 CCT [EA]</t>
  </si>
  <si>
    <t>56958000049</t>
    <phoneticPr fontId="2" type="noConversion"/>
  </si>
  <si>
    <t>EAZ700490000</t>
    <phoneticPr fontId="2" type="noConversion"/>
  </si>
  <si>
    <t>627</t>
  </si>
  <si>
    <t>[ 제2청년문화창작소(농업교육학관)리모델링공사 ]</t>
  </si>
  <si>
    <t>0101</t>
  </si>
  <si>
    <t>관급자관급</t>
  </si>
  <si>
    <t>0102</t>
  </si>
  <si>
    <t>0103</t>
  </si>
  <si>
    <t>0104</t>
  </si>
  <si>
    <t>0105</t>
  </si>
  <si>
    <t>0106</t>
  </si>
  <si>
    <t>0201</t>
  </si>
  <si>
    <t>0202</t>
  </si>
  <si>
    <t>VAT포함</t>
  </si>
  <si>
    <t>0203</t>
  </si>
  <si>
    <t>0204</t>
  </si>
  <si>
    <t>1.통신공사::1-1.통합배선설비공사</t>
  </si>
  <si>
    <t>1.통신공사::1-2.TV설비공사</t>
  </si>
  <si>
    <t>공종줄</t>
    <phoneticPr fontId="2" type="noConversion"/>
  </si>
  <si>
    <t>1.통신공사::1-3.방송설비공사</t>
  </si>
  <si>
    <t>1.통신공사::1-4.AV설비공사</t>
  </si>
  <si>
    <t>1.통신공사::1-5.CCTV설비공사</t>
  </si>
  <si>
    <t>1.통신공사::1-6.HI-TEC TRAY설치공사</t>
  </si>
  <si>
    <t>2.관급자관급::2-1.통합배선</t>
  </si>
  <si>
    <t>2.관급자관급::2-2.방송설비</t>
  </si>
  <si>
    <t>2.관급자관급::2-3.AV설비</t>
  </si>
  <si>
    <t>2.관급자관급::2-4.CCTV설비</t>
  </si>
  <si>
    <t>315</t>
  </si>
  <si>
    <t>01</t>
  </si>
  <si>
    <t>1.통신공사</t>
  </si>
  <si>
    <t>Total</t>
  </si>
  <si>
    <t>02</t>
  </si>
  <si>
    <t>2.관급자관급</t>
  </si>
  <si>
    <t>제2청년문화창작소(농업교육학관)리모델링공사</t>
  </si>
  <si>
    <t>공종줄</t>
    <phoneticPr fontId="2" type="noConversion"/>
  </si>
  <si>
    <t>관급자관급</t>
    <phoneticPr fontId="2" type="noConversion"/>
  </si>
  <si>
    <t>본 파일은 이지테크에서 2번 옵션으로 만들었습니다.</t>
  </si>
  <si>
    <t>[공사명]</t>
    <phoneticPr fontId="10" type="noConversion"/>
  </si>
  <si>
    <t>[ 제2청년문화창작소(농업교육학관)리모델링공사(통신)]</t>
    <phoneticPr fontId="2" type="noConversion"/>
  </si>
  <si>
    <t>비             목</t>
    <phoneticPr fontId="13" type="noConversion"/>
  </si>
  <si>
    <t>구         성        비</t>
    <phoneticPr fontId="13" type="noConversion"/>
  </si>
  <si>
    <t>비        고</t>
    <phoneticPr fontId="13" type="noConversion"/>
  </si>
  <si>
    <t>재
료
비</t>
    <phoneticPr fontId="10" type="noConversion"/>
  </si>
  <si>
    <t>직      접         재      료      비</t>
  </si>
  <si>
    <t>간      접         재      료      비</t>
  </si>
  <si>
    <t>작  업  설  ,  부  산  물  등 (△)</t>
  </si>
  <si>
    <t>순</t>
    <phoneticPr fontId="14" type="noConversion"/>
  </si>
  <si>
    <t>[ 소                          계 ]</t>
  </si>
  <si>
    <t>노
무
비</t>
    <phoneticPr fontId="10" type="noConversion"/>
  </si>
  <si>
    <t>직      접         노      무      비</t>
  </si>
  <si>
    <t>간      접         노      무      비</t>
  </si>
  <si>
    <t>직접노무비</t>
  </si>
  <si>
    <t>×</t>
  </si>
  <si>
    <t>공</t>
    <phoneticPr fontId="14" type="noConversion"/>
  </si>
  <si>
    <t>기          계          경          비</t>
  </si>
  <si>
    <t>산      재         보      험      료</t>
  </si>
  <si>
    <t>노무비</t>
  </si>
  <si>
    <t>사</t>
    <phoneticPr fontId="14" type="noConversion"/>
  </si>
  <si>
    <t>고      용         보      험      료</t>
  </si>
  <si>
    <t>경</t>
    <phoneticPr fontId="14" type="noConversion"/>
  </si>
  <si>
    <t>건      강         보      험      료</t>
  </si>
  <si>
    <t>노 인   장 기   요 양    보 험 료</t>
    <phoneticPr fontId="14" type="noConversion"/>
  </si>
  <si>
    <t>건강보험료</t>
    <phoneticPr fontId="14" type="noConversion"/>
  </si>
  <si>
    <t>연      금         보      험      료</t>
  </si>
  <si>
    <t>원</t>
    <phoneticPr fontId="14" type="noConversion"/>
  </si>
  <si>
    <t>퇴   직     공   제     부   금   비</t>
  </si>
  <si>
    <t>산  업  안  전  보  건  관  리  비</t>
  </si>
  <si>
    <t>①과②비교후 적은 금액 적용</t>
    <phoneticPr fontId="14" type="noConversion"/>
  </si>
  <si>
    <t>①</t>
  </si>
  <si>
    <t>((재료비+직노)</t>
    <phoneticPr fontId="14" type="noConversion"/>
  </si>
  <si>
    <t>+</t>
    <phoneticPr fontId="14" type="noConversion"/>
  </si>
  <si>
    <t>) ×</t>
    <phoneticPr fontId="14" type="noConversion"/>
  </si>
  <si>
    <t>가</t>
    <phoneticPr fontId="14" type="noConversion"/>
  </si>
  <si>
    <t>②</t>
  </si>
  <si>
    <t>(재료비+직노+관급자재비(도급자/1.1))</t>
    <phoneticPr fontId="14" type="noConversion"/>
  </si>
  <si>
    <t>비</t>
  </si>
  <si>
    <t>기          타          경          비</t>
  </si>
  <si>
    <t>(재료비+노무비)</t>
  </si>
  <si>
    <t>환      경         보      존      비</t>
  </si>
  <si>
    <t>건설하도급대금지급보증서발급수수료</t>
  </si>
  <si>
    <t>계</t>
  </si>
  <si>
    <t>일        반         관        리        비</t>
    <phoneticPr fontId="14" type="noConversion"/>
  </si>
  <si>
    <t>이                                         윤</t>
    <phoneticPr fontId="14" type="noConversion"/>
  </si>
  <si>
    <t>(노무비+경비+일반관리비)</t>
    <phoneticPr fontId="14" type="noConversion"/>
  </si>
  <si>
    <t>공            급            가            액</t>
  </si>
  <si>
    <t>부        가         가        치        세</t>
  </si>
  <si>
    <t>공급가액</t>
  </si>
  <si>
    <t>[도                     급                     액]</t>
  </si>
  <si>
    <t>관  급  자  재  (관급자설치)</t>
    <phoneticPr fontId="14" type="noConversion"/>
  </si>
  <si>
    <t>VAT포함</t>
    <phoneticPr fontId="2" type="noConversion"/>
  </si>
  <si>
    <t>관  급  자  재  (도급자설치)</t>
    <phoneticPr fontId="14" type="noConversion"/>
  </si>
  <si>
    <t>관      급      공      사      비 (합 계)</t>
    <phoneticPr fontId="14" type="noConversion"/>
  </si>
  <si>
    <t>천단위이하절사</t>
    <phoneticPr fontId="2" type="noConversion"/>
  </si>
  <si>
    <t>[총            공            사              비]</t>
  </si>
  <si>
    <t>조달 수수료(11)</t>
    <phoneticPr fontId="2" type="noConversion"/>
  </si>
  <si>
    <t>5천만원초과 1억원까지(1.07%)</t>
    <phoneticPr fontId="2" type="noConversion"/>
  </si>
  <si>
    <t>설계금액</t>
    <phoneticPr fontId="2" type="noConversion"/>
  </si>
  <si>
    <t>배전전공</t>
    <phoneticPr fontId="2" type="noConversion"/>
  </si>
  <si>
    <t>전기4-31</t>
    <phoneticPr fontId="2" type="noConversion"/>
  </si>
  <si>
    <t>전기5-29</t>
    <phoneticPr fontId="2" type="noConversion"/>
  </si>
  <si>
    <t>내선전공</t>
    <phoneticPr fontId="2" type="noConversion"/>
  </si>
  <si>
    <t>전기3-38</t>
    <phoneticPr fontId="2" type="noConversion"/>
  </si>
  <si>
    <t>전기5-13</t>
    <phoneticPr fontId="2" type="noConversion"/>
  </si>
  <si>
    <t>저압케이블전공</t>
    <phoneticPr fontId="2" type="noConversion"/>
  </si>
  <si>
    <t>[ 제 24호 ] 파이프행가  16 C [개소]</t>
    <phoneticPr fontId="2" type="noConversion"/>
  </si>
  <si>
    <t>[ 제 53호 ] 소방용내열전선(F-FR-3)  코어형, 2C×1.5㎟ [M]</t>
    <phoneticPr fontId="2" type="noConversion"/>
  </si>
  <si>
    <t>[ 제 52호 ] 폴리에틸렌 난연케이블  0.6/1kv F-CV 3C×2.5㎟ [M]</t>
    <phoneticPr fontId="2" type="noConversion"/>
  </si>
  <si>
    <t>[ 제 54호 ] 난연제어케이블  F-CVV-SB 2Cx2.5㎟ [M]</t>
    <phoneticPr fontId="2" type="noConversion"/>
  </si>
  <si>
    <t>[ 제 81호 ] 접지공사(통신)  1종 [개소]</t>
    <phoneticPr fontId="2" type="noConversion"/>
  </si>
  <si>
    <t>관로구방수장치</t>
    <phoneticPr fontId="2" type="noConversion"/>
  </si>
  <si>
    <t>D30</t>
    <phoneticPr fontId="2" type="noConversion"/>
  </si>
  <si>
    <t>풀박스</t>
    <phoneticPr fontId="2" type="noConversion"/>
  </si>
  <si>
    <t>150×150×150</t>
    <phoneticPr fontId="2" type="noConversion"/>
  </si>
  <si>
    <t>번호</t>
  </si>
  <si>
    <t>공종코드</t>
  </si>
  <si>
    <t>코드</t>
  </si>
  <si>
    <t>명칭</t>
  </si>
  <si>
    <t>규격</t>
  </si>
  <si>
    <t>단위</t>
  </si>
  <si>
    <t>지 급</t>
  </si>
  <si>
    <t>1층통합</t>
  </si>
  <si>
    <t>2층통합</t>
  </si>
  <si>
    <t>콜폰</t>
  </si>
  <si>
    <t>통합배선</t>
  </si>
  <si>
    <t>할증(%)</t>
  </si>
  <si>
    <t>소 계</t>
  </si>
  <si>
    <t>배선</t>
  </si>
  <si>
    <t>공사</t>
  </si>
  <si>
    <t>간선공사</t>
  </si>
  <si>
    <t>TV간선</t>
  </si>
  <si>
    <t>1층TV</t>
  </si>
  <si>
    <t>2층TV</t>
  </si>
  <si>
    <t>옥외방송</t>
  </si>
  <si>
    <t>1층방송</t>
  </si>
  <si>
    <t>2층방송</t>
  </si>
  <si>
    <t>대형강의</t>
  </si>
  <si>
    <t>실AV공사</t>
  </si>
  <si>
    <t>옥외CCTV</t>
  </si>
  <si>
    <t>CCTV간선</t>
  </si>
  <si>
    <t>1층CCTV</t>
  </si>
  <si>
    <t>2층CCTV</t>
  </si>
  <si>
    <t>HI-TECTR</t>
  </si>
  <si>
    <t>AY설치공</t>
  </si>
  <si>
    <t>1.통신공사::1-1.통합배선설비공사::1층통합배선</t>
  </si>
  <si>
    <t>번호</t>
    <phoneticPr fontId="2" type="noConversion"/>
  </si>
  <si>
    <t>공종코드</t>
    <phoneticPr fontId="2" type="noConversion"/>
  </si>
  <si>
    <t>구분</t>
    <phoneticPr fontId="2" type="noConversion"/>
  </si>
  <si>
    <t>산 출 목 록</t>
    <phoneticPr fontId="2" type="noConversion"/>
  </si>
  <si>
    <t>산 출 수 식</t>
    <phoneticPr fontId="2" type="noConversion"/>
  </si>
  <si>
    <t>수식계</t>
    <phoneticPr fontId="2" type="noConversion"/>
  </si>
  <si>
    <t>코드</t>
    <phoneticPr fontId="2" type="noConversion"/>
  </si>
  <si>
    <t>명칭</t>
    <phoneticPr fontId="2" type="noConversion"/>
  </si>
  <si>
    <t>규격</t>
    <phoneticPr fontId="2" type="noConversion"/>
  </si>
  <si>
    <t>단위</t>
    <phoneticPr fontId="2" type="noConversion"/>
  </si>
  <si>
    <t>단위수식</t>
    <phoneticPr fontId="2" type="noConversion"/>
  </si>
  <si>
    <t>단위계</t>
    <phoneticPr fontId="2" type="noConversion"/>
  </si>
  <si>
    <t>계</t>
    <phoneticPr fontId="2" type="noConversion"/>
  </si>
  <si>
    <t>P01</t>
  </si>
  <si>
    <t>▣ 1층통합배선 ▣</t>
  </si>
  <si>
    <t>[MAIN MDF]</t>
  </si>
  <si>
    <t>(리빙랩)</t>
  </si>
  <si>
    <t>UTP 케이블 Cat.6 0.5mm 4P 4열동시 1열당</t>
  </si>
  <si>
    <t>TRAY  (UTP CAT.6 4P*4)</t>
  </si>
  <si>
    <t>(ⓟ3.1+2.5+1.5)</t>
  </si>
  <si>
    <t>7.1</t>
  </si>
  <si>
    <t>4</t>
  </si>
  <si>
    <t>28.4</t>
  </si>
  <si>
    <t>전선관 + (일반) + HI 22c</t>
  </si>
  <si>
    <t>HI22C (UTP CAT.6 4P*4) PH</t>
  </si>
  <si>
    <t>7</t>
  </si>
  <si>
    <t>1</t>
  </si>
  <si>
    <t>28</t>
  </si>
  <si>
    <t>파이프 + 행거 + 22c</t>
  </si>
  <si>
    <t>0.67</t>
  </si>
  <si>
    <t>4.69</t>
  </si>
  <si>
    <t xml:space="preserve">      (UTP CAT.6 4P*4) 여장</t>
  </si>
  <si>
    <t>0.3+1</t>
  </si>
  <si>
    <t>1.3</t>
  </si>
  <si>
    <t>5.2</t>
  </si>
  <si>
    <t>전선관 + (일반) + HI 16c</t>
  </si>
  <si>
    <t>HI16C (UTP CAT.6 4P*2) PH</t>
  </si>
  <si>
    <t>(10.5+3.5)</t>
  </si>
  <si>
    <t>14</t>
  </si>
  <si>
    <t>UTP 케이블 Cat.6 0.5mm 4P 2열동시 1열당</t>
  </si>
  <si>
    <t>2</t>
  </si>
  <si>
    <t>파이프 + 행거 + 16c</t>
  </si>
  <si>
    <t>9.38</t>
  </si>
  <si>
    <t>HI16C (UTP CAT.6 4P*2) SD</t>
  </si>
  <si>
    <t>↓3.1*2</t>
  </si>
  <si>
    <t>6.2</t>
  </si>
  <si>
    <t>12.4</t>
  </si>
  <si>
    <t>새들(벽체) + 16C</t>
  </si>
  <si>
    <t>4.154</t>
  </si>
  <si>
    <t xml:space="preserve">      (UTP CAT.6 4P*2) 여장</t>
  </si>
  <si>
    <t>0.3</t>
  </si>
  <si>
    <t>0.6</t>
  </si>
  <si>
    <t>모듈라짹 매입형 8P 2구</t>
  </si>
  <si>
    <t>모듈라짹 매입형 8P 2구 (1G)</t>
  </si>
  <si>
    <t>스위치 + 1구 박스 + 54mm</t>
  </si>
  <si>
    <t>Junction + BOX</t>
  </si>
  <si>
    <t>Junction BOX</t>
  </si>
  <si>
    <t>(오픈라운지)</t>
  </si>
  <si>
    <t>TRAY  (UTP CAT.6 4P*2)</t>
  </si>
  <si>
    <t>(ⓟ3.1+2.5+1)</t>
  </si>
  <si>
    <t>6.6</t>
  </si>
  <si>
    <t>13.2</t>
  </si>
  <si>
    <t>5</t>
  </si>
  <si>
    <t>10</t>
  </si>
  <si>
    <t>3.35</t>
  </si>
  <si>
    <t>↓3.1</t>
  </si>
  <si>
    <t>3.1</t>
  </si>
  <si>
    <t>2.077</t>
  </si>
  <si>
    <t>2.6</t>
  </si>
  <si>
    <t>========================================</t>
  </si>
  <si>
    <t>Cat6 + UTP 0.5 + 4P</t>
  </si>
  <si>
    <t>TRAY  (UTP CAT.6 4P*1)</t>
  </si>
  <si>
    <t>(ⓟ3.1+2.5+3)</t>
  </si>
  <si>
    <t>8.6</t>
  </si>
  <si>
    <t>HI16C (UTP CAT.6 4P*1) PH</t>
  </si>
  <si>
    <t>(5.5+2.5)</t>
  </si>
  <si>
    <t>8</t>
  </si>
  <si>
    <t>5.36</t>
  </si>
  <si>
    <t xml:space="preserve">      (UTP CAT.6 4P*1) 여장</t>
  </si>
  <si>
    <t>아우트렛 + 8각 박스 + 54㎜</t>
  </si>
  <si>
    <t>아우트렛박스 8각 54㎜(무선AP용)</t>
  </si>
  <si>
    <t>박스커버 + 8 각 + 둥근구멍</t>
  </si>
  <si>
    <t>공종명Line</t>
  </si>
  <si>
    <t>번호</t>
    <phoneticPr fontId="2" type="noConversion"/>
  </si>
  <si>
    <t>공종코드</t>
    <phoneticPr fontId="2" type="noConversion"/>
  </si>
  <si>
    <t>구분</t>
    <phoneticPr fontId="2" type="noConversion"/>
  </si>
  <si>
    <t>산 출 목 록</t>
    <phoneticPr fontId="2" type="noConversion"/>
  </si>
  <si>
    <t>산 출 수 식</t>
    <phoneticPr fontId="2" type="noConversion"/>
  </si>
  <si>
    <t>수식계</t>
    <phoneticPr fontId="2" type="noConversion"/>
  </si>
  <si>
    <t>코드</t>
    <phoneticPr fontId="2" type="noConversion"/>
  </si>
  <si>
    <t>명칭</t>
    <phoneticPr fontId="2" type="noConversion"/>
  </si>
  <si>
    <t>규격</t>
    <phoneticPr fontId="2" type="noConversion"/>
  </si>
  <si>
    <t>단위</t>
    <phoneticPr fontId="2" type="noConversion"/>
  </si>
  <si>
    <t>단위수식</t>
    <phoneticPr fontId="2" type="noConversion"/>
  </si>
  <si>
    <t>단위계</t>
    <phoneticPr fontId="2" type="noConversion"/>
  </si>
  <si>
    <t>계</t>
    <phoneticPr fontId="2" type="noConversion"/>
  </si>
  <si>
    <t>(워크숍룸)</t>
  </si>
  <si>
    <t>(ⓟ3.1+0.5+3.5)</t>
  </si>
  <si>
    <t>(2.5+3)</t>
  </si>
  <si>
    <t>5.5</t>
  </si>
  <si>
    <t>22</t>
  </si>
  <si>
    <t>3.685</t>
  </si>
  <si>
    <t>(1+1)</t>
  </si>
  <si>
    <t>1.34</t>
  </si>
  <si>
    <t>벽관통 + Φ50 + 25cm</t>
  </si>
  <si>
    <t>벽관통 구멍 Φ50-벽두께 25cm</t>
  </si>
  <si>
    <t>(사무실)</t>
  </si>
  <si>
    <t>(ⓟ3.1+0.5+0.5)</t>
  </si>
  <si>
    <t>4.1</t>
  </si>
  <si>
    <t>16.4</t>
  </si>
  <si>
    <t>4.5</t>
  </si>
  <si>
    <t>18</t>
  </si>
  <si>
    <t>3.015</t>
  </si>
  <si>
    <t>(3.5+2)</t>
  </si>
  <si>
    <t>11</t>
  </si>
  <si>
    <t>(관제실)</t>
  </si>
  <si>
    <t>(ⓟ3.1+0.5+1.5)</t>
  </si>
  <si>
    <t>5.1</t>
  </si>
  <si>
    <t>10.2</t>
  </si>
  <si>
    <t>뒷 장으로 연결▶</t>
  </si>
  <si>
    <t>(오픈라운지-2)</t>
  </si>
  <si>
    <t>(ⓟ3.1+0.5+9)</t>
  </si>
  <si>
    <t>12.6</t>
  </si>
  <si>
    <t>2.5</t>
  </si>
  <si>
    <t>1.675</t>
  </si>
  <si>
    <t>(ⓟ3.1+0.5+13.5)</t>
  </si>
  <si>
    <t>17.1</t>
  </si>
  <si>
    <t>34.2</t>
  </si>
  <si>
    <t>(3.5+1)</t>
  </si>
  <si>
    <t>9</t>
  </si>
  <si>
    <t>1.통신공사::1-1.통합배선설비공사::2층통합배선</t>
  </si>
  <si>
    <t>P02</t>
  </si>
  <si>
    <t>▣ 2층통합배선 ▣</t>
  </si>
  <si>
    <t>[TO : 1층 MAIN MDF]</t>
  </si>
  <si>
    <t>(이노베이션허브-2)</t>
  </si>
  <si>
    <t>(ⓟ3.1+0.5+0.5+0.5+↑3.6+1)</t>
  </si>
  <si>
    <t>9.2</t>
  </si>
  <si>
    <t>18.4</t>
  </si>
  <si>
    <t>(1+3.5)</t>
  </si>
  <si>
    <t>(ⓟ3.1+0.5+0.5+0.5+↑3.6+1+1+1)</t>
  </si>
  <si>
    <t>11.2</t>
  </si>
  <si>
    <t>22.4</t>
  </si>
  <si>
    <t>(12+2)</t>
  </si>
  <si>
    <t>(이노베이션허브-1)</t>
  </si>
  <si>
    <t>(ⓟ3.1+0.5+0.5+0.5+↑3.6+1+1+5)</t>
  </si>
  <si>
    <t>15.2</t>
  </si>
  <si>
    <t>30.4</t>
  </si>
  <si>
    <t>(코워킹스페이스-1)</t>
  </si>
  <si>
    <t>번호</t>
    <phoneticPr fontId="2" type="noConversion"/>
  </si>
  <si>
    <t>공종코드</t>
    <phoneticPr fontId="2" type="noConversion"/>
  </si>
  <si>
    <t>구분</t>
    <phoneticPr fontId="2" type="noConversion"/>
  </si>
  <si>
    <t>산 출 목 록</t>
    <phoneticPr fontId="2" type="noConversion"/>
  </si>
  <si>
    <t>산 출 수 식</t>
    <phoneticPr fontId="2" type="noConversion"/>
  </si>
  <si>
    <t>수식계</t>
    <phoneticPr fontId="2" type="noConversion"/>
  </si>
  <si>
    <t>코드</t>
    <phoneticPr fontId="2" type="noConversion"/>
  </si>
  <si>
    <t>명칭</t>
    <phoneticPr fontId="2" type="noConversion"/>
  </si>
  <si>
    <t>규격</t>
    <phoneticPr fontId="2" type="noConversion"/>
  </si>
  <si>
    <t>단위</t>
    <phoneticPr fontId="2" type="noConversion"/>
  </si>
  <si>
    <t>단위수식</t>
    <phoneticPr fontId="2" type="noConversion"/>
  </si>
  <si>
    <t>단위계</t>
    <phoneticPr fontId="2" type="noConversion"/>
  </si>
  <si>
    <t>계</t>
    <phoneticPr fontId="2" type="noConversion"/>
  </si>
  <si>
    <t>(4+1.5)</t>
  </si>
  <si>
    <t>(6.5+3.5)</t>
  </si>
  <si>
    <t>20</t>
  </si>
  <si>
    <t>6.7</t>
  </si>
  <si>
    <t>(회의실)</t>
  </si>
  <si>
    <t>(ⓟ3.1+0.5+0.5+0.5+↑3.6+1+1.5)</t>
  </si>
  <si>
    <t>10.7</t>
  </si>
  <si>
    <t>21.4</t>
  </si>
  <si>
    <t>(4.5+1.5)</t>
  </si>
  <si>
    <t>6</t>
  </si>
  <si>
    <t>12</t>
  </si>
  <si>
    <t>4.02</t>
  </si>
  <si>
    <t>(코워킹스페이스-2)</t>
  </si>
  <si>
    <t>(ⓟ3.1+0.5+0.5+0.5+↑3.6+1+9)</t>
  </si>
  <si>
    <t>18.2</t>
  </si>
  <si>
    <t>3.5</t>
  </si>
  <si>
    <t>2.345</t>
  </si>
  <si>
    <t>(ⓟ3.1+0.5+0.5+0.5+↑3.6+1+13.5)</t>
  </si>
  <si>
    <t>22.7</t>
  </si>
  <si>
    <t>45.4</t>
  </si>
  <si>
    <t>(3+1.5)</t>
  </si>
  <si>
    <t>(탕비/휴게실)</t>
  </si>
  <si>
    <t>(ⓟ3.1+0.5+0.5+0.5+↑3.6+1+13)</t>
  </si>
  <si>
    <t>22.2</t>
  </si>
  <si>
    <t>(8+4)</t>
  </si>
  <si>
    <t>8.04</t>
  </si>
  <si>
    <t>(도서관/대형강의실)</t>
  </si>
  <si>
    <t>(6+10.5)</t>
  </si>
  <si>
    <t>16.5</t>
  </si>
  <si>
    <t>33</t>
  </si>
  <si>
    <t>11.055</t>
  </si>
  <si>
    <t>9.5</t>
  </si>
  <si>
    <t>6.365</t>
  </si>
  <si>
    <t>(ⓟ3.1+0.5+0.5+0.5+↑3.6+1+14)</t>
  </si>
  <si>
    <t>23.2</t>
  </si>
  <si>
    <t>46.4</t>
  </si>
  <si>
    <t>(5.5+24)</t>
  </si>
  <si>
    <t>29.5</t>
  </si>
  <si>
    <t>59</t>
  </si>
  <si>
    <t>19.765</t>
  </si>
  <si>
    <t>↓6.7</t>
  </si>
  <si>
    <t>13.4</t>
  </si>
  <si>
    <t>◀앞 장에서 연결</t>
  </si>
  <si>
    <t>4.489</t>
  </si>
  <si>
    <t>1.통신공사::1-1.통합배선설비공사::콜폰공사</t>
  </si>
  <si>
    <t>P0101</t>
  </si>
  <si>
    <t>▣ 콜폰공사 ▣</t>
  </si>
  <si>
    <t>[주장치 ▷ 자장치]</t>
  </si>
  <si>
    <t>HI16C (UTP CAT.6 4P*1)</t>
  </si>
  <si>
    <t>↓2.4*2</t>
  </si>
  <si>
    <t>4.8</t>
  </si>
  <si>
    <t>0.3*2</t>
  </si>
  <si>
    <t>↑2.1</t>
  </si>
  <si>
    <t>2.1</t>
  </si>
  <si>
    <t>4.2</t>
  </si>
  <si>
    <t>1.407</t>
  </si>
  <si>
    <t>(0.5+1)</t>
  </si>
  <si>
    <t>1.5</t>
  </si>
  <si>
    <t>3</t>
  </si>
  <si>
    <t>1.005</t>
  </si>
  <si>
    <t>(1.5+12)</t>
  </si>
  <si>
    <t>13.5</t>
  </si>
  <si>
    <t>27</t>
  </si>
  <si>
    <t>7.5</t>
  </si>
  <si>
    <t>15</t>
  </si>
  <si>
    <t>5.025</t>
  </si>
  <si>
    <t>비상벨 주장치 10회로</t>
  </si>
  <si>
    <t>아우트렛 + 박스중형(벽체) + 4각54㎜</t>
  </si>
  <si>
    <t>박스커버 + 4 각 + 둥근오목</t>
  </si>
  <si>
    <t>비상벨 자장치 매입형</t>
  </si>
  <si>
    <t>1.통신공사::1-1.통합배선설비공사::통합배선간선공사</t>
  </si>
  <si>
    <t>▣ 통합배선간선공사 ▣</t>
  </si>
  <si>
    <t>[MDF ▷ 청년문화창작소 1층통신실]</t>
  </si>
  <si>
    <t>광케이블 + 옥외 + SM 8c</t>
  </si>
  <si>
    <t>TRAY  (SM F/O CABLE 8C*1)</t>
  </si>
  <si>
    <t>ⓟ3.1+1+11.5+11.5</t>
  </si>
  <si>
    <t>27.1</t>
  </si>
  <si>
    <t>전선관 + (일반) + HI 28c</t>
  </si>
  <si>
    <t>HI28C (SM F/O CABLE 8C*1) SD</t>
  </si>
  <si>
    <t>↓3.6</t>
  </si>
  <si>
    <t>3.6</t>
  </si>
  <si>
    <t>새들(벽체) + 28C</t>
  </si>
  <si>
    <t>2.412</t>
  </si>
  <si>
    <t>전선관 + (통신) + ELP 50c</t>
  </si>
  <si>
    <t>ELP50 (SM F/O CABLE 8C*1) 통신</t>
  </si>
  <si>
    <t>1.5+14+23+53+68</t>
  </si>
  <si>
    <t>159.5</t>
  </si>
  <si>
    <t>배선  (SM F/O CABLE 8C*1)</t>
  </si>
  <si>
    <t>72+3</t>
  </si>
  <si>
    <t>75</t>
  </si>
  <si>
    <t>26+12+4+15+7+17.5+3+7</t>
  </si>
  <si>
    <t>91.5</t>
  </si>
  <si>
    <t>103.5</t>
  </si>
  <si>
    <t>↑4+0.5+3+1+ⓟ3.5</t>
  </si>
  <si>
    <t xml:space="preserve">      (SM F/O CABLE 8C*1) 여장</t>
  </si>
  <si>
    <t>2+2</t>
  </si>
  <si>
    <t>관로구 + 방수장치 +D50</t>
  </si>
  <si>
    <t>관로구방수장치 D50</t>
  </si>
  <si>
    <t>풀박스 + 150x150 + 100</t>
  </si>
  <si>
    <t>풀박스 150x150x100</t>
  </si>
  <si>
    <t>풀박스 + 300x300 + 200</t>
  </si>
  <si>
    <t>풀박스 300x300x200</t>
  </si>
  <si>
    <t>광케이블 + 국내성단 + 8C</t>
  </si>
  <si>
    <t>광케이블 국내성단 8C</t>
  </si>
  <si>
    <t>광케이블 + 시험 + 8C</t>
  </si>
  <si>
    <t>광케이블시험 8C</t>
  </si>
  <si>
    <t>[접지단자함 ▷ 트레이]</t>
  </si>
  <si>
    <t>HI22C (F-GV 16) SD</t>
  </si>
  <si>
    <t>↑3.1</t>
  </si>
  <si>
    <t>접지전선 + F-GV + 16_㎟</t>
  </si>
  <si>
    <t>새들(벽체) + 22C</t>
  </si>
  <si>
    <t xml:space="preserve">      (F-GV 16) 여장</t>
  </si>
  <si>
    <t>[접지]</t>
  </si>
  <si>
    <t>[↓3.6]*2</t>
  </si>
  <si>
    <t>7.2</t>
  </si>
  <si>
    <t>4.824</t>
  </si>
  <si>
    <t>전선관 + (지중) + HI 22c</t>
  </si>
  <si>
    <t>HI22C (F-GV 16) 지중</t>
  </si>
  <si>
    <t>[3+10]*2</t>
  </si>
  <si>
    <t>26</t>
  </si>
  <si>
    <t>[1+5+2*3]*2</t>
  </si>
  <si>
    <t>24</t>
  </si>
  <si>
    <t>관로구 + 방수장치 +D30</t>
  </si>
  <si>
    <t>관로구방수장치 D30</t>
  </si>
  <si>
    <t>[1]*2</t>
  </si>
  <si>
    <t>접지공사 + 1종 + 통신</t>
  </si>
  <si>
    <t>접지공사(통신) 1종</t>
  </si>
  <si>
    <t>접지공사 + 3종 + 통신</t>
  </si>
  <si>
    <t>접지공사(통신) 3종</t>
  </si>
  <si>
    <t>접지단자 + SUS + 5 CCT</t>
  </si>
  <si>
    <t>접지단자함 SUS,5 CCT</t>
  </si>
  <si>
    <t>1.통신공사::1-2.TV설비공사::1층TV</t>
  </si>
  <si>
    <t>▣ 1층TV ▣</t>
  </si>
  <si>
    <t>[TV-M]</t>
  </si>
  <si>
    <t>HI16C (HFBT 5C*1) SD</t>
  </si>
  <si>
    <t>ⓟ3.1</t>
  </si>
  <si>
    <t>누설동축 + 삼중차폐 + 5C-HFBT</t>
  </si>
  <si>
    <t>HI16C (HFBT 5C*1) PH</t>
  </si>
  <si>
    <t>TRAY  (HFBT 5C*1)</t>
  </si>
  <si>
    <t>(2+3.5)</t>
  </si>
  <si>
    <t>(4+8.5)</t>
  </si>
  <si>
    <t>12.5</t>
  </si>
  <si>
    <t>8.375</t>
  </si>
  <si>
    <t xml:space="preserve">      (HFBT 5C*1) 여장</t>
  </si>
  <si>
    <t>TV UNIT + 쌍방향 + 단말</t>
  </si>
  <si>
    <t>TV UNIT 쌍방향,단말</t>
  </si>
  <si>
    <t>(오픈라운지-1)</t>
  </si>
  <si>
    <t>(2+1)</t>
  </si>
  <si>
    <t>(1.5+7)</t>
  </si>
  <si>
    <t>8.5</t>
  </si>
  <si>
    <t>(1.5+3.5)</t>
  </si>
  <si>
    <t>(4+1)</t>
  </si>
  <si>
    <t>(1.5+1.5)</t>
  </si>
  <si>
    <t>(1.5+13.5)</t>
  </si>
  <si>
    <t>(3+1)</t>
  </si>
  <si>
    <t>2.68</t>
  </si>
  <si>
    <t>1.통신공사::1-2.TV설비공사::2층TV</t>
  </si>
  <si>
    <t>▣ 2층TV ▣</t>
  </si>
  <si>
    <t>[TO : 1층 TV-M]</t>
  </si>
  <si>
    <t>(오픈스페이스)</t>
  </si>
  <si>
    <t>(1.5+1+1+↑3.6+1)</t>
  </si>
  <si>
    <t>8.1</t>
  </si>
  <si>
    <t>(1.5+1+1+↑3.6+1+1+1)</t>
  </si>
  <si>
    <t>10.1</t>
  </si>
  <si>
    <t>(1.5+1+1+↑3.6+1+1+5)</t>
  </si>
  <si>
    <t>14.1</t>
  </si>
  <si>
    <t>(12+2.5)</t>
  </si>
  <si>
    <t>14.5</t>
  </si>
  <si>
    <t>9.715</t>
  </si>
  <si>
    <t>(6.5+4)</t>
  </si>
  <si>
    <t>10.5</t>
  </si>
  <si>
    <t>7.035</t>
  </si>
  <si>
    <t>(1.5+1+1+↑3.6+1+1)</t>
  </si>
  <si>
    <t>9.1</t>
  </si>
  <si>
    <t>(1.5+1+1+↑3.6+1+13.5)</t>
  </si>
  <si>
    <t>21.6</t>
  </si>
  <si>
    <t>(3.5+1.5)</t>
  </si>
  <si>
    <t>(7+2)</t>
  </si>
  <si>
    <t>6.03</t>
  </si>
  <si>
    <t>(1.5+1+1+↑3.6+1+14)</t>
  </si>
  <si>
    <t>22.1</t>
  </si>
  <si>
    <t>(5+24)</t>
  </si>
  <si>
    <t>29</t>
  </si>
  <si>
    <t>19.43</t>
  </si>
  <si>
    <t>1.통신공사::1-2.TV설비공사::TV간선공사</t>
  </si>
  <si>
    <t>P0102</t>
  </si>
  <si>
    <t>▣ TV간선공사 ▣</t>
  </si>
  <si>
    <t>[TV-M ▷ 청년문화창작소 1층통신실]</t>
  </si>
  <si>
    <t>누설동축 + 삼중차폐 + 10C-HFBT</t>
  </si>
  <si>
    <t>TRAY  (HFBT 10C*1)</t>
  </si>
  <si>
    <t>HI28C (HFBT 10C*1) SD</t>
  </si>
  <si>
    <t>배선  (HFBT 10C*1)</t>
  </si>
  <si>
    <t>234.5</t>
  </si>
  <si>
    <t>103</t>
  </si>
  <si>
    <t>↑4+0.5+2.5+↓3.5+ⓟ1</t>
  </si>
  <si>
    <t>11.5</t>
  </si>
  <si>
    <t xml:space="preserve">      (HFBT 10C*1) 여장</t>
  </si>
  <si>
    <t>1+1</t>
  </si>
  <si>
    <t>TV분배기함 TV-M</t>
  </si>
  <si>
    <t>1.통신공사::1-3.방송설비공사::1층방송</t>
  </si>
  <si>
    <t>▣ 1층방송 ▣</t>
  </si>
  <si>
    <t>[SP-M]</t>
  </si>
  <si>
    <t>(S1)</t>
  </si>
  <si>
    <t>코어 + FR-3 2C + 1.5_㎟</t>
  </si>
  <si>
    <t>TRAY  (F-FR3 1.5/2C*1)</t>
  </si>
  <si>
    <t>(ⓟ1+↑3.1+1.5)</t>
  </si>
  <si>
    <t>5.6</t>
  </si>
  <si>
    <t>HI22C (F-FR3 1.5/2C*1) PH</t>
  </si>
  <si>
    <t>(0.5+0.5)+4+(5+2.5)+6+(5+1.5)+5.5</t>
  </si>
  <si>
    <t>30.5</t>
  </si>
  <si>
    <t>20.435</t>
  </si>
  <si>
    <t>(2.5+5.5)+(5.5+5)</t>
  </si>
  <si>
    <t>18.5</t>
  </si>
  <si>
    <t>12.395</t>
  </si>
  <si>
    <t xml:space="preserve">      (F-FR3 1.5/2C*1) 여장</t>
  </si>
  <si>
    <t>0.3*9+1</t>
  </si>
  <si>
    <t>3.7</t>
  </si>
  <si>
    <t>1종 가요 + 전선관 + 일반22c</t>
  </si>
  <si>
    <t>FL22C (F-FR3 1.5/2C*1)</t>
  </si>
  <si>
    <t>1.5*8</t>
  </si>
  <si>
    <t>1종 가요 + 커넥터 + 일반22c</t>
  </si>
  <si>
    <t>1종금속제가요 커넥터 22 mm 비방수</t>
  </si>
  <si>
    <t>2*8</t>
  </si>
  <si>
    <t>16</t>
  </si>
  <si>
    <t>아우트렛박스 8각 54㎜</t>
  </si>
  <si>
    <t>PA스피커 + ST천정용 + 3W임피던스</t>
  </si>
  <si>
    <t>스피커(S.T),천정용(3W)임피던스</t>
  </si>
  <si>
    <t>(S2)</t>
  </si>
  <si>
    <t>(ⓟ1+↑3.1+1+3+1)</t>
  </si>
  <si>
    <t>(0.5+0.5)+(3.5+5.5)+(5.5*2)+(1.5+5.5)</t>
  </si>
  <si>
    <t>18.76</t>
  </si>
  <si>
    <t>6.5</t>
  </si>
  <si>
    <t>4.355</t>
  </si>
  <si>
    <t>0.3*7+1</t>
  </si>
  <si>
    <t>1.5*6</t>
  </si>
  <si>
    <t>2*6</t>
  </si>
  <si>
    <t>(S3)</t>
  </si>
  <si>
    <t>(ⓟ1+↑3.1+13)</t>
  </si>
  <si>
    <t>6+4</t>
  </si>
  <si>
    <t>0.3*3+1</t>
  </si>
  <si>
    <t>1.9</t>
  </si>
  <si>
    <t>1.5*2</t>
  </si>
  <si>
    <t>2*2</t>
  </si>
  <si>
    <t>단자함 + SPK 20P + SUS</t>
  </si>
  <si>
    <t>스피커단자함 20 P,SUS</t>
  </si>
  <si>
    <t>1.통신공사::1-3.방송설비공사::2층방송</t>
  </si>
  <si>
    <t>▣ 2층방송 ▣</t>
  </si>
  <si>
    <t>[TO : 1층 SP-M]</t>
  </si>
  <si>
    <t>(S4)</t>
  </si>
  <si>
    <t>(ⓟ1+↑3.1+1+↑3.6+1+1+2.5)</t>
  </si>
  <si>
    <t>1+(2.5+5.5)*2+(2.5+7.5)+(6+2.5)+4.5+5.5</t>
  </si>
  <si>
    <t>45.5</t>
  </si>
  <si>
    <t>30.485</t>
  </si>
  <si>
    <t>0.3*8+1</t>
  </si>
  <si>
    <t>3.4</t>
  </si>
  <si>
    <t>1.5*7</t>
  </si>
  <si>
    <t>2*7</t>
  </si>
  <si>
    <t>(S5)</t>
  </si>
  <si>
    <t>(ⓟ1+↑3.1+1+↑3.6+1+2)</t>
  </si>
  <si>
    <t>11.7</t>
  </si>
  <si>
    <t>3.5+5+5.5</t>
  </si>
  <si>
    <t>0.3*4+1</t>
  </si>
  <si>
    <t>2.2</t>
  </si>
  <si>
    <t>1.5*3</t>
  </si>
  <si>
    <t>2*3</t>
  </si>
  <si>
    <t>(S6)</t>
  </si>
  <si>
    <t>(ⓟ1+↑3.1+1+↑3.6+1+1+5)</t>
  </si>
  <si>
    <t>15.7</t>
  </si>
  <si>
    <t>(2+4)+5.5+(7+1)+10.5</t>
  </si>
  <si>
    <t>30</t>
  </si>
  <si>
    <t>20.1</t>
  </si>
  <si>
    <t>0.3*5+1</t>
  </si>
  <si>
    <t>1.5*4</t>
  </si>
  <si>
    <t>2*4</t>
  </si>
  <si>
    <t>(S7)</t>
  </si>
  <si>
    <t>(ⓟ1+↑3.1+1+↑3.6+1+13.5)</t>
  </si>
  <si>
    <t>(8+0.5)+(2.5+1)+3.5+(2.5+1.5)</t>
  </si>
  <si>
    <t>19.5</t>
  </si>
  <si>
    <t>13.065</t>
  </si>
  <si>
    <t>(S8)</t>
  </si>
  <si>
    <t>(ⓟ1+↑3.1+1+↑3.6+1+14)</t>
  </si>
  <si>
    <t>23.7</t>
  </si>
  <si>
    <t>(3+8)+6+(7.5*4)</t>
  </si>
  <si>
    <t>47</t>
  </si>
  <si>
    <t>31.49</t>
  </si>
  <si>
    <t>1.통신공사::1-3.방송설비공사::옥외방송공사</t>
  </si>
  <si>
    <t>P0103</t>
  </si>
  <si>
    <t>▣ 옥외방송공사 ▣</t>
  </si>
  <si>
    <t>HI28C (F-CVV-SB 2.5/2C*1) SD</t>
  </si>
  <si>
    <t>난연제어 + FCVV-SB + 2.5_㎟/2c</t>
  </si>
  <si>
    <t>HI28C (F-CVV-SB 2.5/2C*1) PH</t>
  </si>
  <si>
    <t>파이프 + 행거 + 28c</t>
  </si>
  <si>
    <t>TRAY  (F-CVV-SB 2.5/2C*1)</t>
  </si>
  <si>
    <t>(1+11.5+11.5)</t>
  </si>
  <si>
    <t>전선관 + (통신) + ELP 30c</t>
  </si>
  <si>
    <t>ELP30 (F-CVV-SB 2.5/2C*1) 통신</t>
  </si>
  <si>
    <t>(1.5+1+2+25.5+↑1.2)+(3+23+↑1.2)</t>
  </si>
  <si>
    <t>58.4</t>
  </si>
  <si>
    <t>129</t>
  </si>
  <si>
    <t>(28.5+13+↑1.2*2)+(25.5+↑1.2)</t>
  </si>
  <si>
    <t>70.6</t>
  </si>
  <si>
    <t xml:space="preserve">      (F-CVV-SB 2.5/2C*1) 여장</t>
  </si>
  <si>
    <t>3*4+1</t>
  </si>
  <si>
    <t>13</t>
  </si>
  <si>
    <t>PA스피커 + 칼람 20W + 옥외용</t>
  </si>
  <si>
    <t>PA용 스피커 칼람,20W(옥외용)</t>
  </si>
  <si>
    <t>1.통신공사::1-4.AV설비공사::대형강의실 AV공사</t>
  </si>
  <si>
    <t>P0104</t>
  </si>
  <si>
    <t>▣ 대형강의실 AV공사 ▣</t>
  </si>
  <si>
    <t>(1)</t>
  </si>
  <si>
    <t>전선관 + (노출) + HI 16c</t>
  </si>
  <si>
    <t>HI16C (MIC CABLE)SD</t>
  </si>
  <si>
    <t>(ⓟ6.7)</t>
  </si>
  <si>
    <t>MIC CABLE AWG23</t>
  </si>
  <si>
    <t>HI16C (MIC CABLE)PH</t>
  </si>
  <si>
    <t>(1.5+0.5)+(8.5+0.5)</t>
  </si>
  <si>
    <t>7.37</t>
  </si>
  <si>
    <t xml:space="preserve">      (MIC CABLE)여장</t>
  </si>
  <si>
    <t>0.3*2+1</t>
  </si>
  <si>
    <t>1.6</t>
  </si>
  <si>
    <t>전선관 + (노출) + HI 22c</t>
  </si>
  <si>
    <t>HI22C ( F-CV 3C/1-2.5)SD</t>
  </si>
  <si>
    <t>케이블 + F-CV + 2.5_㎟/3c</t>
  </si>
  <si>
    <t>HI22C ( F-CV 3C/1-2.5)PH</t>
  </si>
  <si>
    <t xml:space="preserve">      ( F-CV 3C/1-2.5)여장</t>
  </si>
  <si>
    <t>(2)</t>
  </si>
  <si>
    <t>HI16C (SPEAK CABLE)SD</t>
  </si>
  <si>
    <t>SPEAK CABLE 2.5SQx2</t>
  </si>
  <si>
    <t>HI16C (SPEAK CABLE)PH</t>
  </si>
  <si>
    <t>(13.5+1.0)+5.5</t>
  </si>
  <si>
    <t xml:space="preserve">      (SPEAK CABLE)여장</t>
  </si>
  <si>
    <t>(3)</t>
  </si>
  <si>
    <t>HI16C (ANTENNA CABLE)SD</t>
  </si>
  <si>
    <t>ANTENNA CABLE 50Ω</t>
  </si>
  <si>
    <t>HI16C (ANTENNA CABLE)PH</t>
  </si>
  <si>
    <t>(1.0+1.0)+(8.5+1.0)</t>
  </si>
  <si>
    <t>7.705</t>
  </si>
  <si>
    <t xml:space="preserve">      (ANTENNA CABLE)여장</t>
  </si>
  <si>
    <t>(4)</t>
  </si>
  <si>
    <t>HI16C (VIDEO CABLE)SD</t>
  </si>
  <si>
    <t>VIDEO CABLE 75Ω</t>
  </si>
  <si>
    <t>HI16C (VIDEO CABLE)PH</t>
  </si>
  <si>
    <t>(5.0+4.5)</t>
  </si>
  <si>
    <t xml:space="preserve">      (VIDEO CABLE)여장</t>
  </si>
  <si>
    <t>HI16C (UTP CAT.6-4P)SD</t>
  </si>
  <si>
    <t>HI16C (UTP CAT.6-4P)PH</t>
  </si>
  <si>
    <t>새들(천정) + 16C</t>
  </si>
  <si>
    <t xml:space="preserve">      (UTP CAT.6-4P)여장</t>
  </si>
  <si>
    <t>0.871</t>
  </si>
  <si>
    <t>(5)</t>
  </si>
  <si>
    <t>HI16C (MIC CABLEx2)</t>
  </si>
  <si>
    <t>(ⓟ1.0)+(2.5+5.0+2.0)</t>
  </si>
  <si>
    <t>21</t>
  </si>
  <si>
    <t xml:space="preserve">      (MIC CABLEx2)여장</t>
  </si>
  <si>
    <t>3.2</t>
  </si>
  <si>
    <t>HI22C ( F-CV 3C/1-2.5)</t>
  </si>
  <si>
    <t>(6)</t>
  </si>
  <si>
    <t>HI16C (MIC CABLEx3)</t>
  </si>
  <si>
    <t>(ⓟ1.0)+(2.5+2.5+2.0)+(3.0+7.5+2.5)</t>
  </si>
  <si>
    <t>63</t>
  </si>
  <si>
    <t xml:space="preserve">      (MIC CABLEx3)여장</t>
  </si>
  <si>
    <t>(7)</t>
  </si>
  <si>
    <t>(ⓟ1.0)+(3.0+9.0+3.0)</t>
  </si>
  <si>
    <t>32</t>
  </si>
  <si>
    <t>아우트렛박스 중형4각 54㎜</t>
  </si>
  <si>
    <t>AV설비 대형강의실</t>
  </si>
  <si>
    <t>1.통신공사::1-5.CCTV설비공사::1층CCTV</t>
  </si>
  <si>
    <t>▣ 1층CCTV ▣</t>
  </si>
  <si>
    <t>[CCTV RACK]</t>
  </si>
  <si>
    <t>(리빙랩/워크숍룸)</t>
  </si>
  <si>
    <t>UTP 케이블 Cat.5E 0.5mm 4P 4열동시 1열당</t>
  </si>
  <si>
    <t>TRAY  (UTP CAT.5E 4P*4)</t>
  </si>
  <si>
    <t>(ⓟ3.1+1+3+3.5)</t>
  </si>
  <si>
    <t>10.6</t>
  </si>
  <si>
    <t>42.4</t>
  </si>
  <si>
    <t>HI22C (UTP CAT.5E 4P*4) PH</t>
  </si>
  <si>
    <t>(7+1)</t>
  </si>
  <si>
    <t xml:space="preserve">      (UTP CAT.5E 4P*4) 여장</t>
  </si>
  <si>
    <t>HI22C (UTP CAT.5E 4P*3) PH</t>
  </si>
  <si>
    <t>UTP 케이블 Cat.5E 0.5mm 4P 3열동시 1열당</t>
  </si>
  <si>
    <t xml:space="preserve">      (UTP CAT.5E 4P*3) 여장</t>
  </si>
  <si>
    <t>0.9</t>
  </si>
  <si>
    <t>HI16C (UTP CAT.5E 4P*2) PH</t>
  </si>
  <si>
    <t>UTP 케이블 Cat.5E 0.5mm 4P 2열동시 1열당</t>
  </si>
  <si>
    <t xml:space="preserve">      (UTP CAT.5E 4P*2) 여장</t>
  </si>
  <si>
    <t>HI16C (UTP CAT.5E 4P*1) PH</t>
  </si>
  <si>
    <t>(7.5+3)</t>
  </si>
  <si>
    <t>Cat5E + UTP 0.5 + 4P</t>
  </si>
  <si>
    <t xml:space="preserve">      (UTP CAT.5E 4P*1) 여장</t>
  </si>
  <si>
    <t>1종 가요 + 전선관 + 일반16c</t>
  </si>
  <si>
    <t>FL16C (UTP CAT.5E 4P*1)</t>
  </si>
  <si>
    <t>1종 가요 + 커넥터 + 일반16c</t>
  </si>
  <si>
    <t>1종금속제가요 커넥터 16 mm 비방수</t>
  </si>
  <si>
    <t>풀박스 + 150x150 + 150</t>
  </si>
  <si>
    <t>풀박스 150x150x150</t>
  </si>
  <si>
    <t>TRAY  (UTP CAT.5E 4P*1)</t>
  </si>
  <si>
    <t>(ⓟ3.1+2.5)</t>
  </si>
  <si>
    <t>(오픈라운지-2/사무실)</t>
  </si>
  <si>
    <t>TRAY  (UTP CAT.5E 4P*2)</t>
  </si>
  <si>
    <t>(ⓟ3.1+4)</t>
  </si>
  <si>
    <t>14.2</t>
  </si>
  <si>
    <t>(0.5+4)</t>
  </si>
  <si>
    <t>(ⓟ3.1+1+3+2.5)</t>
  </si>
  <si>
    <t>9.6</t>
  </si>
  <si>
    <t>(8+8)</t>
  </si>
  <si>
    <t>10.72</t>
  </si>
  <si>
    <t>UTP 케이블 Cat.5E 0.5mm 4P 6열동시 1열당</t>
  </si>
  <si>
    <t>TRAY  (UTP CAT.5E 4P*6)</t>
  </si>
  <si>
    <t>(ⓟ3.1+14)</t>
  </si>
  <si>
    <t>102.6</t>
  </si>
  <si>
    <t>HI28C (UTP CAT.5E 4P*6) PH</t>
  </si>
  <si>
    <t xml:space="preserve">      (UTP CAT.5E 4P*6) 여장</t>
  </si>
  <si>
    <t>7.8</t>
  </si>
  <si>
    <t>HI28C (UTP CAT.5E 4P*5) PH</t>
  </si>
  <si>
    <t>(2.5+4)</t>
  </si>
  <si>
    <t>UTP 케이블 Cat.5E 0.5mm 4P 5열동시 1열당</t>
  </si>
  <si>
    <t>32.5</t>
  </si>
  <si>
    <t xml:space="preserve">      (UTP CAT.5E 4P*5) 여장</t>
  </si>
  <si>
    <t>(3+2)+7</t>
  </si>
  <si>
    <t>36</t>
  </si>
  <si>
    <t>1.8</t>
  </si>
  <si>
    <t>4+(10.5+5)</t>
  </si>
  <si>
    <t>39</t>
  </si>
  <si>
    <t>1.2</t>
  </si>
  <si>
    <t>1+(5.5+11)</t>
  </si>
  <si>
    <t>17.5</t>
  </si>
  <si>
    <t>11.725</t>
  </si>
  <si>
    <t>TRAY  (F-CV 2.5/3C*1)</t>
  </si>
  <si>
    <t>HI22C (F-CV 2.5/3C*1) PH</t>
  </si>
  <si>
    <t>1.5+(2.5+4)+(3+2)+7+(10.5+5)+(5.5+11)</t>
  </si>
  <si>
    <t>52</t>
  </si>
  <si>
    <t>34.84</t>
  </si>
  <si>
    <t xml:space="preserve">      (F-CV 2.5/3C*1) 여장</t>
  </si>
  <si>
    <t>FL22C (F-CV 2.5/3C*1)</t>
  </si>
  <si>
    <t>풀박스 + 100x100 + 75</t>
  </si>
  <si>
    <t>풀박스 100×100×75</t>
  </si>
  <si>
    <t>1.통신공사::1-5.CCTV설비공사::2층CCTV</t>
  </si>
  <si>
    <t>▣ 2층CCTV ▣</t>
  </si>
  <si>
    <t>[CCTV HUB]</t>
  </si>
  <si>
    <t>(이노베이션허브-1/코워킹스페이스-1)</t>
  </si>
  <si>
    <t>(ⓟ1+↑3.1+1+1+5)</t>
  </si>
  <si>
    <t>11.1</t>
  </si>
  <si>
    <t>44.4</t>
  </si>
  <si>
    <t>4.5+10.5</t>
  </si>
  <si>
    <t>10.05</t>
  </si>
  <si>
    <t>(이노베이션허브-2/회의실)</t>
  </si>
  <si>
    <t>TRAY  (UTP CAT.5E 4P*3)</t>
  </si>
  <si>
    <t>(ⓟ1+↑3.1+1)</t>
  </si>
  <si>
    <t>15.3</t>
  </si>
  <si>
    <t>(2.5+4.5)</t>
  </si>
  <si>
    <t>3.9</t>
  </si>
  <si>
    <t>(6+1.5)+(2+1)</t>
  </si>
  <si>
    <t>(ⓟ1+↑3.1+1+4)</t>
  </si>
  <si>
    <t>(ⓟ1+↑3.1+1+12.5)</t>
  </si>
  <si>
    <t>17.6</t>
  </si>
  <si>
    <t>(6+2)</t>
  </si>
  <si>
    <t>(홀/탕비/휴게실)</t>
  </si>
  <si>
    <t>(ⓟ1+↑3.1+1+14)</t>
  </si>
  <si>
    <t>19.1</t>
  </si>
  <si>
    <t>76.4</t>
  </si>
  <si>
    <t>(10.5+1)</t>
  </si>
  <si>
    <t>23</t>
  </si>
  <si>
    <t>4+(6+0.5)</t>
  </si>
  <si>
    <t>2+2*4</t>
  </si>
  <si>
    <t>1.통신공사::1-5.CCTV설비공사::옥외CCTV공사</t>
  </si>
  <si>
    <t>P0105</t>
  </si>
  <si>
    <t>▣ 옥외CCTV공사 ▣</t>
  </si>
  <si>
    <t>[TO.2층 CCTV HUB]</t>
  </si>
  <si>
    <t>(6,P*6)</t>
  </si>
  <si>
    <t>(ⓟ1+↓0.5+0.5+11+11.5)</t>
  </si>
  <si>
    <t>24.5</t>
  </si>
  <si>
    <t>147</t>
  </si>
  <si>
    <t>HI28C (UTP CAT.5E 4P*6) SD</t>
  </si>
  <si>
    <t>ELP 30㎜(통신) 7열동시 1열당</t>
  </si>
  <si>
    <t>ELP30 (UTP CAT.5E 4P*6) 통신/7열동시</t>
  </si>
  <si>
    <t>(1.5+1+2+↑1.2)</t>
  </si>
  <si>
    <t>5.7</t>
  </si>
  <si>
    <t>3+1</t>
  </si>
  <si>
    <t>[ⓟ1+↓0.5+0.5+11+11.5]*6L</t>
  </si>
  <si>
    <t>HI22C (F-CV 2.5/3C*1) SD</t>
  </si>
  <si>
    <t>[↓3.6]*6L</t>
  </si>
  <si>
    <t>14.472</t>
  </si>
  <si>
    <t>ELP30 (F-CV 2.5/3C*1) 통신/7열동시</t>
  </si>
  <si>
    <t>[1.5+1+2+↑1.2]*6L</t>
  </si>
  <si>
    <t>[3+1]*6L</t>
  </si>
  <si>
    <t>1*7</t>
  </si>
  <si>
    <t>(1,P)</t>
  </si>
  <si>
    <t>ELP 30㎜(통신) 2열동시 1열당</t>
  </si>
  <si>
    <t>ELP30 (UTP CAT.5E 4P*1) 통신/2열동시</t>
  </si>
  <si>
    <t>(25.5+↑1.2*2)</t>
  </si>
  <si>
    <t>27.9</t>
  </si>
  <si>
    <t>ELP30 (F-CV 2.5/3C*1) 통신/2열동시</t>
  </si>
  <si>
    <t>(4,P*4)</t>
  </si>
  <si>
    <t>ELP 30㎜(통신) 5열동시 1열당</t>
  </si>
  <si>
    <t>ELP30 (UTP CAT.5E 4P*4) 통신/5열동시</t>
  </si>
  <si>
    <t>(3+23+↑1.2*2)</t>
  </si>
  <si>
    <t>113.6</t>
  </si>
  <si>
    <t>ELP30 (F-CV 2.5/3C*1) 통신/5열동시</t>
  </si>
  <si>
    <t>[3+23+↑1.2*2]*4L</t>
  </si>
  <si>
    <t>[3]*4L</t>
  </si>
  <si>
    <t>(3,P*3)</t>
  </si>
  <si>
    <t>ELP 30㎜(통신) 4열동시 1열당</t>
  </si>
  <si>
    <t>ELP30 (UTP CAT.5E 4P*3) 통신/4열동시</t>
  </si>
  <si>
    <t>(28.5+↑1.2*2)</t>
  </si>
  <si>
    <t>30.9</t>
  </si>
  <si>
    <t>92.7</t>
  </si>
  <si>
    <t>ELP30 (F-CV 2.5/3C*1) 통신/4열동시</t>
  </si>
  <si>
    <t>[28.5+↑1.2*2]*3L</t>
  </si>
  <si>
    <t>[3]*3L</t>
  </si>
  <si>
    <t>(2,P*2)</t>
  </si>
  <si>
    <t>ELP 30㎜(통신) 3열동시 1열당</t>
  </si>
  <si>
    <t>ELP30 (UTP CAT.5E 4P*2) 통신/3열동시</t>
  </si>
  <si>
    <t>55.8</t>
  </si>
  <si>
    <t>ELP30 (F-CV 2.5/3C*1) 통신/3열동시</t>
  </si>
  <si>
    <t>[25.5+↑1.2*2]*2L</t>
  </si>
  <si>
    <t>[3]*2L</t>
  </si>
  <si>
    <t>(23+↑1.2*2)</t>
  </si>
  <si>
    <t>25.4</t>
  </si>
  <si>
    <t>1.통신공사::1-5.CCTV설비공사::CCTV간선공사</t>
  </si>
  <si>
    <t>▣ CCTV간선공사 ▣</t>
  </si>
  <si>
    <t>[1층CCTV RACK ▷ 2층 CCTV RACK]</t>
  </si>
  <si>
    <t>ⓟ3.1+1+0.5+0.5+↑0.5+ⓟ1</t>
  </si>
  <si>
    <t>1.통신공사::1-6.HI-TEC TRAY설치공사::HI-TEC TRAY설치공사</t>
  </si>
  <si>
    <t>P0106</t>
  </si>
  <si>
    <t>▣ HI-TEC TRAY설치공사 ▣</t>
  </si>
  <si>
    <t>[1층]</t>
  </si>
  <si>
    <t>(300x100)</t>
  </si>
  <si>
    <t>Hi-Tec + 분체1.2t + W300x100H</t>
  </si>
  <si>
    <t>Hi-Tec Tray 분체 STRAIGHT W300x100Hx1.2t</t>
  </si>
  <si>
    <t>11.5+25+0.5+2.5+ⓟ3.1+ⓟ2.1</t>
  </si>
  <si>
    <t>44.7</t>
  </si>
  <si>
    <t>Hi-Tec + Tray커버 + 분체W300</t>
  </si>
  <si>
    <t>Hi-Tec Tray(분체도장) COVER,W300</t>
  </si>
  <si>
    <t>ⓟ3.1+ⓟ2.1</t>
  </si>
  <si>
    <t>Hi-Tec + 분 H엘보 + 300xH100</t>
  </si>
  <si>
    <t>Hi-Tec 부속 분체 HOR. ELBOW W300 x H100</t>
  </si>
  <si>
    <t>Hi-Tec + 분 V엘보 + 300xH100</t>
  </si>
  <si>
    <t>Hi-Tec 부속 분체 VER.ELBOW W300 x H100</t>
  </si>
  <si>
    <t>Hi-Tec + 분 H티이 + 300xH100</t>
  </si>
  <si>
    <t>Hi-Tec 부속 분체 HOR. TEE,W300 x H100</t>
  </si>
  <si>
    <t>Hi-Tec + 분체쬬인 + 300xH100</t>
  </si>
  <si>
    <t>Hi-Tec 부속 분체 JOINER SET W300 x H100</t>
  </si>
  <si>
    <t>(44.7/3)+3+(2*2)</t>
  </si>
  <si>
    <t>21.9</t>
  </si>
  <si>
    <t>Hi-Tec + BONDING + 점퍼WIRE</t>
  </si>
  <si>
    <t>Hi-Tec Tray부속품 BONDING JUMPER,WIRE</t>
  </si>
  <si>
    <t>H-TEC + HANGER + W300</t>
  </si>
  <si>
    <t>HI-TEC HANGER W300</t>
  </si>
  <si>
    <t>(39.5/1.5)</t>
  </si>
  <si>
    <t>26.3333</t>
  </si>
  <si>
    <t>H-TEC + SUPORT + W300</t>
  </si>
  <si>
    <t>HI-TEC SUPPORT(W/F) W300</t>
  </si>
  <si>
    <t>(5.2/1.5)</t>
  </si>
  <si>
    <t>3.4666</t>
  </si>
  <si>
    <t>접지용비닐절연전선(F-GV) 16㎟</t>
  </si>
  <si>
    <t>방화구획+W 300</t>
  </si>
  <si>
    <t>방화구획(내화충전) W 300</t>
  </si>
  <si>
    <t>덕트설치용 구멍뚫기 + 150mm이하</t>
  </si>
  <si>
    <t>덕트설치용 구멍뚫기 150mm이하</t>
  </si>
  <si>
    <t>(150x100)</t>
  </si>
  <si>
    <t>Hi-Tec + 분체1.2t + W150x100H</t>
  </si>
  <si>
    <t>Hi-Tec Tray 분체 STRAIGHT W150x100Hx1.2t</t>
  </si>
  <si>
    <t>Hi-Tec + 분 H티이 + 150xH100</t>
  </si>
  <si>
    <t>Hi-Tec 부속 분체 HOR. TEE,W150 x H100</t>
  </si>
  <si>
    <t>Hi-Tec + 분체쬬인 + 150xH100</t>
  </si>
  <si>
    <t>Hi-Tec 부속 분체 JOINER SET W150 x H100</t>
  </si>
  <si>
    <t>(6/3)+(1*2)</t>
  </si>
  <si>
    <t>H-TEC + HANGER + W150</t>
  </si>
  <si>
    <t>HI-TEC HANGER W150</t>
  </si>
  <si>
    <t>(6/1.5)</t>
  </si>
  <si>
    <t>[2층]</t>
  </si>
  <si>
    <t>1+14+5</t>
  </si>
  <si>
    <t>Hi-Tec + 분 H엘보 + 150xH100</t>
  </si>
  <si>
    <t>Hi-Tec 부속 분체 HOR. ELBOW W150 x H100</t>
  </si>
  <si>
    <t>(20/3)+1+(1*2)</t>
  </si>
  <si>
    <t>9.6666</t>
  </si>
  <si>
    <t>(20/1.5)</t>
  </si>
  <si>
    <t>13.3333</t>
  </si>
  <si>
    <t>방화구획+W 150</t>
  </si>
  <si>
    <t>방화구획(내화충전) W 150</t>
  </si>
  <si>
    <t>[EPS/TPS]</t>
  </si>
  <si>
    <t>↑3.6+ⓟ1</t>
  </si>
  <si>
    <t>4.6</t>
  </si>
  <si>
    <t>Hi-Tec + Tray커버 + 분체W150</t>
  </si>
  <si>
    <t>Hi-Tec Tray(분체도장) COVER,W150</t>
  </si>
  <si>
    <t>(4.6/3)</t>
  </si>
  <si>
    <t>1.5333</t>
  </si>
  <si>
    <t>(4.6/1.5)</t>
  </si>
  <si>
    <t>3.0666</t>
  </si>
  <si>
    <t>배전전공</t>
    <phoneticPr fontId="2" type="noConversion"/>
  </si>
  <si>
    <t>내선전공</t>
    <phoneticPr fontId="2" type="noConversion"/>
  </si>
  <si>
    <t>저압케이블공</t>
    <phoneticPr fontId="2" type="noConversion"/>
  </si>
</sst>
</file>

<file path=xl/styles.xml><?xml version="1.0" encoding="utf-8"?>
<styleSheet xmlns="http://schemas.openxmlformats.org/spreadsheetml/2006/main">
  <numFmts count="11">
    <numFmt numFmtId="41" formatCode="_-* #,##0_-;\-* #,##0_-;_-* &quot;-&quot;_-;_-@_-"/>
    <numFmt numFmtId="176" formatCode="#,##0_ "/>
    <numFmt numFmtId="177" formatCode="#,###"/>
    <numFmt numFmtId="178" formatCode="#,###;\-#,###"/>
    <numFmt numFmtId="179" formatCode="&quot;r금액 :&quot;\ #,##0"/>
    <numFmt numFmtId="180" formatCode="0.0%"/>
    <numFmt numFmtId="181" formatCode="#,###&quot;:관급&quot;"/>
    <numFmt numFmtId="182" formatCode="#,##0.0_ "/>
    <numFmt numFmtId="183" formatCode="0.000%"/>
    <numFmt numFmtId="184" formatCode="#,###&quot;원절삭&quot;"/>
    <numFmt numFmtId="185" formatCode="#,###.000\ &quot;%&quot;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sz val="11"/>
      <name val="돋움체"/>
      <family val="3"/>
      <charset val="129"/>
    </font>
    <font>
      <sz val="12"/>
      <name val="돋움체"/>
      <family val="3"/>
      <charset val="129"/>
    </font>
    <font>
      <sz val="18"/>
      <name val="돋움체"/>
      <family val="3"/>
      <charset val="129"/>
    </font>
    <font>
      <b/>
      <sz val="12"/>
      <name val="돋움"/>
      <family val="3"/>
      <charset val="129"/>
    </font>
    <font>
      <sz val="9"/>
      <name val="HY울릉도L"/>
      <family val="1"/>
      <charset val="129"/>
    </font>
    <font>
      <b/>
      <sz val="10"/>
      <name val="굴림"/>
      <family val="3"/>
      <charset val="129"/>
    </font>
    <font>
      <sz val="8"/>
      <name val="HY울릉도L"/>
      <family val="1"/>
      <charset val="129"/>
    </font>
    <font>
      <b/>
      <sz val="11"/>
      <name val="굴림"/>
      <family val="3"/>
      <charset val="129"/>
    </font>
    <font>
      <b/>
      <sz val="9"/>
      <name val="굴림"/>
      <family val="3"/>
      <charset val="129"/>
    </font>
    <font>
      <sz val="11"/>
      <name val="바탕"/>
      <family val="1"/>
      <charset val="129"/>
    </font>
    <font>
      <sz val="11"/>
      <name val="옛체"/>
      <family val="1"/>
      <charset val="129"/>
    </font>
    <font>
      <b/>
      <sz val="8"/>
      <name val="굴림"/>
      <family val="3"/>
      <charset val="129"/>
    </font>
    <font>
      <sz val="9"/>
      <name val="굴림"/>
      <family val="3"/>
      <charset val="129"/>
    </font>
    <font>
      <sz val="8"/>
      <name val="굴림"/>
      <family val="3"/>
      <charset val="129"/>
    </font>
    <font>
      <sz val="1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9">
    <xf numFmtId="0" fontId="0" fillId="0" borderId="0"/>
    <xf numFmtId="41" fontId="1" fillId="0" borderId="0" applyFont="0" applyFill="0" applyBorder="0" applyAlignment="0" applyProtection="0"/>
    <xf numFmtId="0" fontId="8" fillId="0" borderId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" fillId="0" borderId="0"/>
    <xf numFmtId="0" fontId="18" fillId="0" borderId="0">
      <alignment vertical="center"/>
    </xf>
    <xf numFmtId="0" fontId="1" fillId="0" borderId="0"/>
  </cellStyleXfs>
  <cellXfs count="269">
    <xf numFmtId="0" fontId="0" fillId="0" borderId="0" xfId="0"/>
    <xf numFmtId="49" fontId="4" fillId="0" borderId="0" xfId="0" applyNumberFormat="1" applyFont="1" applyAlignment="1">
      <alignment horizontal="left"/>
    </xf>
    <xf numFmtId="0" fontId="4" fillId="0" borderId="0" xfId="0" applyFont="1"/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right"/>
    </xf>
    <xf numFmtId="0" fontId="4" fillId="0" borderId="0" xfId="0" applyFont="1" applyAlignment="1"/>
    <xf numFmtId="49" fontId="4" fillId="0" borderId="1" xfId="0" applyNumberFormat="1" applyFont="1" applyBorder="1" applyAlignment="1"/>
    <xf numFmtId="49" fontId="4" fillId="0" borderId="0" xfId="0" applyNumberFormat="1" applyFont="1" applyAlignment="1"/>
    <xf numFmtId="49" fontId="4" fillId="0" borderId="0" xfId="0" applyNumberFormat="1" applyFont="1" applyAlignment="1" applyProtection="1"/>
    <xf numFmtId="0" fontId="4" fillId="0" borderId="0" xfId="0" applyNumberFormat="1" applyFont="1" applyAlignment="1"/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49" fontId="4" fillId="0" borderId="0" xfId="0" applyNumberFormat="1" applyFont="1"/>
    <xf numFmtId="0" fontId="4" fillId="0" borderId="0" xfId="0" applyNumberFormat="1" applyFont="1"/>
    <xf numFmtId="0" fontId="4" fillId="0" borderId="3" xfId="0" applyNumberFormat="1" applyFont="1" applyBorder="1"/>
    <xf numFmtId="0" fontId="4" fillId="0" borderId="1" xfId="0" applyNumberFormat="1" applyFont="1" applyBorder="1"/>
    <xf numFmtId="0" fontId="4" fillId="0" borderId="1" xfId="0" applyNumberFormat="1" applyFont="1" applyBorder="1" applyAlignment="1"/>
    <xf numFmtId="0" fontId="4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178" fontId="4" fillId="0" borderId="0" xfId="0" applyNumberFormat="1" applyFont="1" applyAlignment="1"/>
    <xf numFmtId="178" fontId="4" fillId="0" borderId="3" xfId="0" applyNumberFormat="1" applyFont="1" applyBorder="1" applyAlignment="1"/>
    <xf numFmtId="178" fontId="4" fillId="0" borderId="1" xfId="0" applyNumberFormat="1" applyFont="1" applyBorder="1" applyAlignment="1"/>
    <xf numFmtId="178" fontId="4" fillId="0" borderId="0" xfId="0" applyNumberFormat="1" applyFont="1"/>
    <xf numFmtId="178" fontId="4" fillId="0" borderId="1" xfId="0" applyNumberFormat="1" applyFont="1" applyBorder="1"/>
    <xf numFmtId="176" fontId="4" fillId="0" borderId="0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left"/>
    </xf>
    <xf numFmtId="0" fontId="4" fillId="2" borderId="4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4" fillId="0" borderId="2" xfId="0" applyNumberFormat="1" applyFont="1" applyBorder="1"/>
    <xf numFmtId="178" fontId="4" fillId="0" borderId="2" xfId="0" applyNumberFormat="1" applyFont="1" applyBorder="1" applyAlignment="1"/>
    <xf numFmtId="49" fontId="4" fillId="0" borderId="1" xfId="0" applyNumberFormat="1" applyFont="1" applyBorder="1"/>
    <xf numFmtId="49" fontId="4" fillId="0" borderId="0" xfId="0" applyNumberFormat="1" applyFont="1" applyAlignment="1" applyProtection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/>
    <xf numFmtId="49" fontId="4" fillId="0" borderId="0" xfId="0" applyNumberFormat="1" applyFont="1" applyAlignment="1"/>
    <xf numFmtId="0" fontId="4" fillId="0" borderId="0" xfId="0" applyNumberFormat="1" applyFont="1" applyAlignment="1"/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4" fillId="4" borderId="0" xfId="0" applyNumberFormat="1" applyFont="1" applyFill="1" applyAlignment="1"/>
    <xf numFmtId="0" fontId="4" fillId="4" borderId="0" xfId="0" applyFont="1" applyFill="1" applyAlignment="1"/>
    <xf numFmtId="177" fontId="4" fillId="4" borderId="0" xfId="0" applyNumberFormat="1" applyFont="1" applyFill="1" applyAlignment="1"/>
    <xf numFmtId="49" fontId="4" fillId="4" borderId="1" xfId="0" applyNumberFormat="1" applyFont="1" applyFill="1" applyBorder="1" applyAlignment="1">
      <alignment horizontal="center" vertical="center"/>
    </xf>
    <xf numFmtId="177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shrinkToFit="1"/>
    </xf>
    <xf numFmtId="49" fontId="4" fillId="4" borderId="1" xfId="0" applyNumberFormat="1" applyFont="1" applyFill="1" applyBorder="1" applyAlignment="1">
      <alignment horizontal="center"/>
    </xf>
    <xf numFmtId="178" fontId="4" fillId="4" borderId="1" xfId="0" applyNumberFormat="1" applyFont="1" applyFill="1" applyBorder="1" applyAlignment="1"/>
    <xf numFmtId="177" fontId="4" fillId="4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/>
    <xf numFmtId="49" fontId="4" fillId="4" borderId="0" xfId="0" applyNumberFormat="1" applyFont="1" applyFill="1" applyAlignment="1">
      <alignment horizontal="center"/>
    </xf>
    <xf numFmtId="178" fontId="4" fillId="4" borderId="0" xfId="0" applyNumberFormat="1" applyFont="1" applyFill="1" applyAlignment="1"/>
    <xf numFmtId="177" fontId="4" fillId="4" borderId="0" xfId="0" applyNumberFormat="1" applyFont="1" applyFill="1" applyAlignment="1">
      <alignment horizontal="right"/>
    </xf>
    <xf numFmtId="49" fontId="4" fillId="4" borderId="0" xfId="0" applyNumberFormat="1" applyFont="1" applyFill="1" applyAlignment="1">
      <alignment horizontal="left"/>
    </xf>
    <xf numFmtId="49" fontId="4" fillId="4" borderId="0" xfId="0" applyNumberFormat="1" applyFont="1" applyFill="1" applyAlignment="1">
      <alignment horizontal="right"/>
    </xf>
    <xf numFmtId="0" fontId="4" fillId="4" borderId="0" xfId="0" applyFont="1" applyFill="1"/>
    <xf numFmtId="49" fontId="4" fillId="4" borderId="0" xfId="0" applyNumberFormat="1" applyFont="1" applyFill="1"/>
    <xf numFmtId="178" fontId="0" fillId="4" borderId="0" xfId="0" applyNumberFormat="1" applyFont="1" applyFill="1" applyBorder="1" applyAlignment="1"/>
    <xf numFmtId="0" fontId="4" fillId="4" borderId="0" xfId="0" applyFont="1" applyFill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/>
    <xf numFmtId="0" fontId="4" fillId="4" borderId="1" xfId="0" applyNumberFormat="1" applyFont="1" applyFill="1" applyBorder="1"/>
    <xf numFmtId="178" fontId="4" fillId="4" borderId="1" xfId="0" applyNumberFormat="1" applyFont="1" applyFill="1" applyBorder="1"/>
    <xf numFmtId="0" fontId="4" fillId="4" borderId="1" xfId="0" applyFont="1" applyFill="1" applyBorder="1"/>
    <xf numFmtId="0" fontId="4" fillId="4" borderId="0" xfId="0" applyNumberFormat="1" applyFont="1" applyFill="1"/>
    <xf numFmtId="178" fontId="4" fillId="4" borderId="0" xfId="0" applyNumberFormat="1" applyFont="1" applyFill="1"/>
    <xf numFmtId="49" fontId="3" fillId="4" borderId="0" xfId="0" applyNumberFormat="1" applyFont="1" applyFill="1" applyBorder="1" applyAlignment="1">
      <alignment horizontal="left" indent="1"/>
    </xf>
    <xf numFmtId="0" fontId="4" fillId="4" borderId="0" xfId="0" applyFont="1" applyFill="1" applyAlignment="1">
      <alignment horizontal="center"/>
    </xf>
    <xf numFmtId="178" fontId="4" fillId="4" borderId="0" xfId="0" applyNumberFormat="1" applyFont="1" applyFill="1" applyAlignment="1">
      <alignment horizontal="center" vertical="center"/>
    </xf>
    <xf numFmtId="0" fontId="4" fillId="4" borderId="1" xfId="0" applyNumberFormat="1" applyFont="1" applyFill="1" applyBorder="1" applyAlignment="1">
      <alignment horizontal="center"/>
    </xf>
    <xf numFmtId="0" fontId="4" fillId="4" borderId="1" xfId="1" applyNumberFormat="1" applyFont="1" applyFill="1" applyBorder="1"/>
    <xf numFmtId="0" fontId="4" fillId="4" borderId="0" xfId="0" applyNumberFormat="1" applyFont="1" applyFill="1" applyAlignment="1">
      <alignment horizontal="center"/>
    </xf>
    <xf numFmtId="178" fontId="4" fillId="4" borderId="1" xfId="0" applyNumberFormat="1" applyFont="1" applyFill="1" applyBorder="1" applyAlignment="1">
      <alignment horizontal="center" vertical="center"/>
    </xf>
    <xf numFmtId="176" fontId="4" fillId="4" borderId="1" xfId="0" applyNumberFormat="1" applyFont="1" applyFill="1" applyBorder="1"/>
    <xf numFmtId="0" fontId="0" fillId="4" borderId="0" xfId="0" applyFont="1" applyFill="1"/>
    <xf numFmtId="49" fontId="0" fillId="4" borderId="0" xfId="0" applyNumberFormat="1" applyFont="1" applyFill="1"/>
    <xf numFmtId="0" fontId="0" fillId="4" borderId="0" xfId="0" applyNumberFormat="1" applyFont="1" applyFill="1"/>
    <xf numFmtId="178" fontId="0" fillId="4" borderId="0" xfId="0" applyNumberFormat="1" applyFont="1" applyFill="1"/>
    <xf numFmtId="178" fontId="4" fillId="4" borderId="1" xfId="1" applyNumberFormat="1" applyFont="1" applyFill="1" applyBorder="1"/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49" fontId="4" fillId="0" borderId="6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32" xfId="0" applyNumberFormat="1" applyFont="1" applyBorder="1" applyAlignment="1">
      <alignment horizontal="left"/>
    </xf>
    <xf numFmtId="0" fontId="4" fillId="0" borderId="0" xfId="0" applyFont="1" applyBorder="1"/>
    <xf numFmtId="0" fontId="11" fillId="4" borderId="0" xfId="3" applyFont="1" applyFill="1" applyAlignment="1">
      <alignment vertical="center"/>
    </xf>
    <xf numFmtId="0" fontId="12" fillId="4" borderId="29" xfId="3" applyFont="1" applyFill="1" applyBorder="1" applyAlignment="1">
      <alignment horizontal="center" vertical="center"/>
    </xf>
    <xf numFmtId="0" fontId="12" fillId="4" borderId="1" xfId="3" applyFont="1" applyFill="1" applyBorder="1" applyAlignment="1">
      <alignment horizontal="center" vertical="center" shrinkToFit="1"/>
    </xf>
    <xf numFmtId="0" fontId="12" fillId="4" borderId="2" xfId="3" applyFont="1" applyFill="1" applyBorder="1" applyAlignment="1">
      <alignment horizontal="center" vertical="center" shrinkToFit="1"/>
    </xf>
    <xf numFmtId="41" fontId="15" fillId="4" borderId="19" xfId="4" applyFont="1" applyFill="1" applyBorder="1" applyAlignment="1">
      <alignment horizontal="right" vertical="center" shrinkToFit="1"/>
    </xf>
    <xf numFmtId="41" fontId="15" fillId="4" borderId="19" xfId="4" applyFont="1" applyFill="1" applyBorder="1" applyAlignment="1">
      <alignment horizontal="center" vertical="center" shrinkToFit="1"/>
    </xf>
    <xf numFmtId="41" fontId="15" fillId="4" borderId="19" xfId="4" applyFont="1" applyFill="1" applyBorder="1" applyAlignment="1">
      <alignment vertical="center" shrinkToFit="1"/>
    </xf>
    <xf numFmtId="0" fontId="15" fillId="4" borderId="19" xfId="3" applyFont="1" applyFill="1" applyBorder="1" applyAlignment="1">
      <alignment horizontal="center" vertical="center" shrinkToFit="1"/>
    </xf>
    <xf numFmtId="41" fontId="15" fillId="4" borderId="20" xfId="4" applyFont="1" applyFill="1" applyBorder="1" applyAlignment="1">
      <alignment horizontal="center" vertical="center" shrinkToFit="1"/>
    </xf>
    <xf numFmtId="0" fontId="15" fillId="4" borderId="17" xfId="3" applyFont="1" applyFill="1" applyBorder="1" applyAlignment="1">
      <alignment vertical="center" shrinkToFit="1"/>
    </xf>
    <xf numFmtId="0" fontId="12" fillId="4" borderId="6" xfId="3" applyFont="1" applyFill="1" applyBorder="1" applyAlignment="1">
      <alignment horizontal="center" vertical="center" shrinkToFit="1"/>
    </xf>
    <xf numFmtId="0" fontId="16" fillId="4" borderId="22" xfId="3" applyFont="1" applyFill="1" applyBorder="1" applyAlignment="1">
      <alignment horizontal="center" vertical="center" wrapText="1" shrinkToFit="1"/>
    </xf>
    <xf numFmtId="41" fontId="15" fillId="4" borderId="23" xfId="4" applyFont="1" applyFill="1" applyBorder="1" applyAlignment="1">
      <alignment horizontal="right" vertical="center" shrinkToFit="1"/>
    </xf>
    <xf numFmtId="41" fontId="15" fillId="4" borderId="23" xfId="4" applyFont="1" applyFill="1" applyBorder="1" applyAlignment="1">
      <alignment horizontal="center" vertical="center" shrinkToFit="1"/>
    </xf>
    <xf numFmtId="41" fontId="15" fillId="4" borderId="23" xfId="4" applyFont="1" applyFill="1" applyBorder="1" applyAlignment="1">
      <alignment vertical="center" shrinkToFit="1"/>
    </xf>
    <xf numFmtId="0" fontId="15" fillId="4" borderId="23" xfId="3" applyFont="1" applyFill="1" applyBorder="1" applyAlignment="1">
      <alignment vertical="center" shrinkToFit="1"/>
    </xf>
    <xf numFmtId="41" fontId="15" fillId="4" borderId="24" xfId="4" applyFont="1" applyFill="1" applyBorder="1" applyAlignment="1">
      <alignment horizontal="center" vertical="center" shrinkToFit="1"/>
    </xf>
    <xf numFmtId="0" fontId="15" fillId="4" borderId="21" xfId="3" applyFont="1" applyFill="1" applyBorder="1" applyAlignment="1">
      <alignment vertical="center" shrinkToFit="1"/>
    </xf>
    <xf numFmtId="41" fontId="11" fillId="4" borderId="0" xfId="3" applyNumberFormat="1" applyFont="1" applyFill="1" applyAlignment="1">
      <alignment vertical="center"/>
    </xf>
    <xf numFmtId="0" fontId="12" fillId="4" borderId="26" xfId="3" applyFont="1" applyFill="1" applyBorder="1" applyAlignment="1">
      <alignment horizontal="center" vertical="center" wrapText="1" shrinkToFit="1"/>
    </xf>
    <xf numFmtId="41" fontId="15" fillId="4" borderId="27" xfId="4" applyFont="1" applyFill="1" applyBorder="1" applyAlignment="1">
      <alignment horizontal="right" vertical="center" shrinkToFit="1"/>
    </xf>
    <xf numFmtId="41" fontId="15" fillId="4" borderId="27" xfId="4" applyFont="1" applyFill="1" applyBorder="1" applyAlignment="1">
      <alignment horizontal="center" vertical="center" shrinkToFit="1"/>
    </xf>
    <xf numFmtId="41" fontId="15" fillId="4" borderId="27" xfId="4" applyFont="1" applyFill="1" applyBorder="1" applyAlignment="1">
      <alignment vertical="center" shrinkToFit="1"/>
    </xf>
    <xf numFmtId="0" fontId="15" fillId="4" borderId="27" xfId="3" applyFont="1" applyFill="1" applyBorder="1" applyAlignment="1">
      <alignment vertical="center" shrinkToFit="1"/>
    </xf>
    <xf numFmtId="41" fontId="15" fillId="4" borderId="28" xfId="4" applyFont="1" applyFill="1" applyBorder="1" applyAlignment="1">
      <alignment horizontal="center" vertical="center" shrinkToFit="1"/>
    </xf>
    <xf numFmtId="0" fontId="15" fillId="4" borderId="25" xfId="3" applyFont="1" applyFill="1" applyBorder="1" applyAlignment="1">
      <alignment vertical="center" shrinkToFit="1"/>
    </xf>
    <xf numFmtId="41" fontId="17" fillId="4" borderId="19" xfId="4" applyFont="1" applyFill="1" applyBorder="1" applyAlignment="1">
      <alignment horizontal="right" vertical="center" shrinkToFit="1"/>
    </xf>
    <xf numFmtId="41" fontId="17" fillId="4" borderId="19" xfId="4" applyFont="1" applyFill="1" applyBorder="1" applyAlignment="1">
      <alignment horizontal="center" vertical="center" shrinkToFit="1"/>
    </xf>
    <xf numFmtId="41" fontId="17" fillId="4" borderId="19" xfId="4" applyFont="1" applyFill="1" applyBorder="1" applyAlignment="1">
      <alignment vertical="center" shrinkToFit="1"/>
    </xf>
    <xf numFmtId="0" fontId="17" fillId="4" borderId="19" xfId="3" applyFont="1" applyFill="1" applyBorder="1" applyAlignment="1">
      <alignment vertical="center" shrinkToFit="1"/>
    </xf>
    <xf numFmtId="41" fontId="17" fillId="4" borderId="23" xfId="4" applyFont="1" applyFill="1" applyBorder="1" applyAlignment="1">
      <alignment horizontal="right" vertical="center" shrinkToFit="1"/>
    </xf>
    <xf numFmtId="41" fontId="17" fillId="4" borderId="23" xfId="4" applyFont="1" applyFill="1" applyBorder="1" applyAlignment="1">
      <alignment horizontal="center" vertical="center" shrinkToFit="1"/>
    </xf>
    <xf numFmtId="180" fontId="17" fillId="4" borderId="23" xfId="5" applyNumberFormat="1" applyFont="1" applyFill="1" applyBorder="1" applyAlignment="1">
      <alignment vertical="center" shrinkToFit="1"/>
    </xf>
    <xf numFmtId="180" fontId="17" fillId="4" borderId="23" xfId="4" applyNumberFormat="1" applyFont="1" applyFill="1" applyBorder="1" applyAlignment="1">
      <alignment vertical="center" shrinkToFit="1"/>
    </xf>
    <xf numFmtId="41" fontId="17" fillId="4" borderId="23" xfId="4" applyFont="1" applyFill="1" applyBorder="1" applyAlignment="1">
      <alignment horizontal="left" vertical="center" shrinkToFit="1"/>
    </xf>
    <xf numFmtId="0" fontId="17" fillId="4" borderId="23" xfId="3" applyFont="1" applyFill="1" applyBorder="1" applyAlignment="1">
      <alignment vertical="center" shrinkToFit="1"/>
    </xf>
    <xf numFmtId="41" fontId="15" fillId="4" borderId="24" xfId="4" applyFont="1" applyFill="1" applyBorder="1" applyAlignment="1">
      <alignment horizontal="left" vertical="center" shrinkToFit="1"/>
    </xf>
    <xf numFmtId="41" fontId="17" fillId="4" borderId="27" xfId="4" applyFont="1" applyFill="1" applyBorder="1" applyAlignment="1">
      <alignment horizontal="right" vertical="center" shrinkToFit="1"/>
    </xf>
    <xf numFmtId="41" fontId="17" fillId="4" borderId="27" xfId="4" applyFont="1" applyFill="1" applyBorder="1" applyAlignment="1">
      <alignment horizontal="center" vertical="center" shrinkToFit="1"/>
    </xf>
    <xf numFmtId="10" fontId="17" fillId="4" borderId="27" xfId="5" applyNumberFormat="1" applyFont="1" applyFill="1" applyBorder="1" applyAlignment="1">
      <alignment vertical="center" shrinkToFit="1"/>
    </xf>
    <xf numFmtId="10" fontId="17" fillId="4" borderId="27" xfId="4" applyNumberFormat="1" applyFont="1" applyFill="1" applyBorder="1" applyAlignment="1">
      <alignment vertical="center" shrinkToFit="1"/>
    </xf>
    <xf numFmtId="0" fontId="17" fillId="4" borderId="27" xfId="3" applyFont="1" applyFill="1" applyBorder="1" applyAlignment="1">
      <alignment vertical="center" shrinkToFit="1"/>
    </xf>
    <xf numFmtId="10" fontId="17" fillId="4" borderId="19" xfId="5" applyNumberFormat="1" applyFont="1" applyFill="1" applyBorder="1" applyAlignment="1">
      <alignment vertical="center" shrinkToFit="1"/>
    </xf>
    <xf numFmtId="10" fontId="17" fillId="4" borderId="19" xfId="4" applyNumberFormat="1" applyFont="1" applyFill="1" applyBorder="1" applyAlignment="1">
      <alignment vertical="center" shrinkToFit="1"/>
    </xf>
    <xf numFmtId="10" fontId="17" fillId="4" borderId="23" xfId="5" applyNumberFormat="1" applyFont="1" applyFill="1" applyBorder="1" applyAlignment="1">
      <alignment vertical="center" shrinkToFit="1"/>
    </xf>
    <xf numFmtId="0" fontId="17" fillId="4" borderId="23" xfId="3" applyFont="1" applyFill="1" applyBorder="1" applyAlignment="1">
      <alignment horizontal="right" vertical="center" shrinkToFit="1"/>
    </xf>
    <xf numFmtId="10" fontId="17" fillId="4" borderId="23" xfId="4" applyNumberFormat="1" applyFont="1" applyFill="1" applyBorder="1" applyAlignment="1">
      <alignment vertical="center" shrinkToFit="1"/>
    </xf>
    <xf numFmtId="41" fontId="16" fillId="4" borderId="23" xfId="4" applyFont="1" applyFill="1" applyBorder="1" applyAlignment="1">
      <alignment horizontal="center" vertical="center" shrinkToFit="1"/>
    </xf>
    <xf numFmtId="176" fontId="17" fillId="4" borderId="23" xfId="4" applyNumberFormat="1" applyFont="1" applyFill="1" applyBorder="1" applyAlignment="1">
      <alignment horizontal="center" vertical="center" shrinkToFit="1"/>
    </xf>
    <xf numFmtId="182" fontId="17" fillId="4" borderId="23" xfId="4" applyNumberFormat="1" applyFont="1" applyFill="1" applyBorder="1" applyAlignment="1">
      <alignment horizontal="center" vertical="center" shrinkToFit="1"/>
    </xf>
    <xf numFmtId="182" fontId="17" fillId="4" borderId="24" xfId="4" applyNumberFormat="1" applyFont="1" applyFill="1" applyBorder="1" applyAlignment="1">
      <alignment horizontal="center" vertical="center" shrinkToFit="1"/>
    </xf>
    <xf numFmtId="183" fontId="17" fillId="4" borderId="23" xfId="5" applyNumberFormat="1" applyFont="1" applyFill="1" applyBorder="1" applyAlignment="1">
      <alignment vertical="center" shrinkToFit="1"/>
    </xf>
    <xf numFmtId="183" fontId="17" fillId="4" borderId="23" xfId="4" applyNumberFormat="1" applyFont="1" applyFill="1" applyBorder="1" applyAlignment="1">
      <alignment vertical="center" shrinkToFit="1"/>
    </xf>
    <xf numFmtId="0" fontId="12" fillId="4" borderId="13" xfId="3" applyFont="1" applyFill="1" applyBorder="1" applyAlignment="1">
      <alignment horizontal="center" vertical="center" shrinkToFit="1"/>
    </xf>
    <xf numFmtId="0" fontId="17" fillId="4" borderId="27" xfId="3" applyFont="1" applyFill="1" applyBorder="1" applyAlignment="1">
      <alignment horizontal="right" vertical="center" shrinkToFit="1"/>
    </xf>
    <xf numFmtId="41" fontId="17" fillId="4" borderId="16" xfId="4" applyFont="1" applyFill="1" applyBorder="1" applyAlignment="1">
      <alignment horizontal="right" vertical="center" shrinkToFit="1"/>
    </xf>
    <xf numFmtId="41" fontId="17" fillId="4" borderId="16" xfId="4" applyFont="1" applyFill="1" applyBorder="1" applyAlignment="1">
      <alignment horizontal="center" vertical="center" shrinkToFit="1"/>
    </xf>
    <xf numFmtId="10" fontId="17" fillId="4" borderId="16" xfId="5" applyNumberFormat="1" applyFont="1" applyFill="1" applyBorder="1" applyAlignment="1">
      <alignment vertical="center" shrinkToFit="1"/>
    </xf>
    <xf numFmtId="10" fontId="17" fillId="4" borderId="16" xfId="4" applyNumberFormat="1" applyFont="1" applyFill="1" applyBorder="1" applyAlignment="1">
      <alignment vertical="center" shrinkToFit="1"/>
    </xf>
    <xf numFmtId="0" fontId="17" fillId="4" borderId="16" xfId="3" applyFont="1" applyFill="1" applyBorder="1" applyAlignment="1">
      <alignment horizontal="right" vertical="center" shrinkToFit="1"/>
    </xf>
    <xf numFmtId="41" fontId="15" fillId="4" borderId="15" xfId="4" applyFont="1" applyFill="1" applyBorder="1" applyAlignment="1">
      <alignment horizontal="center" vertical="center" shrinkToFit="1"/>
    </xf>
    <xf numFmtId="0" fontId="15" fillId="4" borderId="1" xfId="3" applyFont="1" applyFill="1" applyBorder="1" applyAlignment="1">
      <alignment vertical="center" shrinkToFit="1"/>
    </xf>
    <xf numFmtId="41" fontId="17" fillId="4" borderId="16" xfId="4" applyFont="1" applyFill="1" applyBorder="1" applyAlignment="1">
      <alignment horizontal="left" vertical="center" shrinkToFit="1"/>
    </xf>
    <xf numFmtId="41" fontId="15" fillId="4" borderId="15" xfId="4" applyFont="1" applyFill="1" applyBorder="1" applyAlignment="1">
      <alignment horizontal="left" vertical="center" shrinkToFit="1"/>
    </xf>
    <xf numFmtId="41" fontId="17" fillId="4" borderId="16" xfId="4" applyFont="1" applyFill="1" applyBorder="1" applyAlignment="1">
      <alignment horizontal="left" vertical="center"/>
    </xf>
    <xf numFmtId="0" fontId="17" fillId="4" borderId="16" xfId="3" applyFont="1" applyFill="1" applyBorder="1" applyAlignment="1">
      <alignment vertical="center"/>
    </xf>
    <xf numFmtId="0" fontId="17" fillId="4" borderId="16" xfId="3" applyFont="1" applyFill="1" applyBorder="1" applyAlignment="1">
      <alignment vertical="center" shrinkToFit="1"/>
    </xf>
    <xf numFmtId="9" fontId="17" fillId="4" borderId="16" xfId="5" applyNumberFormat="1" applyFont="1" applyFill="1" applyBorder="1" applyAlignment="1">
      <alignment vertical="center" shrinkToFit="1"/>
    </xf>
    <xf numFmtId="9" fontId="17" fillId="4" borderId="16" xfId="4" applyNumberFormat="1" applyFont="1" applyFill="1" applyBorder="1" applyAlignment="1">
      <alignment vertical="center" shrinkToFit="1"/>
    </xf>
    <xf numFmtId="41" fontId="17" fillId="4" borderId="16" xfId="4" applyFont="1" applyFill="1" applyBorder="1" applyAlignment="1">
      <alignment vertical="center" shrinkToFit="1"/>
    </xf>
    <xf numFmtId="41" fontId="15" fillId="4" borderId="16" xfId="4" applyFont="1" applyFill="1" applyBorder="1" applyAlignment="1">
      <alignment horizontal="right" vertical="center" shrinkToFit="1"/>
    </xf>
    <xf numFmtId="41" fontId="15" fillId="4" borderId="16" xfId="4" applyFont="1" applyFill="1" applyBorder="1" applyAlignment="1">
      <alignment horizontal="center" vertical="center" shrinkToFit="1"/>
    </xf>
    <xf numFmtId="41" fontId="15" fillId="4" borderId="16" xfId="4" applyFont="1" applyFill="1" applyBorder="1" applyAlignment="1">
      <alignment vertical="center" shrinkToFit="1"/>
    </xf>
    <xf numFmtId="0" fontId="15" fillId="4" borderId="16" xfId="3" applyFont="1" applyFill="1" applyBorder="1" applyAlignment="1">
      <alignment vertical="center" shrinkToFit="1"/>
    </xf>
    <xf numFmtId="41" fontId="11" fillId="4" borderId="0" xfId="1" applyFont="1" applyFill="1" applyAlignment="1">
      <alignment vertical="center"/>
    </xf>
    <xf numFmtId="0" fontId="12" fillId="4" borderId="9" xfId="3" applyFont="1" applyFill="1" applyBorder="1" applyAlignment="1">
      <alignment horizontal="center" vertical="center"/>
    </xf>
    <xf numFmtId="41" fontId="12" fillId="4" borderId="0" xfId="4" applyFont="1" applyFill="1" applyBorder="1" applyAlignment="1">
      <alignment horizontal="center" vertical="center"/>
    </xf>
    <xf numFmtId="41" fontId="15" fillId="4" borderId="9" xfId="4" applyFont="1" applyFill="1" applyBorder="1" applyAlignment="1">
      <alignment horizontal="right" vertical="center"/>
    </xf>
    <xf numFmtId="41" fontId="15" fillId="4" borderId="9" xfId="4" applyFont="1" applyFill="1" applyBorder="1" applyAlignment="1">
      <alignment horizontal="center" vertical="center"/>
    </xf>
    <xf numFmtId="0" fontId="15" fillId="4" borderId="9" xfId="3" applyFont="1" applyFill="1" applyBorder="1" applyAlignment="1">
      <alignment vertical="center"/>
    </xf>
    <xf numFmtId="41" fontId="12" fillId="4" borderId="0" xfId="4" applyFont="1" applyFill="1" applyAlignment="1">
      <alignment vertical="center"/>
    </xf>
    <xf numFmtId="41" fontId="12" fillId="4" borderId="14" xfId="4" applyFont="1" applyFill="1" applyBorder="1" applyAlignment="1">
      <alignment vertical="center"/>
    </xf>
    <xf numFmtId="41" fontId="12" fillId="4" borderId="16" xfId="4" applyFont="1" applyFill="1" applyBorder="1" applyAlignment="1">
      <alignment vertical="center"/>
    </xf>
    <xf numFmtId="185" fontId="12" fillId="4" borderId="15" xfId="4" applyNumberFormat="1" applyFont="1" applyFill="1" applyBorder="1" applyAlignment="1">
      <alignment vertical="center"/>
    </xf>
    <xf numFmtId="179" fontId="12" fillId="4" borderId="12" xfId="2" applyNumberFormat="1" applyFont="1" applyFill="1" applyBorder="1" applyAlignment="1">
      <alignment horizontal="right"/>
    </xf>
    <xf numFmtId="3" fontId="17" fillId="4" borderId="23" xfId="3" applyNumberFormat="1" applyFont="1" applyFill="1" applyBorder="1" applyAlignment="1">
      <alignment horizontal="left" vertical="center" shrinkToFit="1"/>
    </xf>
    <xf numFmtId="0" fontId="16" fillId="4" borderId="18" xfId="3" applyFont="1" applyFill="1" applyBorder="1" applyAlignment="1">
      <alignment horizontal="center" vertical="center" wrapText="1" shrinkToFit="1"/>
    </xf>
    <xf numFmtId="41" fontId="16" fillId="4" borderId="17" xfId="4" applyFont="1" applyFill="1" applyBorder="1" applyAlignment="1">
      <alignment horizontal="center" vertical="center" shrinkToFit="1"/>
    </xf>
    <xf numFmtId="41" fontId="16" fillId="4" borderId="21" xfId="4" applyFont="1" applyFill="1" applyBorder="1" applyAlignment="1">
      <alignment horizontal="center" vertical="center" shrinkToFit="1"/>
    </xf>
    <xf numFmtId="41" fontId="12" fillId="4" borderId="25" xfId="4" applyFont="1" applyFill="1" applyBorder="1" applyAlignment="1">
      <alignment horizontal="center" vertical="center" shrinkToFit="1"/>
    </xf>
    <xf numFmtId="181" fontId="17" fillId="4" borderId="21" xfId="3" applyNumberFormat="1" applyFont="1" applyFill="1" applyBorder="1" applyAlignment="1">
      <alignment vertical="center" shrinkToFit="1"/>
    </xf>
    <xf numFmtId="181" fontId="15" fillId="4" borderId="21" xfId="3" applyNumberFormat="1" applyFont="1" applyFill="1" applyBorder="1" applyAlignment="1">
      <alignment vertical="center" shrinkToFit="1"/>
    </xf>
    <xf numFmtId="0" fontId="15" fillId="4" borderId="21" xfId="3" applyFont="1" applyFill="1" applyBorder="1" applyAlignment="1">
      <alignment horizontal="right" vertical="center" shrinkToFit="1"/>
    </xf>
    <xf numFmtId="0" fontId="12" fillId="4" borderId="3" xfId="3" applyFont="1" applyFill="1" applyBorder="1" applyAlignment="1">
      <alignment horizontal="center" vertical="center" shrinkToFit="1"/>
    </xf>
    <xf numFmtId="41" fontId="12" fillId="4" borderId="1" xfId="4" applyFont="1" applyFill="1" applyBorder="1" applyAlignment="1">
      <alignment horizontal="center" vertical="center" shrinkToFit="1"/>
    </xf>
    <xf numFmtId="41" fontId="16" fillId="4" borderId="1" xfId="4" applyFont="1" applyFill="1" applyBorder="1" applyAlignment="1">
      <alignment horizontal="center" vertical="center" shrinkToFit="1"/>
    </xf>
    <xf numFmtId="184" fontId="17" fillId="4" borderId="1" xfId="3" applyNumberFormat="1" applyFont="1" applyFill="1" applyBorder="1" applyAlignment="1">
      <alignment vertical="center" shrinkToFit="1"/>
    </xf>
    <xf numFmtId="10" fontId="15" fillId="4" borderId="16" xfId="4" applyNumberFormat="1" applyFont="1" applyFill="1" applyBorder="1" applyAlignment="1">
      <alignment horizontal="center" vertical="center" shrinkToFit="1"/>
    </xf>
    <xf numFmtId="41" fontId="16" fillId="4" borderId="1" xfId="5" applyFont="1" applyFill="1" applyBorder="1" applyAlignment="1">
      <alignment horizontal="center" vertical="center" shrinkToFit="1"/>
    </xf>
    <xf numFmtId="41" fontId="12" fillId="4" borderId="30" xfId="4" applyFont="1" applyFill="1" applyBorder="1" applyAlignment="1">
      <alignment horizontal="center" vertical="center" shrinkToFit="1"/>
    </xf>
    <xf numFmtId="0" fontId="12" fillId="4" borderId="14" xfId="3" applyFont="1" applyFill="1" applyBorder="1" applyAlignment="1">
      <alignment horizontal="center" vertical="center" shrinkToFit="1"/>
    </xf>
    <xf numFmtId="0" fontId="12" fillId="4" borderId="16" xfId="3" applyFont="1" applyFill="1" applyBorder="1" applyAlignment="1">
      <alignment horizontal="center" vertical="center" shrinkToFit="1"/>
    </xf>
    <xf numFmtId="0" fontId="9" fillId="4" borderId="12" xfId="2" applyFont="1" applyFill="1" applyBorder="1" applyAlignment="1"/>
    <xf numFmtId="0" fontId="11" fillId="4" borderId="12" xfId="3" applyFont="1" applyFill="1" applyBorder="1" applyAlignment="1"/>
    <xf numFmtId="0" fontId="11" fillId="4" borderId="0" xfId="3" applyFont="1" applyFill="1" applyBorder="1" applyAlignment="1"/>
    <xf numFmtId="179" fontId="12" fillId="4" borderId="12" xfId="2" applyNumberFormat="1" applyFont="1" applyFill="1" applyBorder="1" applyAlignment="1">
      <alignment horizontal="right"/>
    </xf>
    <xf numFmtId="0" fontId="12" fillId="4" borderId="15" xfId="3" applyFont="1" applyFill="1" applyBorder="1" applyAlignment="1">
      <alignment horizontal="center" vertical="center" shrinkToFit="1"/>
    </xf>
    <xf numFmtId="0" fontId="12" fillId="4" borderId="1" xfId="2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/>
    </xf>
    <xf numFmtId="3" fontId="17" fillId="4" borderId="23" xfId="3" applyNumberFormat="1" applyFont="1" applyFill="1" applyBorder="1" applyAlignment="1">
      <alignment horizontal="left" vertical="center" shrinkToFit="1"/>
    </xf>
    <xf numFmtId="0" fontId="17" fillId="4" borderId="23" xfId="3" applyFont="1" applyFill="1" applyBorder="1" applyAlignment="1">
      <alignment horizontal="left" vertical="center" shrinkToFit="1"/>
    </xf>
    <xf numFmtId="0" fontId="16" fillId="4" borderId="14" xfId="3" applyFont="1" applyFill="1" applyBorder="1" applyAlignment="1">
      <alignment horizontal="center" vertical="center" shrinkToFit="1"/>
    </xf>
    <xf numFmtId="0" fontId="16" fillId="4" borderId="16" xfId="3" applyFont="1" applyFill="1" applyBorder="1" applyAlignment="1">
      <alignment horizontal="center" vertical="center" shrinkToFit="1"/>
    </xf>
    <xf numFmtId="49" fontId="4" fillId="0" borderId="12" xfId="0" applyNumberFormat="1" applyFont="1" applyBorder="1" applyAlignment="1"/>
    <xf numFmtId="49" fontId="0" fillId="0" borderId="12" xfId="0" applyNumberFormat="1" applyBorder="1" applyAlignment="1"/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/>
    <xf numFmtId="0" fontId="0" fillId="0" borderId="16" xfId="0" applyBorder="1" applyAlignment="1"/>
    <xf numFmtId="0" fontId="0" fillId="0" borderId="15" xfId="0" applyBorder="1" applyAlignment="1"/>
    <xf numFmtId="49" fontId="4" fillId="4" borderId="0" xfId="0" applyNumberFormat="1" applyFont="1" applyFill="1" applyAlignment="1">
      <alignment horizontal="center" vertical="center"/>
    </xf>
    <xf numFmtId="49" fontId="4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/>
    </xf>
    <xf numFmtId="49" fontId="5" fillId="4" borderId="0" xfId="0" applyNumberFormat="1" applyFont="1" applyFill="1" applyBorder="1" applyAlignment="1">
      <alignment horizontal="left" indent="1"/>
    </xf>
    <xf numFmtId="0" fontId="0" fillId="4" borderId="0" xfId="0" applyFont="1" applyFill="1" applyBorder="1" applyAlignment="1"/>
    <xf numFmtId="49" fontId="4" fillId="4" borderId="1" xfId="0" applyNumberFormat="1" applyFont="1" applyFill="1" applyBorder="1" applyAlignment="1">
      <alignment horizontal="center" vertical="center"/>
    </xf>
    <xf numFmtId="178" fontId="4" fillId="4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49" fontId="4" fillId="4" borderId="14" xfId="0" applyNumberFormat="1" applyFont="1" applyFill="1" applyBorder="1" applyAlignment="1"/>
    <xf numFmtId="0" fontId="0" fillId="4" borderId="16" xfId="0" applyFont="1" applyFill="1" applyBorder="1" applyAlignment="1"/>
    <xf numFmtId="0" fontId="0" fillId="4" borderId="15" xfId="0" applyFont="1" applyFill="1" applyBorder="1" applyAlignment="1"/>
    <xf numFmtId="176" fontId="4" fillId="4" borderId="1" xfId="0" applyNumberFormat="1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left" indent="1"/>
    </xf>
    <xf numFmtId="0" fontId="0" fillId="4" borderId="0" xfId="0" applyNumberFormat="1" applyFont="1" applyFill="1" applyBorder="1" applyAlignment="1"/>
    <xf numFmtId="49" fontId="4" fillId="4" borderId="15" xfId="0" applyNumberFormat="1" applyFont="1" applyFill="1" applyBorder="1" applyAlignment="1"/>
    <xf numFmtId="0" fontId="4" fillId="4" borderId="1" xfId="0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0" borderId="1" xfId="0" applyBorder="1" applyAlignment="1"/>
    <xf numFmtId="0" fontId="4" fillId="0" borderId="1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indent="1"/>
    </xf>
    <xf numFmtId="49" fontId="0" fillId="0" borderId="1" xfId="0" applyNumberFormat="1" applyBorder="1" applyAlignment="1"/>
    <xf numFmtId="0" fontId="0" fillId="0" borderId="1" xfId="0" applyBorder="1" applyAlignment="1">
      <alignment horizontal="center"/>
    </xf>
    <xf numFmtId="49" fontId="4" fillId="4" borderId="0" xfId="0" applyNumberFormat="1" applyFont="1" applyFill="1" applyBorder="1" applyAlignment="1">
      <alignment horizontal="right"/>
    </xf>
    <xf numFmtId="49" fontId="0" fillId="4" borderId="0" xfId="0" applyNumberFormat="1" applyFont="1" applyFill="1" applyBorder="1" applyAlignment="1">
      <alignment horizontal="right"/>
    </xf>
    <xf numFmtId="49" fontId="4" fillId="4" borderId="0" xfId="0" applyNumberFormat="1" applyFont="1" applyFill="1" applyBorder="1" applyAlignment="1">
      <alignment horizontal="left" indent="1"/>
    </xf>
    <xf numFmtId="0" fontId="4" fillId="0" borderId="12" xfId="0" applyFont="1" applyBorder="1" applyAlignment="1"/>
    <xf numFmtId="0" fontId="0" fillId="0" borderId="12" xfId="0" applyBorder="1" applyAlignment="1"/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</cellXfs>
  <cellStyles count="9">
    <cellStyle name="쉼표 [0]" xfId="1" builtinId="6"/>
    <cellStyle name="쉼표 [0] 2" xfId="4"/>
    <cellStyle name="쉼표 [0] 2 2" xfId="5"/>
    <cellStyle name="표준" xfId="0" builtinId="0"/>
    <cellStyle name="표준 2 2 2" xfId="6"/>
    <cellStyle name="표준 2 3 2" xfId="7"/>
    <cellStyle name="표준 52" xfId="8"/>
    <cellStyle name="표준_서울월천 초등 전기-1층 내역서" xfId="2"/>
    <cellStyle name="표준_한국국제협력단원가계산(2005.11.21최종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14</xdr:row>
      <xdr:rowOff>85725</xdr:rowOff>
    </xdr:from>
    <xdr:to>
      <xdr:col>13</xdr:col>
      <xdr:colOff>400050</xdr:colOff>
      <xdr:row>30</xdr:row>
      <xdr:rowOff>28575</xdr:rowOff>
    </xdr:to>
    <xdr:pic>
      <xdr:nvPicPr>
        <xdr:cNvPr id="9226" name="Picture 10">
          <a:extLst>
            <a:ext uri="{FF2B5EF4-FFF2-40B4-BE49-F238E27FC236}">
              <a16:creationId xmlns="" xmlns:a16="http://schemas.microsoft.com/office/drawing/2014/main" id="{351D3746-F676-4F53-BE44-968BE405E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91725" y="2514600"/>
          <a:ext cx="5286375" cy="272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view="pageBreakPreview" workbookViewId="0">
      <pane xSplit="3" ySplit="2" topLeftCell="D3" activePane="bottomRight" state="frozen"/>
      <selection activeCell="D1" sqref="D1:Q1"/>
      <selection pane="topRight" activeCell="D1" sqref="D1:Q1"/>
      <selection pane="bottomLeft" activeCell="D1" sqref="D1:Q1"/>
      <selection pane="bottomRight" activeCell="E7" sqref="E7"/>
    </sheetView>
  </sheetViews>
  <sheetFormatPr defaultRowHeight="13.5"/>
  <cols>
    <col min="1" max="2" width="3.77734375" style="100" customWidth="1"/>
    <col min="3" max="3" width="25.88671875" style="100" customWidth="1"/>
    <col min="4" max="4" width="16.77734375" style="100" customWidth="1"/>
    <col min="5" max="5" width="22.77734375" style="100" customWidth="1"/>
    <col min="6" max="6" width="3.109375" style="100" customWidth="1"/>
    <col min="7" max="7" width="6.77734375" style="100" customWidth="1"/>
    <col min="8" max="8" width="1.44140625" style="100" customWidth="1"/>
    <col min="9" max="9" width="6.77734375" style="100" customWidth="1"/>
    <col min="10" max="11" width="3.109375" style="100" customWidth="1"/>
    <col min="12" max="14" width="1.6640625" style="100" customWidth="1"/>
    <col min="15" max="15" width="16.44140625" style="100" customWidth="1"/>
    <col min="16" max="16" width="8.88671875" style="100"/>
    <col min="17" max="17" width="17.21875" style="100" bestFit="1" customWidth="1"/>
    <col min="18" max="254" width="8.88671875" style="100"/>
    <col min="255" max="256" width="3.77734375" style="100" customWidth="1"/>
    <col min="257" max="257" width="25.88671875" style="100" customWidth="1"/>
    <col min="258" max="258" width="2.77734375" style="100" customWidth="1"/>
    <col min="259" max="259" width="15.77734375" style="100" customWidth="1"/>
    <col min="260" max="260" width="2.77734375" style="100" customWidth="1"/>
    <col min="261" max="261" width="22.77734375" style="100" customWidth="1"/>
    <col min="262" max="262" width="3.109375" style="100" customWidth="1"/>
    <col min="263" max="263" width="6.77734375" style="100" customWidth="1"/>
    <col min="264" max="264" width="1.44140625" style="100" customWidth="1"/>
    <col min="265" max="265" width="6.77734375" style="100" customWidth="1"/>
    <col min="266" max="267" width="3.109375" style="100" customWidth="1"/>
    <col min="268" max="270" width="1.6640625" style="100" customWidth="1"/>
    <col min="271" max="271" width="16.44140625" style="100" customWidth="1"/>
    <col min="272" max="272" width="8.88671875" style="100"/>
    <col min="273" max="273" width="17.21875" style="100" bestFit="1" customWidth="1"/>
    <col min="274" max="510" width="8.88671875" style="100"/>
    <col min="511" max="512" width="3.77734375" style="100" customWidth="1"/>
    <col min="513" max="513" width="25.88671875" style="100" customWidth="1"/>
    <col min="514" max="514" width="2.77734375" style="100" customWidth="1"/>
    <col min="515" max="515" width="15.77734375" style="100" customWidth="1"/>
    <col min="516" max="516" width="2.77734375" style="100" customWidth="1"/>
    <col min="517" max="517" width="22.77734375" style="100" customWidth="1"/>
    <col min="518" max="518" width="3.109375" style="100" customWidth="1"/>
    <col min="519" max="519" width="6.77734375" style="100" customWidth="1"/>
    <col min="520" max="520" width="1.44140625" style="100" customWidth="1"/>
    <col min="521" max="521" width="6.77734375" style="100" customWidth="1"/>
    <col min="522" max="523" width="3.109375" style="100" customWidth="1"/>
    <col min="524" max="526" width="1.6640625" style="100" customWidth="1"/>
    <col min="527" max="527" width="16.44140625" style="100" customWidth="1"/>
    <col min="528" max="528" width="8.88671875" style="100"/>
    <col min="529" max="529" width="17.21875" style="100" bestFit="1" customWidth="1"/>
    <col min="530" max="766" width="8.88671875" style="100"/>
    <col min="767" max="768" width="3.77734375" style="100" customWidth="1"/>
    <col min="769" max="769" width="25.88671875" style="100" customWidth="1"/>
    <col min="770" max="770" width="2.77734375" style="100" customWidth="1"/>
    <col min="771" max="771" width="15.77734375" style="100" customWidth="1"/>
    <col min="772" max="772" width="2.77734375" style="100" customWidth="1"/>
    <col min="773" max="773" width="22.77734375" style="100" customWidth="1"/>
    <col min="774" max="774" width="3.109375" style="100" customWidth="1"/>
    <col min="775" max="775" width="6.77734375" style="100" customWidth="1"/>
    <col min="776" max="776" width="1.44140625" style="100" customWidth="1"/>
    <col min="777" max="777" width="6.77734375" style="100" customWidth="1"/>
    <col min="778" max="779" width="3.109375" style="100" customWidth="1"/>
    <col min="780" max="782" width="1.6640625" style="100" customWidth="1"/>
    <col min="783" max="783" width="16.44140625" style="100" customWidth="1"/>
    <col min="784" max="784" width="8.88671875" style="100"/>
    <col min="785" max="785" width="17.21875" style="100" bestFit="1" customWidth="1"/>
    <col min="786" max="1022" width="8.88671875" style="100"/>
    <col min="1023" max="1024" width="3.77734375" style="100" customWidth="1"/>
    <col min="1025" max="1025" width="25.88671875" style="100" customWidth="1"/>
    <col min="1026" max="1026" width="2.77734375" style="100" customWidth="1"/>
    <col min="1027" max="1027" width="15.77734375" style="100" customWidth="1"/>
    <col min="1028" max="1028" width="2.77734375" style="100" customWidth="1"/>
    <col min="1029" max="1029" width="22.77734375" style="100" customWidth="1"/>
    <col min="1030" max="1030" width="3.109375" style="100" customWidth="1"/>
    <col min="1031" max="1031" width="6.77734375" style="100" customWidth="1"/>
    <col min="1032" max="1032" width="1.44140625" style="100" customWidth="1"/>
    <col min="1033" max="1033" width="6.77734375" style="100" customWidth="1"/>
    <col min="1034" max="1035" width="3.109375" style="100" customWidth="1"/>
    <col min="1036" max="1038" width="1.6640625" style="100" customWidth="1"/>
    <col min="1039" max="1039" width="16.44140625" style="100" customWidth="1"/>
    <col min="1040" max="1040" width="8.88671875" style="100"/>
    <col min="1041" max="1041" width="17.21875" style="100" bestFit="1" customWidth="1"/>
    <col min="1042" max="1278" width="8.88671875" style="100"/>
    <col min="1279" max="1280" width="3.77734375" style="100" customWidth="1"/>
    <col min="1281" max="1281" width="25.88671875" style="100" customWidth="1"/>
    <col min="1282" max="1282" width="2.77734375" style="100" customWidth="1"/>
    <col min="1283" max="1283" width="15.77734375" style="100" customWidth="1"/>
    <col min="1284" max="1284" width="2.77734375" style="100" customWidth="1"/>
    <col min="1285" max="1285" width="22.77734375" style="100" customWidth="1"/>
    <col min="1286" max="1286" width="3.109375" style="100" customWidth="1"/>
    <col min="1287" max="1287" width="6.77734375" style="100" customWidth="1"/>
    <col min="1288" max="1288" width="1.44140625" style="100" customWidth="1"/>
    <col min="1289" max="1289" width="6.77734375" style="100" customWidth="1"/>
    <col min="1290" max="1291" width="3.109375" style="100" customWidth="1"/>
    <col min="1292" max="1294" width="1.6640625" style="100" customWidth="1"/>
    <col min="1295" max="1295" width="16.44140625" style="100" customWidth="1"/>
    <col min="1296" max="1296" width="8.88671875" style="100"/>
    <col min="1297" max="1297" width="17.21875" style="100" bestFit="1" customWidth="1"/>
    <col min="1298" max="1534" width="8.88671875" style="100"/>
    <col min="1535" max="1536" width="3.77734375" style="100" customWidth="1"/>
    <col min="1537" max="1537" width="25.88671875" style="100" customWidth="1"/>
    <col min="1538" max="1538" width="2.77734375" style="100" customWidth="1"/>
    <col min="1539" max="1539" width="15.77734375" style="100" customWidth="1"/>
    <col min="1540" max="1540" width="2.77734375" style="100" customWidth="1"/>
    <col min="1541" max="1541" width="22.77734375" style="100" customWidth="1"/>
    <col min="1542" max="1542" width="3.109375" style="100" customWidth="1"/>
    <col min="1543" max="1543" width="6.77734375" style="100" customWidth="1"/>
    <col min="1544" max="1544" width="1.44140625" style="100" customWidth="1"/>
    <col min="1545" max="1545" width="6.77734375" style="100" customWidth="1"/>
    <col min="1546" max="1547" width="3.109375" style="100" customWidth="1"/>
    <col min="1548" max="1550" width="1.6640625" style="100" customWidth="1"/>
    <col min="1551" max="1551" width="16.44140625" style="100" customWidth="1"/>
    <col min="1552" max="1552" width="8.88671875" style="100"/>
    <col min="1553" max="1553" width="17.21875" style="100" bestFit="1" customWidth="1"/>
    <col min="1554" max="1790" width="8.88671875" style="100"/>
    <col min="1791" max="1792" width="3.77734375" style="100" customWidth="1"/>
    <col min="1793" max="1793" width="25.88671875" style="100" customWidth="1"/>
    <col min="1794" max="1794" width="2.77734375" style="100" customWidth="1"/>
    <col min="1795" max="1795" width="15.77734375" style="100" customWidth="1"/>
    <col min="1796" max="1796" width="2.77734375" style="100" customWidth="1"/>
    <col min="1797" max="1797" width="22.77734375" style="100" customWidth="1"/>
    <col min="1798" max="1798" width="3.109375" style="100" customWidth="1"/>
    <col min="1799" max="1799" width="6.77734375" style="100" customWidth="1"/>
    <col min="1800" max="1800" width="1.44140625" style="100" customWidth="1"/>
    <col min="1801" max="1801" width="6.77734375" style="100" customWidth="1"/>
    <col min="1802" max="1803" width="3.109375" style="100" customWidth="1"/>
    <col min="1804" max="1806" width="1.6640625" style="100" customWidth="1"/>
    <col min="1807" max="1807" width="16.44140625" style="100" customWidth="1"/>
    <col min="1808" max="1808" width="8.88671875" style="100"/>
    <col min="1809" max="1809" width="17.21875" style="100" bestFit="1" customWidth="1"/>
    <col min="1810" max="2046" width="8.88671875" style="100"/>
    <col min="2047" max="2048" width="3.77734375" style="100" customWidth="1"/>
    <col min="2049" max="2049" width="25.88671875" style="100" customWidth="1"/>
    <col min="2050" max="2050" width="2.77734375" style="100" customWidth="1"/>
    <col min="2051" max="2051" width="15.77734375" style="100" customWidth="1"/>
    <col min="2052" max="2052" width="2.77734375" style="100" customWidth="1"/>
    <col min="2053" max="2053" width="22.77734375" style="100" customWidth="1"/>
    <col min="2054" max="2054" width="3.109375" style="100" customWidth="1"/>
    <col min="2055" max="2055" width="6.77734375" style="100" customWidth="1"/>
    <col min="2056" max="2056" width="1.44140625" style="100" customWidth="1"/>
    <col min="2057" max="2057" width="6.77734375" style="100" customWidth="1"/>
    <col min="2058" max="2059" width="3.109375" style="100" customWidth="1"/>
    <col min="2060" max="2062" width="1.6640625" style="100" customWidth="1"/>
    <col min="2063" max="2063" width="16.44140625" style="100" customWidth="1"/>
    <col min="2064" max="2064" width="8.88671875" style="100"/>
    <col min="2065" max="2065" width="17.21875" style="100" bestFit="1" customWidth="1"/>
    <col min="2066" max="2302" width="8.88671875" style="100"/>
    <col min="2303" max="2304" width="3.77734375" style="100" customWidth="1"/>
    <col min="2305" max="2305" width="25.88671875" style="100" customWidth="1"/>
    <col min="2306" max="2306" width="2.77734375" style="100" customWidth="1"/>
    <col min="2307" max="2307" width="15.77734375" style="100" customWidth="1"/>
    <col min="2308" max="2308" width="2.77734375" style="100" customWidth="1"/>
    <col min="2309" max="2309" width="22.77734375" style="100" customWidth="1"/>
    <col min="2310" max="2310" width="3.109375" style="100" customWidth="1"/>
    <col min="2311" max="2311" width="6.77734375" style="100" customWidth="1"/>
    <col min="2312" max="2312" width="1.44140625" style="100" customWidth="1"/>
    <col min="2313" max="2313" width="6.77734375" style="100" customWidth="1"/>
    <col min="2314" max="2315" width="3.109375" style="100" customWidth="1"/>
    <col min="2316" max="2318" width="1.6640625" style="100" customWidth="1"/>
    <col min="2319" max="2319" width="16.44140625" style="100" customWidth="1"/>
    <col min="2320" max="2320" width="8.88671875" style="100"/>
    <col min="2321" max="2321" width="17.21875" style="100" bestFit="1" customWidth="1"/>
    <col min="2322" max="2558" width="8.88671875" style="100"/>
    <col min="2559" max="2560" width="3.77734375" style="100" customWidth="1"/>
    <col min="2561" max="2561" width="25.88671875" style="100" customWidth="1"/>
    <col min="2562" max="2562" width="2.77734375" style="100" customWidth="1"/>
    <col min="2563" max="2563" width="15.77734375" style="100" customWidth="1"/>
    <col min="2564" max="2564" width="2.77734375" style="100" customWidth="1"/>
    <col min="2565" max="2565" width="22.77734375" style="100" customWidth="1"/>
    <col min="2566" max="2566" width="3.109375" style="100" customWidth="1"/>
    <col min="2567" max="2567" width="6.77734375" style="100" customWidth="1"/>
    <col min="2568" max="2568" width="1.44140625" style="100" customWidth="1"/>
    <col min="2569" max="2569" width="6.77734375" style="100" customWidth="1"/>
    <col min="2570" max="2571" width="3.109375" style="100" customWidth="1"/>
    <col min="2572" max="2574" width="1.6640625" style="100" customWidth="1"/>
    <col min="2575" max="2575" width="16.44140625" style="100" customWidth="1"/>
    <col min="2576" max="2576" width="8.88671875" style="100"/>
    <col min="2577" max="2577" width="17.21875" style="100" bestFit="1" customWidth="1"/>
    <col min="2578" max="2814" width="8.88671875" style="100"/>
    <col min="2815" max="2816" width="3.77734375" style="100" customWidth="1"/>
    <col min="2817" max="2817" width="25.88671875" style="100" customWidth="1"/>
    <col min="2818" max="2818" width="2.77734375" style="100" customWidth="1"/>
    <col min="2819" max="2819" width="15.77734375" style="100" customWidth="1"/>
    <col min="2820" max="2820" width="2.77734375" style="100" customWidth="1"/>
    <col min="2821" max="2821" width="22.77734375" style="100" customWidth="1"/>
    <col min="2822" max="2822" width="3.109375" style="100" customWidth="1"/>
    <col min="2823" max="2823" width="6.77734375" style="100" customWidth="1"/>
    <col min="2824" max="2824" width="1.44140625" style="100" customWidth="1"/>
    <col min="2825" max="2825" width="6.77734375" style="100" customWidth="1"/>
    <col min="2826" max="2827" width="3.109375" style="100" customWidth="1"/>
    <col min="2828" max="2830" width="1.6640625" style="100" customWidth="1"/>
    <col min="2831" max="2831" width="16.44140625" style="100" customWidth="1"/>
    <col min="2832" max="2832" width="8.88671875" style="100"/>
    <col min="2833" max="2833" width="17.21875" style="100" bestFit="1" customWidth="1"/>
    <col min="2834" max="3070" width="8.88671875" style="100"/>
    <col min="3071" max="3072" width="3.77734375" style="100" customWidth="1"/>
    <col min="3073" max="3073" width="25.88671875" style="100" customWidth="1"/>
    <col min="3074" max="3074" width="2.77734375" style="100" customWidth="1"/>
    <col min="3075" max="3075" width="15.77734375" style="100" customWidth="1"/>
    <col min="3076" max="3076" width="2.77734375" style="100" customWidth="1"/>
    <col min="3077" max="3077" width="22.77734375" style="100" customWidth="1"/>
    <col min="3078" max="3078" width="3.109375" style="100" customWidth="1"/>
    <col min="3079" max="3079" width="6.77734375" style="100" customWidth="1"/>
    <col min="3080" max="3080" width="1.44140625" style="100" customWidth="1"/>
    <col min="3081" max="3081" width="6.77734375" style="100" customWidth="1"/>
    <col min="3082" max="3083" width="3.109375" style="100" customWidth="1"/>
    <col min="3084" max="3086" width="1.6640625" style="100" customWidth="1"/>
    <col min="3087" max="3087" width="16.44140625" style="100" customWidth="1"/>
    <col min="3088" max="3088" width="8.88671875" style="100"/>
    <col min="3089" max="3089" width="17.21875" style="100" bestFit="1" customWidth="1"/>
    <col min="3090" max="3326" width="8.88671875" style="100"/>
    <col min="3327" max="3328" width="3.77734375" style="100" customWidth="1"/>
    <col min="3329" max="3329" width="25.88671875" style="100" customWidth="1"/>
    <col min="3330" max="3330" width="2.77734375" style="100" customWidth="1"/>
    <col min="3331" max="3331" width="15.77734375" style="100" customWidth="1"/>
    <col min="3332" max="3332" width="2.77734375" style="100" customWidth="1"/>
    <col min="3333" max="3333" width="22.77734375" style="100" customWidth="1"/>
    <col min="3334" max="3334" width="3.109375" style="100" customWidth="1"/>
    <col min="3335" max="3335" width="6.77734375" style="100" customWidth="1"/>
    <col min="3336" max="3336" width="1.44140625" style="100" customWidth="1"/>
    <col min="3337" max="3337" width="6.77734375" style="100" customWidth="1"/>
    <col min="3338" max="3339" width="3.109375" style="100" customWidth="1"/>
    <col min="3340" max="3342" width="1.6640625" style="100" customWidth="1"/>
    <col min="3343" max="3343" width="16.44140625" style="100" customWidth="1"/>
    <col min="3344" max="3344" width="8.88671875" style="100"/>
    <col min="3345" max="3345" width="17.21875" style="100" bestFit="1" customWidth="1"/>
    <col min="3346" max="3582" width="8.88671875" style="100"/>
    <col min="3583" max="3584" width="3.77734375" style="100" customWidth="1"/>
    <col min="3585" max="3585" width="25.88671875" style="100" customWidth="1"/>
    <col min="3586" max="3586" width="2.77734375" style="100" customWidth="1"/>
    <col min="3587" max="3587" width="15.77734375" style="100" customWidth="1"/>
    <col min="3588" max="3588" width="2.77734375" style="100" customWidth="1"/>
    <col min="3589" max="3589" width="22.77734375" style="100" customWidth="1"/>
    <col min="3590" max="3590" width="3.109375" style="100" customWidth="1"/>
    <col min="3591" max="3591" width="6.77734375" style="100" customWidth="1"/>
    <col min="3592" max="3592" width="1.44140625" style="100" customWidth="1"/>
    <col min="3593" max="3593" width="6.77734375" style="100" customWidth="1"/>
    <col min="3594" max="3595" width="3.109375" style="100" customWidth="1"/>
    <col min="3596" max="3598" width="1.6640625" style="100" customWidth="1"/>
    <col min="3599" max="3599" width="16.44140625" style="100" customWidth="1"/>
    <col min="3600" max="3600" width="8.88671875" style="100"/>
    <col min="3601" max="3601" width="17.21875" style="100" bestFit="1" customWidth="1"/>
    <col min="3602" max="3838" width="8.88671875" style="100"/>
    <col min="3839" max="3840" width="3.77734375" style="100" customWidth="1"/>
    <col min="3841" max="3841" width="25.88671875" style="100" customWidth="1"/>
    <col min="3842" max="3842" width="2.77734375" style="100" customWidth="1"/>
    <col min="3843" max="3843" width="15.77734375" style="100" customWidth="1"/>
    <col min="3844" max="3844" width="2.77734375" style="100" customWidth="1"/>
    <col min="3845" max="3845" width="22.77734375" style="100" customWidth="1"/>
    <col min="3846" max="3846" width="3.109375" style="100" customWidth="1"/>
    <col min="3847" max="3847" width="6.77734375" style="100" customWidth="1"/>
    <col min="3848" max="3848" width="1.44140625" style="100" customWidth="1"/>
    <col min="3849" max="3849" width="6.77734375" style="100" customWidth="1"/>
    <col min="3850" max="3851" width="3.109375" style="100" customWidth="1"/>
    <col min="3852" max="3854" width="1.6640625" style="100" customWidth="1"/>
    <col min="3855" max="3855" width="16.44140625" style="100" customWidth="1"/>
    <col min="3856" max="3856" width="8.88671875" style="100"/>
    <col min="3857" max="3857" width="17.21875" style="100" bestFit="1" customWidth="1"/>
    <col min="3858" max="4094" width="8.88671875" style="100"/>
    <col min="4095" max="4096" width="3.77734375" style="100" customWidth="1"/>
    <col min="4097" max="4097" width="25.88671875" style="100" customWidth="1"/>
    <col min="4098" max="4098" width="2.77734375" style="100" customWidth="1"/>
    <col min="4099" max="4099" width="15.77734375" style="100" customWidth="1"/>
    <col min="4100" max="4100" width="2.77734375" style="100" customWidth="1"/>
    <col min="4101" max="4101" width="22.77734375" style="100" customWidth="1"/>
    <col min="4102" max="4102" width="3.109375" style="100" customWidth="1"/>
    <col min="4103" max="4103" width="6.77734375" style="100" customWidth="1"/>
    <col min="4104" max="4104" width="1.44140625" style="100" customWidth="1"/>
    <col min="4105" max="4105" width="6.77734375" style="100" customWidth="1"/>
    <col min="4106" max="4107" width="3.109375" style="100" customWidth="1"/>
    <col min="4108" max="4110" width="1.6640625" style="100" customWidth="1"/>
    <col min="4111" max="4111" width="16.44140625" style="100" customWidth="1"/>
    <col min="4112" max="4112" width="8.88671875" style="100"/>
    <col min="4113" max="4113" width="17.21875" style="100" bestFit="1" customWidth="1"/>
    <col min="4114" max="4350" width="8.88671875" style="100"/>
    <col min="4351" max="4352" width="3.77734375" style="100" customWidth="1"/>
    <col min="4353" max="4353" width="25.88671875" style="100" customWidth="1"/>
    <col min="4354" max="4354" width="2.77734375" style="100" customWidth="1"/>
    <col min="4355" max="4355" width="15.77734375" style="100" customWidth="1"/>
    <col min="4356" max="4356" width="2.77734375" style="100" customWidth="1"/>
    <col min="4357" max="4357" width="22.77734375" style="100" customWidth="1"/>
    <col min="4358" max="4358" width="3.109375" style="100" customWidth="1"/>
    <col min="4359" max="4359" width="6.77734375" style="100" customWidth="1"/>
    <col min="4360" max="4360" width="1.44140625" style="100" customWidth="1"/>
    <col min="4361" max="4361" width="6.77734375" style="100" customWidth="1"/>
    <col min="4362" max="4363" width="3.109375" style="100" customWidth="1"/>
    <col min="4364" max="4366" width="1.6640625" style="100" customWidth="1"/>
    <col min="4367" max="4367" width="16.44140625" style="100" customWidth="1"/>
    <col min="4368" max="4368" width="8.88671875" style="100"/>
    <col min="4369" max="4369" width="17.21875" style="100" bestFit="1" customWidth="1"/>
    <col min="4370" max="4606" width="8.88671875" style="100"/>
    <col min="4607" max="4608" width="3.77734375" style="100" customWidth="1"/>
    <col min="4609" max="4609" width="25.88671875" style="100" customWidth="1"/>
    <col min="4610" max="4610" width="2.77734375" style="100" customWidth="1"/>
    <col min="4611" max="4611" width="15.77734375" style="100" customWidth="1"/>
    <col min="4612" max="4612" width="2.77734375" style="100" customWidth="1"/>
    <col min="4613" max="4613" width="22.77734375" style="100" customWidth="1"/>
    <col min="4614" max="4614" width="3.109375" style="100" customWidth="1"/>
    <col min="4615" max="4615" width="6.77734375" style="100" customWidth="1"/>
    <col min="4616" max="4616" width="1.44140625" style="100" customWidth="1"/>
    <col min="4617" max="4617" width="6.77734375" style="100" customWidth="1"/>
    <col min="4618" max="4619" width="3.109375" style="100" customWidth="1"/>
    <col min="4620" max="4622" width="1.6640625" style="100" customWidth="1"/>
    <col min="4623" max="4623" width="16.44140625" style="100" customWidth="1"/>
    <col min="4624" max="4624" width="8.88671875" style="100"/>
    <col min="4625" max="4625" width="17.21875" style="100" bestFit="1" customWidth="1"/>
    <col min="4626" max="4862" width="8.88671875" style="100"/>
    <col min="4863" max="4864" width="3.77734375" style="100" customWidth="1"/>
    <col min="4865" max="4865" width="25.88671875" style="100" customWidth="1"/>
    <col min="4866" max="4866" width="2.77734375" style="100" customWidth="1"/>
    <col min="4867" max="4867" width="15.77734375" style="100" customWidth="1"/>
    <col min="4868" max="4868" width="2.77734375" style="100" customWidth="1"/>
    <col min="4869" max="4869" width="22.77734375" style="100" customWidth="1"/>
    <col min="4870" max="4870" width="3.109375" style="100" customWidth="1"/>
    <col min="4871" max="4871" width="6.77734375" style="100" customWidth="1"/>
    <col min="4872" max="4872" width="1.44140625" style="100" customWidth="1"/>
    <col min="4873" max="4873" width="6.77734375" style="100" customWidth="1"/>
    <col min="4874" max="4875" width="3.109375" style="100" customWidth="1"/>
    <col min="4876" max="4878" width="1.6640625" style="100" customWidth="1"/>
    <col min="4879" max="4879" width="16.44140625" style="100" customWidth="1"/>
    <col min="4880" max="4880" width="8.88671875" style="100"/>
    <col min="4881" max="4881" width="17.21875" style="100" bestFit="1" customWidth="1"/>
    <col min="4882" max="5118" width="8.88671875" style="100"/>
    <col min="5119" max="5120" width="3.77734375" style="100" customWidth="1"/>
    <col min="5121" max="5121" width="25.88671875" style="100" customWidth="1"/>
    <col min="5122" max="5122" width="2.77734375" style="100" customWidth="1"/>
    <col min="5123" max="5123" width="15.77734375" style="100" customWidth="1"/>
    <col min="5124" max="5124" width="2.77734375" style="100" customWidth="1"/>
    <col min="5125" max="5125" width="22.77734375" style="100" customWidth="1"/>
    <col min="5126" max="5126" width="3.109375" style="100" customWidth="1"/>
    <col min="5127" max="5127" width="6.77734375" style="100" customWidth="1"/>
    <col min="5128" max="5128" width="1.44140625" style="100" customWidth="1"/>
    <col min="5129" max="5129" width="6.77734375" style="100" customWidth="1"/>
    <col min="5130" max="5131" width="3.109375" style="100" customWidth="1"/>
    <col min="5132" max="5134" width="1.6640625" style="100" customWidth="1"/>
    <col min="5135" max="5135" width="16.44140625" style="100" customWidth="1"/>
    <col min="5136" max="5136" width="8.88671875" style="100"/>
    <col min="5137" max="5137" width="17.21875" style="100" bestFit="1" customWidth="1"/>
    <col min="5138" max="5374" width="8.88671875" style="100"/>
    <col min="5375" max="5376" width="3.77734375" style="100" customWidth="1"/>
    <col min="5377" max="5377" width="25.88671875" style="100" customWidth="1"/>
    <col min="5378" max="5378" width="2.77734375" style="100" customWidth="1"/>
    <col min="5379" max="5379" width="15.77734375" style="100" customWidth="1"/>
    <col min="5380" max="5380" width="2.77734375" style="100" customWidth="1"/>
    <col min="5381" max="5381" width="22.77734375" style="100" customWidth="1"/>
    <col min="5382" max="5382" width="3.109375" style="100" customWidth="1"/>
    <col min="5383" max="5383" width="6.77734375" style="100" customWidth="1"/>
    <col min="5384" max="5384" width="1.44140625" style="100" customWidth="1"/>
    <col min="5385" max="5385" width="6.77734375" style="100" customWidth="1"/>
    <col min="5386" max="5387" width="3.109375" style="100" customWidth="1"/>
    <col min="5388" max="5390" width="1.6640625" style="100" customWidth="1"/>
    <col min="5391" max="5391" width="16.44140625" style="100" customWidth="1"/>
    <col min="5392" max="5392" width="8.88671875" style="100"/>
    <col min="5393" max="5393" width="17.21875" style="100" bestFit="1" customWidth="1"/>
    <col min="5394" max="5630" width="8.88671875" style="100"/>
    <col min="5631" max="5632" width="3.77734375" style="100" customWidth="1"/>
    <col min="5633" max="5633" width="25.88671875" style="100" customWidth="1"/>
    <col min="5634" max="5634" width="2.77734375" style="100" customWidth="1"/>
    <col min="5635" max="5635" width="15.77734375" style="100" customWidth="1"/>
    <col min="5636" max="5636" width="2.77734375" style="100" customWidth="1"/>
    <col min="5637" max="5637" width="22.77734375" style="100" customWidth="1"/>
    <col min="5638" max="5638" width="3.109375" style="100" customWidth="1"/>
    <col min="5639" max="5639" width="6.77734375" style="100" customWidth="1"/>
    <col min="5640" max="5640" width="1.44140625" style="100" customWidth="1"/>
    <col min="5641" max="5641" width="6.77734375" style="100" customWidth="1"/>
    <col min="5642" max="5643" width="3.109375" style="100" customWidth="1"/>
    <col min="5644" max="5646" width="1.6640625" style="100" customWidth="1"/>
    <col min="5647" max="5647" width="16.44140625" style="100" customWidth="1"/>
    <col min="5648" max="5648" width="8.88671875" style="100"/>
    <col min="5649" max="5649" width="17.21875" style="100" bestFit="1" customWidth="1"/>
    <col min="5650" max="5886" width="8.88671875" style="100"/>
    <col min="5887" max="5888" width="3.77734375" style="100" customWidth="1"/>
    <col min="5889" max="5889" width="25.88671875" style="100" customWidth="1"/>
    <col min="5890" max="5890" width="2.77734375" style="100" customWidth="1"/>
    <col min="5891" max="5891" width="15.77734375" style="100" customWidth="1"/>
    <col min="5892" max="5892" width="2.77734375" style="100" customWidth="1"/>
    <col min="5893" max="5893" width="22.77734375" style="100" customWidth="1"/>
    <col min="5894" max="5894" width="3.109375" style="100" customWidth="1"/>
    <col min="5895" max="5895" width="6.77734375" style="100" customWidth="1"/>
    <col min="5896" max="5896" width="1.44140625" style="100" customWidth="1"/>
    <col min="5897" max="5897" width="6.77734375" style="100" customWidth="1"/>
    <col min="5898" max="5899" width="3.109375" style="100" customWidth="1"/>
    <col min="5900" max="5902" width="1.6640625" style="100" customWidth="1"/>
    <col min="5903" max="5903" width="16.44140625" style="100" customWidth="1"/>
    <col min="5904" max="5904" width="8.88671875" style="100"/>
    <col min="5905" max="5905" width="17.21875" style="100" bestFit="1" customWidth="1"/>
    <col min="5906" max="6142" width="8.88671875" style="100"/>
    <col min="6143" max="6144" width="3.77734375" style="100" customWidth="1"/>
    <col min="6145" max="6145" width="25.88671875" style="100" customWidth="1"/>
    <col min="6146" max="6146" width="2.77734375" style="100" customWidth="1"/>
    <col min="6147" max="6147" width="15.77734375" style="100" customWidth="1"/>
    <col min="6148" max="6148" width="2.77734375" style="100" customWidth="1"/>
    <col min="6149" max="6149" width="22.77734375" style="100" customWidth="1"/>
    <col min="6150" max="6150" width="3.109375" style="100" customWidth="1"/>
    <col min="6151" max="6151" width="6.77734375" style="100" customWidth="1"/>
    <col min="6152" max="6152" width="1.44140625" style="100" customWidth="1"/>
    <col min="6153" max="6153" width="6.77734375" style="100" customWidth="1"/>
    <col min="6154" max="6155" width="3.109375" style="100" customWidth="1"/>
    <col min="6156" max="6158" width="1.6640625" style="100" customWidth="1"/>
    <col min="6159" max="6159" width="16.44140625" style="100" customWidth="1"/>
    <col min="6160" max="6160" width="8.88671875" style="100"/>
    <col min="6161" max="6161" width="17.21875" style="100" bestFit="1" customWidth="1"/>
    <col min="6162" max="6398" width="8.88671875" style="100"/>
    <col min="6399" max="6400" width="3.77734375" style="100" customWidth="1"/>
    <col min="6401" max="6401" width="25.88671875" style="100" customWidth="1"/>
    <col min="6402" max="6402" width="2.77734375" style="100" customWidth="1"/>
    <col min="6403" max="6403" width="15.77734375" style="100" customWidth="1"/>
    <col min="6404" max="6404" width="2.77734375" style="100" customWidth="1"/>
    <col min="6405" max="6405" width="22.77734375" style="100" customWidth="1"/>
    <col min="6406" max="6406" width="3.109375" style="100" customWidth="1"/>
    <col min="6407" max="6407" width="6.77734375" style="100" customWidth="1"/>
    <col min="6408" max="6408" width="1.44140625" style="100" customWidth="1"/>
    <col min="6409" max="6409" width="6.77734375" style="100" customWidth="1"/>
    <col min="6410" max="6411" width="3.109375" style="100" customWidth="1"/>
    <col min="6412" max="6414" width="1.6640625" style="100" customWidth="1"/>
    <col min="6415" max="6415" width="16.44140625" style="100" customWidth="1"/>
    <col min="6416" max="6416" width="8.88671875" style="100"/>
    <col min="6417" max="6417" width="17.21875" style="100" bestFit="1" customWidth="1"/>
    <col min="6418" max="6654" width="8.88671875" style="100"/>
    <col min="6655" max="6656" width="3.77734375" style="100" customWidth="1"/>
    <col min="6657" max="6657" width="25.88671875" style="100" customWidth="1"/>
    <col min="6658" max="6658" width="2.77734375" style="100" customWidth="1"/>
    <col min="6659" max="6659" width="15.77734375" style="100" customWidth="1"/>
    <col min="6660" max="6660" width="2.77734375" style="100" customWidth="1"/>
    <col min="6661" max="6661" width="22.77734375" style="100" customWidth="1"/>
    <col min="6662" max="6662" width="3.109375" style="100" customWidth="1"/>
    <col min="6663" max="6663" width="6.77734375" style="100" customWidth="1"/>
    <col min="6664" max="6664" width="1.44140625" style="100" customWidth="1"/>
    <col min="6665" max="6665" width="6.77734375" style="100" customWidth="1"/>
    <col min="6666" max="6667" width="3.109375" style="100" customWidth="1"/>
    <col min="6668" max="6670" width="1.6640625" style="100" customWidth="1"/>
    <col min="6671" max="6671" width="16.44140625" style="100" customWidth="1"/>
    <col min="6672" max="6672" width="8.88671875" style="100"/>
    <col min="6673" max="6673" width="17.21875" style="100" bestFit="1" customWidth="1"/>
    <col min="6674" max="6910" width="8.88671875" style="100"/>
    <col min="6911" max="6912" width="3.77734375" style="100" customWidth="1"/>
    <col min="6913" max="6913" width="25.88671875" style="100" customWidth="1"/>
    <col min="6914" max="6914" width="2.77734375" style="100" customWidth="1"/>
    <col min="6915" max="6915" width="15.77734375" style="100" customWidth="1"/>
    <col min="6916" max="6916" width="2.77734375" style="100" customWidth="1"/>
    <col min="6917" max="6917" width="22.77734375" style="100" customWidth="1"/>
    <col min="6918" max="6918" width="3.109375" style="100" customWidth="1"/>
    <col min="6919" max="6919" width="6.77734375" style="100" customWidth="1"/>
    <col min="6920" max="6920" width="1.44140625" style="100" customWidth="1"/>
    <col min="6921" max="6921" width="6.77734375" style="100" customWidth="1"/>
    <col min="6922" max="6923" width="3.109375" style="100" customWidth="1"/>
    <col min="6924" max="6926" width="1.6640625" style="100" customWidth="1"/>
    <col min="6927" max="6927" width="16.44140625" style="100" customWidth="1"/>
    <col min="6928" max="6928" width="8.88671875" style="100"/>
    <col min="6929" max="6929" width="17.21875" style="100" bestFit="1" customWidth="1"/>
    <col min="6930" max="7166" width="8.88671875" style="100"/>
    <col min="7167" max="7168" width="3.77734375" style="100" customWidth="1"/>
    <col min="7169" max="7169" width="25.88671875" style="100" customWidth="1"/>
    <col min="7170" max="7170" width="2.77734375" style="100" customWidth="1"/>
    <col min="7171" max="7171" width="15.77734375" style="100" customWidth="1"/>
    <col min="7172" max="7172" width="2.77734375" style="100" customWidth="1"/>
    <col min="7173" max="7173" width="22.77734375" style="100" customWidth="1"/>
    <col min="7174" max="7174" width="3.109375" style="100" customWidth="1"/>
    <col min="7175" max="7175" width="6.77734375" style="100" customWidth="1"/>
    <col min="7176" max="7176" width="1.44140625" style="100" customWidth="1"/>
    <col min="7177" max="7177" width="6.77734375" style="100" customWidth="1"/>
    <col min="7178" max="7179" width="3.109375" style="100" customWidth="1"/>
    <col min="7180" max="7182" width="1.6640625" style="100" customWidth="1"/>
    <col min="7183" max="7183" width="16.44140625" style="100" customWidth="1"/>
    <col min="7184" max="7184" width="8.88671875" style="100"/>
    <col min="7185" max="7185" width="17.21875" style="100" bestFit="1" customWidth="1"/>
    <col min="7186" max="7422" width="8.88671875" style="100"/>
    <col min="7423" max="7424" width="3.77734375" style="100" customWidth="1"/>
    <col min="7425" max="7425" width="25.88671875" style="100" customWidth="1"/>
    <col min="7426" max="7426" width="2.77734375" style="100" customWidth="1"/>
    <col min="7427" max="7427" width="15.77734375" style="100" customWidth="1"/>
    <col min="7428" max="7428" width="2.77734375" style="100" customWidth="1"/>
    <col min="7429" max="7429" width="22.77734375" style="100" customWidth="1"/>
    <col min="7430" max="7430" width="3.109375" style="100" customWidth="1"/>
    <col min="7431" max="7431" width="6.77734375" style="100" customWidth="1"/>
    <col min="7432" max="7432" width="1.44140625" style="100" customWidth="1"/>
    <col min="7433" max="7433" width="6.77734375" style="100" customWidth="1"/>
    <col min="7434" max="7435" width="3.109375" style="100" customWidth="1"/>
    <col min="7436" max="7438" width="1.6640625" style="100" customWidth="1"/>
    <col min="7439" max="7439" width="16.44140625" style="100" customWidth="1"/>
    <col min="7440" max="7440" width="8.88671875" style="100"/>
    <col min="7441" max="7441" width="17.21875" style="100" bestFit="1" customWidth="1"/>
    <col min="7442" max="7678" width="8.88671875" style="100"/>
    <col min="7679" max="7680" width="3.77734375" style="100" customWidth="1"/>
    <col min="7681" max="7681" width="25.88671875" style="100" customWidth="1"/>
    <col min="7682" max="7682" width="2.77734375" style="100" customWidth="1"/>
    <col min="7683" max="7683" width="15.77734375" style="100" customWidth="1"/>
    <col min="7684" max="7684" width="2.77734375" style="100" customWidth="1"/>
    <col min="7685" max="7685" width="22.77734375" style="100" customWidth="1"/>
    <col min="7686" max="7686" width="3.109375" style="100" customWidth="1"/>
    <col min="7687" max="7687" width="6.77734375" style="100" customWidth="1"/>
    <col min="7688" max="7688" width="1.44140625" style="100" customWidth="1"/>
    <col min="7689" max="7689" width="6.77734375" style="100" customWidth="1"/>
    <col min="7690" max="7691" width="3.109375" style="100" customWidth="1"/>
    <col min="7692" max="7694" width="1.6640625" style="100" customWidth="1"/>
    <col min="7695" max="7695" width="16.44140625" style="100" customWidth="1"/>
    <col min="7696" max="7696" width="8.88671875" style="100"/>
    <col min="7697" max="7697" width="17.21875" style="100" bestFit="1" customWidth="1"/>
    <col min="7698" max="7934" width="8.88671875" style="100"/>
    <col min="7935" max="7936" width="3.77734375" style="100" customWidth="1"/>
    <col min="7937" max="7937" width="25.88671875" style="100" customWidth="1"/>
    <col min="7938" max="7938" width="2.77734375" style="100" customWidth="1"/>
    <col min="7939" max="7939" width="15.77734375" style="100" customWidth="1"/>
    <col min="7940" max="7940" width="2.77734375" style="100" customWidth="1"/>
    <col min="7941" max="7941" width="22.77734375" style="100" customWidth="1"/>
    <col min="7942" max="7942" width="3.109375" style="100" customWidth="1"/>
    <col min="7943" max="7943" width="6.77734375" style="100" customWidth="1"/>
    <col min="7944" max="7944" width="1.44140625" style="100" customWidth="1"/>
    <col min="7945" max="7945" width="6.77734375" style="100" customWidth="1"/>
    <col min="7946" max="7947" width="3.109375" style="100" customWidth="1"/>
    <col min="7948" max="7950" width="1.6640625" style="100" customWidth="1"/>
    <col min="7951" max="7951" width="16.44140625" style="100" customWidth="1"/>
    <col min="7952" max="7952" width="8.88671875" style="100"/>
    <col min="7953" max="7953" width="17.21875" style="100" bestFit="1" customWidth="1"/>
    <col min="7954" max="8190" width="8.88671875" style="100"/>
    <col min="8191" max="8192" width="3.77734375" style="100" customWidth="1"/>
    <col min="8193" max="8193" width="25.88671875" style="100" customWidth="1"/>
    <col min="8194" max="8194" width="2.77734375" style="100" customWidth="1"/>
    <col min="8195" max="8195" width="15.77734375" style="100" customWidth="1"/>
    <col min="8196" max="8196" width="2.77734375" style="100" customWidth="1"/>
    <col min="8197" max="8197" width="22.77734375" style="100" customWidth="1"/>
    <col min="8198" max="8198" width="3.109375" style="100" customWidth="1"/>
    <col min="8199" max="8199" width="6.77734375" style="100" customWidth="1"/>
    <col min="8200" max="8200" width="1.44140625" style="100" customWidth="1"/>
    <col min="8201" max="8201" width="6.77734375" style="100" customWidth="1"/>
    <col min="8202" max="8203" width="3.109375" style="100" customWidth="1"/>
    <col min="8204" max="8206" width="1.6640625" style="100" customWidth="1"/>
    <col min="8207" max="8207" width="16.44140625" style="100" customWidth="1"/>
    <col min="8208" max="8208" width="8.88671875" style="100"/>
    <col min="8209" max="8209" width="17.21875" style="100" bestFit="1" customWidth="1"/>
    <col min="8210" max="8446" width="8.88671875" style="100"/>
    <col min="8447" max="8448" width="3.77734375" style="100" customWidth="1"/>
    <col min="8449" max="8449" width="25.88671875" style="100" customWidth="1"/>
    <col min="8450" max="8450" width="2.77734375" style="100" customWidth="1"/>
    <col min="8451" max="8451" width="15.77734375" style="100" customWidth="1"/>
    <col min="8452" max="8452" width="2.77734375" style="100" customWidth="1"/>
    <col min="8453" max="8453" width="22.77734375" style="100" customWidth="1"/>
    <col min="8454" max="8454" width="3.109375" style="100" customWidth="1"/>
    <col min="8455" max="8455" width="6.77734375" style="100" customWidth="1"/>
    <col min="8456" max="8456" width="1.44140625" style="100" customWidth="1"/>
    <col min="8457" max="8457" width="6.77734375" style="100" customWidth="1"/>
    <col min="8458" max="8459" width="3.109375" style="100" customWidth="1"/>
    <col min="8460" max="8462" width="1.6640625" style="100" customWidth="1"/>
    <col min="8463" max="8463" width="16.44140625" style="100" customWidth="1"/>
    <col min="8464" max="8464" width="8.88671875" style="100"/>
    <col min="8465" max="8465" width="17.21875" style="100" bestFit="1" customWidth="1"/>
    <col min="8466" max="8702" width="8.88671875" style="100"/>
    <col min="8703" max="8704" width="3.77734375" style="100" customWidth="1"/>
    <col min="8705" max="8705" width="25.88671875" style="100" customWidth="1"/>
    <col min="8706" max="8706" width="2.77734375" style="100" customWidth="1"/>
    <col min="8707" max="8707" width="15.77734375" style="100" customWidth="1"/>
    <col min="8708" max="8708" width="2.77734375" style="100" customWidth="1"/>
    <col min="8709" max="8709" width="22.77734375" style="100" customWidth="1"/>
    <col min="8710" max="8710" width="3.109375" style="100" customWidth="1"/>
    <col min="8711" max="8711" width="6.77734375" style="100" customWidth="1"/>
    <col min="8712" max="8712" width="1.44140625" style="100" customWidth="1"/>
    <col min="8713" max="8713" width="6.77734375" style="100" customWidth="1"/>
    <col min="8714" max="8715" width="3.109375" style="100" customWidth="1"/>
    <col min="8716" max="8718" width="1.6640625" style="100" customWidth="1"/>
    <col min="8719" max="8719" width="16.44140625" style="100" customWidth="1"/>
    <col min="8720" max="8720" width="8.88671875" style="100"/>
    <col min="8721" max="8721" width="17.21875" style="100" bestFit="1" customWidth="1"/>
    <col min="8722" max="8958" width="8.88671875" style="100"/>
    <col min="8959" max="8960" width="3.77734375" style="100" customWidth="1"/>
    <col min="8961" max="8961" width="25.88671875" style="100" customWidth="1"/>
    <col min="8962" max="8962" width="2.77734375" style="100" customWidth="1"/>
    <col min="8963" max="8963" width="15.77734375" style="100" customWidth="1"/>
    <col min="8964" max="8964" width="2.77734375" style="100" customWidth="1"/>
    <col min="8965" max="8965" width="22.77734375" style="100" customWidth="1"/>
    <col min="8966" max="8966" width="3.109375" style="100" customWidth="1"/>
    <col min="8967" max="8967" width="6.77734375" style="100" customWidth="1"/>
    <col min="8968" max="8968" width="1.44140625" style="100" customWidth="1"/>
    <col min="8969" max="8969" width="6.77734375" style="100" customWidth="1"/>
    <col min="8970" max="8971" width="3.109375" style="100" customWidth="1"/>
    <col min="8972" max="8974" width="1.6640625" style="100" customWidth="1"/>
    <col min="8975" max="8975" width="16.44140625" style="100" customWidth="1"/>
    <col min="8976" max="8976" width="8.88671875" style="100"/>
    <col min="8977" max="8977" width="17.21875" style="100" bestFit="1" customWidth="1"/>
    <col min="8978" max="9214" width="8.88671875" style="100"/>
    <col min="9215" max="9216" width="3.77734375" style="100" customWidth="1"/>
    <col min="9217" max="9217" width="25.88671875" style="100" customWidth="1"/>
    <col min="9218" max="9218" width="2.77734375" style="100" customWidth="1"/>
    <col min="9219" max="9219" width="15.77734375" style="100" customWidth="1"/>
    <col min="9220" max="9220" width="2.77734375" style="100" customWidth="1"/>
    <col min="9221" max="9221" width="22.77734375" style="100" customWidth="1"/>
    <col min="9222" max="9222" width="3.109375" style="100" customWidth="1"/>
    <col min="9223" max="9223" width="6.77734375" style="100" customWidth="1"/>
    <col min="9224" max="9224" width="1.44140625" style="100" customWidth="1"/>
    <col min="9225" max="9225" width="6.77734375" style="100" customWidth="1"/>
    <col min="9226" max="9227" width="3.109375" style="100" customWidth="1"/>
    <col min="9228" max="9230" width="1.6640625" style="100" customWidth="1"/>
    <col min="9231" max="9231" width="16.44140625" style="100" customWidth="1"/>
    <col min="9232" max="9232" width="8.88671875" style="100"/>
    <col min="9233" max="9233" width="17.21875" style="100" bestFit="1" customWidth="1"/>
    <col min="9234" max="9470" width="8.88671875" style="100"/>
    <col min="9471" max="9472" width="3.77734375" style="100" customWidth="1"/>
    <col min="9473" max="9473" width="25.88671875" style="100" customWidth="1"/>
    <col min="9474" max="9474" width="2.77734375" style="100" customWidth="1"/>
    <col min="9475" max="9475" width="15.77734375" style="100" customWidth="1"/>
    <col min="9476" max="9476" width="2.77734375" style="100" customWidth="1"/>
    <col min="9477" max="9477" width="22.77734375" style="100" customWidth="1"/>
    <col min="9478" max="9478" width="3.109375" style="100" customWidth="1"/>
    <col min="9479" max="9479" width="6.77734375" style="100" customWidth="1"/>
    <col min="9480" max="9480" width="1.44140625" style="100" customWidth="1"/>
    <col min="9481" max="9481" width="6.77734375" style="100" customWidth="1"/>
    <col min="9482" max="9483" width="3.109375" style="100" customWidth="1"/>
    <col min="9484" max="9486" width="1.6640625" style="100" customWidth="1"/>
    <col min="9487" max="9487" width="16.44140625" style="100" customWidth="1"/>
    <col min="9488" max="9488" width="8.88671875" style="100"/>
    <col min="9489" max="9489" width="17.21875" style="100" bestFit="1" customWidth="1"/>
    <col min="9490" max="9726" width="8.88671875" style="100"/>
    <col min="9727" max="9728" width="3.77734375" style="100" customWidth="1"/>
    <col min="9729" max="9729" width="25.88671875" style="100" customWidth="1"/>
    <col min="9730" max="9730" width="2.77734375" style="100" customWidth="1"/>
    <col min="9731" max="9731" width="15.77734375" style="100" customWidth="1"/>
    <col min="9732" max="9732" width="2.77734375" style="100" customWidth="1"/>
    <col min="9733" max="9733" width="22.77734375" style="100" customWidth="1"/>
    <col min="9734" max="9734" width="3.109375" style="100" customWidth="1"/>
    <col min="9735" max="9735" width="6.77734375" style="100" customWidth="1"/>
    <col min="9736" max="9736" width="1.44140625" style="100" customWidth="1"/>
    <col min="9737" max="9737" width="6.77734375" style="100" customWidth="1"/>
    <col min="9738" max="9739" width="3.109375" style="100" customWidth="1"/>
    <col min="9740" max="9742" width="1.6640625" style="100" customWidth="1"/>
    <col min="9743" max="9743" width="16.44140625" style="100" customWidth="1"/>
    <col min="9744" max="9744" width="8.88671875" style="100"/>
    <col min="9745" max="9745" width="17.21875" style="100" bestFit="1" customWidth="1"/>
    <col min="9746" max="9982" width="8.88671875" style="100"/>
    <col min="9983" max="9984" width="3.77734375" style="100" customWidth="1"/>
    <col min="9985" max="9985" width="25.88671875" style="100" customWidth="1"/>
    <col min="9986" max="9986" width="2.77734375" style="100" customWidth="1"/>
    <col min="9987" max="9987" width="15.77734375" style="100" customWidth="1"/>
    <col min="9988" max="9988" width="2.77734375" style="100" customWidth="1"/>
    <col min="9989" max="9989" width="22.77734375" style="100" customWidth="1"/>
    <col min="9990" max="9990" width="3.109375" style="100" customWidth="1"/>
    <col min="9991" max="9991" width="6.77734375" style="100" customWidth="1"/>
    <col min="9992" max="9992" width="1.44140625" style="100" customWidth="1"/>
    <col min="9993" max="9993" width="6.77734375" style="100" customWidth="1"/>
    <col min="9994" max="9995" width="3.109375" style="100" customWidth="1"/>
    <col min="9996" max="9998" width="1.6640625" style="100" customWidth="1"/>
    <col min="9999" max="9999" width="16.44140625" style="100" customWidth="1"/>
    <col min="10000" max="10000" width="8.88671875" style="100"/>
    <col min="10001" max="10001" width="17.21875" style="100" bestFit="1" customWidth="1"/>
    <col min="10002" max="10238" width="8.88671875" style="100"/>
    <col min="10239" max="10240" width="3.77734375" style="100" customWidth="1"/>
    <col min="10241" max="10241" width="25.88671875" style="100" customWidth="1"/>
    <col min="10242" max="10242" width="2.77734375" style="100" customWidth="1"/>
    <col min="10243" max="10243" width="15.77734375" style="100" customWidth="1"/>
    <col min="10244" max="10244" width="2.77734375" style="100" customWidth="1"/>
    <col min="10245" max="10245" width="22.77734375" style="100" customWidth="1"/>
    <col min="10246" max="10246" width="3.109375" style="100" customWidth="1"/>
    <col min="10247" max="10247" width="6.77734375" style="100" customWidth="1"/>
    <col min="10248" max="10248" width="1.44140625" style="100" customWidth="1"/>
    <col min="10249" max="10249" width="6.77734375" style="100" customWidth="1"/>
    <col min="10250" max="10251" width="3.109375" style="100" customWidth="1"/>
    <col min="10252" max="10254" width="1.6640625" style="100" customWidth="1"/>
    <col min="10255" max="10255" width="16.44140625" style="100" customWidth="1"/>
    <col min="10256" max="10256" width="8.88671875" style="100"/>
    <col min="10257" max="10257" width="17.21875" style="100" bestFit="1" customWidth="1"/>
    <col min="10258" max="10494" width="8.88671875" style="100"/>
    <col min="10495" max="10496" width="3.77734375" style="100" customWidth="1"/>
    <col min="10497" max="10497" width="25.88671875" style="100" customWidth="1"/>
    <col min="10498" max="10498" width="2.77734375" style="100" customWidth="1"/>
    <col min="10499" max="10499" width="15.77734375" style="100" customWidth="1"/>
    <col min="10500" max="10500" width="2.77734375" style="100" customWidth="1"/>
    <col min="10501" max="10501" width="22.77734375" style="100" customWidth="1"/>
    <col min="10502" max="10502" width="3.109375" style="100" customWidth="1"/>
    <col min="10503" max="10503" width="6.77734375" style="100" customWidth="1"/>
    <col min="10504" max="10504" width="1.44140625" style="100" customWidth="1"/>
    <col min="10505" max="10505" width="6.77734375" style="100" customWidth="1"/>
    <col min="10506" max="10507" width="3.109375" style="100" customWidth="1"/>
    <col min="10508" max="10510" width="1.6640625" style="100" customWidth="1"/>
    <col min="10511" max="10511" width="16.44140625" style="100" customWidth="1"/>
    <col min="10512" max="10512" width="8.88671875" style="100"/>
    <col min="10513" max="10513" width="17.21875" style="100" bestFit="1" customWidth="1"/>
    <col min="10514" max="10750" width="8.88671875" style="100"/>
    <col min="10751" max="10752" width="3.77734375" style="100" customWidth="1"/>
    <col min="10753" max="10753" width="25.88671875" style="100" customWidth="1"/>
    <col min="10754" max="10754" width="2.77734375" style="100" customWidth="1"/>
    <col min="10755" max="10755" width="15.77734375" style="100" customWidth="1"/>
    <col min="10756" max="10756" width="2.77734375" style="100" customWidth="1"/>
    <col min="10757" max="10757" width="22.77734375" style="100" customWidth="1"/>
    <col min="10758" max="10758" width="3.109375" style="100" customWidth="1"/>
    <col min="10759" max="10759" width="6.77734375" style="100" customWidth="1"/>
    <col min="10760" max="10760" width="1.44140625" style="100" customWidth="1"/>
    <col min="10761" max="10761" width="6.77734375" style="100" customWidth="1"/>
    <col min="10762" max="10763" width="3.109375" style="100" customWidth="1"/>
    <col min="10764" max="10766" width="1.6640625" style="100" customWidth="1"/>
    <col min="10767" max="10767" width="16.44140625" style="100" customWidth="1"/>
    <col min="10768" max="10768" width="8.88671875" style="100"/>
    <col min="10769" max="10769" width="17.21875" style="100" bestFit="1" customWidth="1"/>
    <col min="10770" max="11006" width="8.88671875" style="100"/>
    <col min="11007" max="11008" width="3.77734375" style="100" customWidth="1"/>
    <col min="11009" max="11009" width="25.88671875" style="100" customWidth="1"/>
    <col min="11010" max="11010" width="2.77734375" style="100" customWidth="1"/>
    <col min="11011" max="11011" width="15.77734375" style="100" customWidth="1"/>
    <col min="11012" max="11012" width="2.77734375" style="100" customWidth="1"/>
    <col min="11013" max="11013" width="22.77734375" style="100" customWidth="1"/>
    <col min="11014" max="11014" width="3.109375" style="100" customWidth="1"/>
    <col min="11015" max="11015" width="6.77734375" style="100" customWidth="1"/>
    <col min="11016" max="11016" width="1.44140625" style="100" customWidth="1"/>
    <col min="11017" max="11017" width="6.77734375" style="100" customWidth="1"/>
    <col min="11018" max="11019" width="3.109375" style="100" customWidth="1"/>
    <col min="11020" max="11022" width="1.6640625" style="100" customWidth="1"/>
    <col min="11023" max="11023" width="16.44140625" style="100" customWidth="1"/>
    <col min="11024" max="11024" width="8.88671875" style="100"/>
    <col min="11025" max="11025" width="17.21875" style="100" bestFit="1" customWidth="1"/>
    <col min="11026" max="11262" width="8.88671875" style="100"/>
    <col min="11263" max="11264" width="3.77734375" style="100" customWidth="1"/>
    <col min="11265" max="11265" width="25.88671875" style="100" customWidth="1"/>
    <col min="11266" max="11266" width="2.77734375" style="100" customWidth="1"/>
    <col min="11267" max="11267" width="15.77734375" style="100" customWidth="1"/>
    <col min="11268" max="11268" width="2.77734375" style="100" customWidth="1"/>
    <col min="11269" max="11269" width="22.77734375" style="100" customWidth="1"/>
    <col min="11270" max="11270" width="3.109375" style="100" customWidth="1"/>
    <col min="11271" max="11271" width="6.77734375" style="100" customWidth="1"/>
    <col min="11272" max="11272" width="1.44140625" style="100" customWidth="1"/>
    <col min="11273" max="11273" width="6.77734375" style="100" customWidth="1"/>
    <col min="11274" max="11275" width="3.109375" style="100" customWidth="1"/>
    <col min="11276" max="11278" width="1.6640625" style="100" customWidth="1"/>
    <col min="11279" max="11279" width="16.44140625" style="100" customWidth="1"/>
    <col min="11280" max="11280" width="8.88671875" style="100"/>
    <col min="11281" max="11281" width="17.21875" style="100" bestFit="1" customWidth="1"/>
    <col min="11282" max="11518" width="8.88671875" style="100"/>
    <col min="11519" max="11520" width="3.77734375" style="100" customWidth="1"/>
    <col min="11521" max="11521" width="25.88671875" style="100" customWidth="1"/>
    <col min="11522" max="11522" width="2.77734375" style="100" customWidth="1"/>
    <col min="11523" max="11523" width="15.77734375" style="100" customWidth="1"/>
    <col min="11524" max="11524" width="2.77734375" style="100" customWidth="1"/>
    <col min="11525" max="11525" width="22.77734375" style="100" customWidth="1"/>
    <col min="11526" max="11526" width="3.109375" style="100" customWidth="1"/>
    <col min="11527" max="11527" width="6.77734375" style="100" customWidth="1"/>
    <col min="11528" max="11528" width="1.44140625" style="100" customWidth="1"/>
    <col min="11529" max="11529" width="6.77734375" style="100" customWidth="1"/>
    <col min="11530" max="11531" width="3.109375" style="100" customWidth="1"/>
    <col min="11532" max="11534" width="1.6640625" style="100" customWidth="1"/>
    <col min="11535" max="11535" width="16.44140625" style="100" customWidth="1"/>
    <col min="11536" max="11536" width="8.88671875" style="100"/>
    <col min="11537" max="11537" width="17.21875" style="100" bestFit="1" customWidth="1"/>
    <col min="11538" max="11774" width="8.88671875" style="100"/>
    <col min="11775" max="11776" width="3.77734375" style="100" customWidth="1"/>
    <col min="11777" max="11777" width="25.88671875" style="100" customWidth="1"/>
    <col min="11778" max="11778" width="2.77734375" style="100" customWidth="1"/>
    <col min="11779" max="11779" width="15.77734375" style="100" customWidth="1"/>
    <col min="11780" max="11780" width="2.77734375" style="100" customWidth="1"/>
    <col min="11781" max="11781" width="22.77734375" style="100" customWidth="1"/>
    <col min="11782" max="11782" width="3.109375" style="100" customWidth="1"/>
    <col min="11783" max="11783" width="6.77734375" style="100" customWidth="1"/>
    <col min="11784" max="11784" width="1.44140625" style="100" customWidth="1"/>
    <col min="11785" max="11785" width="6.77734375" style="100" customWidth="1"/>
    <col min="11786" max="11787" width="3.109375" style="100" customWidth="1"/>
    <col min="11788" max="11790" width="1.6640625" style="100" customWidth="1"/>
    <col min="11791" max="11791" width="16.44140625" style="100" customWidth="1"/>
    <col min="11792" max="11792" width="8.88671875" style="100"/>
    <col min="11793" max="11793" width="17.21875" style="100" bestFit="1" customWidth="1"/>
    <col min="11794" max="12030" width="8.88671875" style="100"/>
    <col min="12031" max="12032" width="3.77734375" style="100" customWidth="1"/>
    <col min="12033" max="12033" width="25.88671875" style="100" customWidth="1"/>
    <col min="12034" max="12034" width="2.77734375" style="100" customWidth="1"/>
    <col min="12035" max="12035" width="15.77734375" style="100" customWidth="1"/>
    <col min="12036" max="12036" width="2.77734375" style="100" customWidth="1"/>
    <col min="12037" max="12037" width="22.77734375" style="100" customWidth="1"/>
    <col min="12038" max="12038" width="3.109375" style="100" customWidth="1"/>
    <col min="12039" max="12039" width="6.77734375" style="100" customWidth="1"/>
    <col min="12040" max="12040" width="1.44140625" style="100" customWidth="1"/>
    <col min="12041" max="12041" width="6.77734375" style="100" customWidth="1"/>
    <col min="12042" max="12043" width="3.109375" style="100" customWidth="1"/>
    <col min="12044" max="12046" width="1.6640625" style="100" customWidth="1"/>
    <col min="12047" max="12047" width="16.44140625" style="100" customWidth="1"/>
    <col min="12048" max="12048" width="8.88671875" style="100"/>
    <col min="12049" max="12049" width="17.21875" style="100" bestFit="1" customWidth="1"/>
    <col min="12050" max="12286" width="8.88671875" style="100"/>
    <col min="12287" max="12288" width="3.77734375" style="100" customWidth="1"/>
    <col min="12289" max="12289" width="25.88671875" style="100" customWidth="1"/>
    <col min="12290" max="12290" width="2.77734375" style="100" customWidth="1"/>
    <col min="12291" max="12291" width="15.77734375" style="100" customWidth="1"/>
    <col min="12292" max="12292" width="2.77734375" style="100" customWidth="1"/>
    <col min="12293" max="12293" width="22.77734375" style="100" customWidth="1"/>
    <col min="12294" max="12294" width="3.109375" style="100" customWidth="1"/>
    <col min="12295" max="12295" width="6.77734375" style="100" customWidth="1"/>
    <col min="12296" max="12296" width="1.44140625" style="100" customWidth="1"/>
    <col min="12297" max="12297" width="6.77734375" style="100" customWidth="1"/>
    <col min="12298" max="12299" width="3.109375" style="100" customWidth="1"/>
    <col min="12300" max="12302" width="1.6640625" style="100" customWidth="1"/>
    <col min="12303" max="12303" width="16.44140625" style="100" customWidth="1"/>
    <col min="12304" max="12304" width="8.88671875" style="100"/>
    <col min="12305" max="12305" width="17.21875" style="100" bestFit="1" customWidth="1"/>
    <col min="12306" max="12542" width="8.88671875" style="100"/>
    <col min="12543" max="12544" width="3.77734375" style="100" customWidth="1"/>
    <col min="12545" max="12545" width="25.88671875" style="100" customWidth="1"/>
    <col min="12546" max="12546" width="2.77734375" style="100" customWidth="1"/>
    <col min="12547" max="12547" width="15.77734375" style="100" customWidth="1"/>
    <col min="12548" max="12548" width="2.77734375" style="100" customWidth="1"/>
    <col min="12549" max="12549" width="22.77734375" style="100" customWidth="1"/>
    <col min="12550" max="12550" width="3.109375" style="100" customWidth="1"/>
    <col min="12551" max="12551" width="6.77734375" style="100" customWidth="1"/>
    <col min="12552" max="12552" width="1.44140625" style="100" customWidth="1"/>
    <col min="12553" max="12553" width="6.77734375" style="100" customWidth="1"/>
    <col min="12554" max="12555" width="3.109375" style="100" customWidth="1"/>
    <col min="12556" max="12558" width="1.6640625" style="100" customWidth="1"/>
    <col min="12559" max="12559" width="16.44140625" style="100" customWidth="1"/>
    <col min="12560" max="12560" width="8.88671875" style="100"/>
    <col min="12561" max="12561" width="17.21875" style="100" bestFit="1" customWidth="1"/>
    <col min="12562" max="12798" width="8.88671875" style="100"/>
    <col min="12799" max="12800" width="3.77734375" style="100" customWidth="1"/>
    <col min="12801" max="12801" width="25.88671875" style="100" customWidth="1"/>
    <col min="12802" max="12802" width="2.77734375" style="100" customWidth="1"/>
    <col min="12803" max="12803" width="15.77734375" style="100" customWidth="1"/>
    <col min="12804" max="12804" width="2.77734375" style="100" customWidth="1"/>
    <col min="12805" max="12805" width="22.77734375" style="100" customWidth="1"/>
    <col min="12806" max="12806" width="3.109375" style="100" customWidth="1"/>
    <col min="12807" max="12807" width="6.77734375" style="100" customWidth="1"/>
    <col min="12808" max="12808" width="1.44140625" style="100" customWidth="1"/>
    <col min="12809" max="12809" width="6.77734375" style="100" customWidth="1"/>
    <col min="12810" max="12811" width="3.109375" style="100" customWidth="1"/>
    <col min="12812" max="12814" width="1.6640625" style="100" customWidth="1"/>
    <col min="12815" max="12815" width="16.44140625" style="100" customWidth="1"/>
    <col min="12816" max="12816" width="8.88671875" style="100"/>
    <col min="12817" max="12817" width="17.21875" style="100" bestFit="1" customWidth="1"/>
    <col min="12818" max="13054" width="8.88671875" style="100"/>
    <col min="13055" max="13056" width="3.77734375" style="100" customWidth="1"/>
    <col min="13057" max="13057" width="25.88671875" style="100" customWidth="1"/>
    <col min="13058" max="13058" width="2.77734375" style="100" customWidth="1"/>
    <col min="13059" max="13059" width="15.77734375" style="100" customWidth="1"/>
    <col min="13060" max="13060" width="2.77734375" style="100" customWidth="1"/>
    <col min="13061" max="13061" width="22.77734375" style="100" customWidth="1"/>
    <col min="13062" max="13062" width="3.109375" style="100" customWidth="1"/>
    <col min="13063" max="13063" width="6.77734375" style="100" customWidth="1"/>
    <col min="13064" max="13064" width="1.44140625" style="100" customWidth="1"/>
    <col min="13065" max="13065" width="6.77734375" style="100" customWidth="1"/>
    <col min="13066" max="13067" width="3.109375" style="100" customWidth="1"/>
    <col min="13068" max="13070" width="1.6640625" style="100" customWidth="1"/>
    <col min="13071" max="13071" width="16.44140625" style="100" customWidth="1"/>
    <col min="13072" max="13072" width="8.88671875" style="100"/>
    <col min="13073" max="13073" width="17.21875" style="100" bestFit="1" customWidth="1"/>
    <col min="13074" max="13310" width="8.88671875" style="100"/>
    <col min="13311" max="13312" width="3.77734375" style="100" customWidth="1"/>
    <col min="13313" max="13313" width="25.88671875" style="100" customWidth="1"/>
    <col min="13314" max="13314" width="2.77734375" style="100" customWidth="1"/>
    <col min="13315" max="13315" width="15.77734375" style="100" customWidth="1"/>
    <col min="13316" max="13316" width="2.77734375" style="100" customWidth="1"/>
    <col min="13317" max="13317" width="22.77734375" style="100" customWidth="1"/>
    <col min="13318" max="13318" width="3.109375" style="100" customWidth="1"/>
    <col min="13319" max="13319" width="6.77734375" style="100" customWidth="1"/>
    <col min="13320" max="13320" width="1.44140625" style="100" customWidth="1"/>
    <col min="13321" max="13321" width="6.77734375" style="100" customWidth="1"/>
    <col min="13322" max="13323" width="3.109375" style="100" customWidth="1"/>
    <col min="13324" max="13326" width="1.6640625" style="100" customWidth="1"/>
    <col min="13327" max="13327" width="16.44140625" style="100" customWidth="1"/>
    <col min="13328" max="13328" width="8.88671875" style="100"/>
    <col min="13329" max="13329" width="17.21875" style="100" bestFit="1" customWidth="1"/>
    <col min="13330" max="13566" width="8.88671875" style="100"/>
    <col min="13567" max="13568" width="3.77734375" style="100" customWidth="1"/>
    <col min="13569" max="13569" width="25.88671875" style="100" customWidth="1"/>
    <col min="13570" max="13570" width="2.77734375" style="100" customWidth="1"/>
    <col min="13571" max="13571" width="15.77734375" style="100" customWidth="1"/>
    <col min="13572" max="13572" width="2.77734375" style="100" customWidth="1"/>
    <col min="13573" max="13573" width="22.77734375" style="100" customWidth="1"/>
    <col min="13574" max="13574" width="3.109375" style="100" customWidth="1"/>
    <col min="13575" max="13575" width="6.77734375" style="100" customWidth="1"/>
    <col min="13576" max="13576" width="1.44140625" style="100" customWidth="1"/>
    <col min="13577" max="13577" width="6.77734375" style="100" customWidth="1"/>
    <col min="13578" max="13579" width="3.109375" style="100" customWidth="1"/>
    <col min="13580" max="13582" width="1.6640625" style="100" customWidth="1"/>
    <col min="13583" max="13583" width="16.44140625" style="100" customWidth="1"/>
    <col min="13584" max="13584" width="8.88671875" style="100"/>
    <col min="13585" max="13585" width="17.21875" style="100" bestFit="1" customWidth="1"/>
    <col min="13586" max="13822" width="8.88671875" style="100"/>
    <col min="13823" max="13824" width="3.77734375" style="100" customWidth="1"/>
    <col min="13825" max="13825" width="25.88671875" style="100" customWidth="1"/>
    <col min="13826" max="13826" width="2.77734375" style="100" customWidth="1"/>
    <col min="13827" max="13827" width="15.77734375" style="100" customWidth="1"/>
    <col min="13828" max="13828" width="2.77734375" style="100" customWidth="1"/>
    <col min="13829" max="13829" width="22.77734375" style="100" customWidth="1"/>
    <col min="13830" max="13830" width="3.109375" style="100" customWidth="1"/>
    <col min="13831" max="13831" width="6.77734375" style="100" customWidth="1"/>
    <col min="13832" max="13832" width="1.44140625" style="100" customWidth="1"/>
    <col min="13833" max="13833" width="6.77734375" style="100" customWidth="1"/>
    <col min="13834" max="13835" width="3.109375" style="100" customWidth="1"/>
    <col min="13836" max="13838" width="1.6640625" style="100" customWidth="1"/>
    <col min="13839" max="13839" width="16.44140625" style="100" customWidth="1"/>
    <col min="13840" max="13840" width="8.88671875" style="100"/>
    <col min="13841" max="13841" width="17.21875" style="100" bestFit="1" customWidth="1"/>
    <col min="13842" max="14078" width="8.88671875" style="100"/>
    <col min="14079" max="14080" width="3.77734375" style="100" customWidth="1"/>
    <col min="14081" max="14081" width="25.88671875" style="100" customWidth="1"/>
    <col min="14082" max="14082" width="2.77734375" style="100" customWidth="1"/>
    <col min="14083" max="14083" width="15.77734375" style="100" customWidth="1"/>
    <col min="14084" max="14084" width="2.77734375" style="100" customWidth="1"/>
    <col min="14085" max="14085" width="22.77734375" style="100" customWidth="1"/>
    <col min="14086" max="14086" width="3.109375" style="100" customWidth="1"/>
    <col min="14087" max="14087" width="6.77734375" style="100" customWidth="1"/>
    <col min="14088" max="14088" width="1.44140625" style="100" customWidth="1"/>
    <col min="14089" max="14089" width="6.77734375" style="100" customWidth="1"/>
    <col min="14090" max="14091" width="3.109375" style="100" customWidth="1"/>
    <col min="14092" max="14094" width="1.6640625" style="100" customWidth="1"/>
    <col min="14095" max="14095" width="16.44140625" style="100" customWidth="1"/>
    <col min="14096" max="14096" width="8.88671875" style="100"/>
    <col min="14097" max="14097" width="17.21875" style="100" bestFit="1" customWidth="1"/>
    <col min="14098" max="14334" width="8.88671875" style="100"/>
    <col min="14335" max="14336" width="3.77734375" style="100" customWidth="1"/>
    <col min="14337" max="14337" width="25.88671875" style="100" customWidth="1"/>
    <col min="14338" max="14338" width="2.77734375" style="100" customWidth="1"/>
    <col min="14339" max="14339" width="15.77734375" style="100" customWidth="1"/>
    <col min="14340" max="14340" width="2.77734375" style="100" customWidth="1"/>
    <col min="14341" max="14341" width="22.77734375" style="100" customWidth="1"/>
    <col min="14342" max="14342" width="3.109375" style="100" customWidth="1"/>
    <col min="14343" max="14343" width="6.77734375" style="100" customWidth="1"/>
    <col min="14344" max="14344" width="1.44140625" style="100" customWidth="1"/>
    <col min="14345" max="14345" width="6.77734375" style="100" customWidth="1"/>
    <col min="14346" max="14347" width="3.109375" style="100" customWidth="1"/>
    <col min="14348" max="14350" width="1.6640625" style="100" customWidth="1"/>
    <col min="14351" max="14351" width="16.44140625" style="100" customWidth="1"/>
    <col min="14352" max="14352" width="8.88671875" style="100"/>
    <col min="14353" max="14353" width="17.21875" style="100" bestFit="1" customWidth="1"/>
    <col min="14354" max="14590" width="8.88671875" style="100"/>
    <col min="14591" max="14592" width="3.77734375" style="100" customWidth="1"/>
    <col min="14593" max="14593" width="25.88671875" style="100" customWidth="1"/>
    <col min="14594" max="14594" width="2.77734375" style="100" customWidth="1"/>
    <col min="14595" max="14595" width="15.77734375" style="100" customWidth="1"/>
    <col min="14596" max="14596" width="2.77734375" style="100" customWidth="1"/>
    <col min="14597" max="14597" width="22.77734375" style="100" customWidth="1"/>
    <col min="14598" max="14598" width="3.109375" style="100" customWidth="1"/>
    <col min="14599" max="14599" width="6.77734375" style="100" customWidth="1"/>
    <col min="14600" max="14600" width="1.44140625" style="100" customWidth="1"/>
    <col min="14601" max="14601" width="6.77734375" style="100" customWidth="1"/>
    <col min="14602" max="14603" width="3.109375" style="100" customWidth="1"/>
    <col min="14604" max="14606" width="1.6640625" style="100" customWidth="1"/>
    <col min="14607" max="14607" width="16.44140625" style="100" customWidth="1"/>
    <col min="14608" max="14608" width="8.88671875" style="100"/>
    <col min="14609" max="14609" width="17.21875" style="100" bestFit="1" customWidth="1"/>
    <col min="14610" max="14846" width="8.88671875" style="100"/>
    <col min="14847" max="14848" width="3.77734375" style="100" customWidth="1"/>
    <col min="14849" max="14849" width="25.88671875" style="100" customWidth="1"/>
    <col min="14850" max="14850" width="2.77734375" style="100" customWidth="1"/>
    <col min="14851" max="14851" width="15.77734375" style="100" customWidth="1"/>
    <col min="14852" max="14852" width="2.77734375" style="100" customWidth="1"/>
    <col min="14853" max="14853" width="22.77734375" style="100" customWidth="1"/>
    <col min="14854" max="14854" width="3.109375" style="100" customWidth="1"/>
    <col min="14855" max="14855" width="6.77734375" style="100" customWidth="1"/>
    <col min="14856" max="14856" width="1.44140625" style="100" customWidth="1"/>
    <col min="14857" max="14857" width="6.77734375" style="100" customWidth="1"/>
    <col min="14858" max="14859" width="3.109375" style="100" customWidth="1"/>
    <col min="14860" max="14862" width="1.6640625" style="100" customWidth="1"/>
    <col min="14863" max="14863" width="16.44140625" style="100" customWidth="1"/>
    <col min="14864" max="14864" width="8.88671875" style="100"/>
    <col min="14865" max="14865" width="17.21875" style="100" bestFit="1" customWidth="1"/>
    <col min="14866" max="15102" width="8.88671875" style="100"/>
    <col min="15103" max="15104" width="3.77734375" style="100" customWidth="1"/>
    <col min="15105" max="15105" width="25.88671875" style="100" customWidth="1"/>
    <col min="15106" max="15106" width="2.77734375" style="100" customWidth="1"/>
    <col min="15107" max="15107" width="15.77734375" style="100" customWidth="1"/>
    <col min="15108" max="15108" width="2.77734375" style="100" customWidth="1"/>
    <col min="15109" max="15109" width="22.77734375" style="100" customWidth="1"/>
    <col min="15110" max="15110" width="3.109375" style="100" customWidth="1"/>
    <col min="15111" max="15111" width="6.77734375" style="100" customWidth="1"/>
    <col min="15112" max="15112" width="1.44140625" style="100" customWidth="1"/>
    <col min="15113" max="15113" width="6.77734375" style="100" customWidth="1"/>
    <col min="15114" max="15115" width="3.109375" style="100" customWidth="1"/>
    <col min="15116" max="15118" width="1.6640625" style="100" customWidth="1"/>
    <col min="15119" max="15119" width="16.44140625" style="100" customWidth="1"/>
    <col min="15120" max="15120" width="8.88671875" style="100"/>
    <col min="15121" max="15121" width="17.21875" style="100" bestFit="1" customWidth="1"/>
    <col min="15122" max="15358" width="8.88671875" style="100"/>
    <col min="15359" max="15360" width="3.77734375" style="100" customWidth="1"/>
    <col min="15361" max="15361" width="25.88671875" style="100" customWidth="1"/>
    <col min="15362" max="15362" width="2.77734375" style="100" customWidth="1"/>
    <col min="15363" max="15363" width="15.77734375" style="100" customWidth="1"/>
    <col min="15364" max="15364" width="2.77734375" style="100" customWidth="1"/>
    <col min="15365" max="15365" width="22.77734375" style="100" customWidth="1"/>
    <col min="15366" max="15366" width="3.109375" style="100" customWidth="1"/>
    <col min="15367" max="15367" width="6.77734375" style="100" customWidth="1"/>
    <col min="15368" max="15368" width="1.44140625" style="100" customWidth="1"/>
    <col min="15369" max="15369" width="6.77734375" style="100" customWidth="1"/>
    <col min="15370" max="15371" width="3.109375" style="100" customWidth="1"/>
    <col min="15372" max="15374" width="1.6640625" style="100" customWidth="1"/>
    <col min="15375" max="15375" width="16.44140625" style="100" customWidth="1"/>
    <col min="15376" max="15376" width="8.88671875" style="100"/>
    <col min="15377" max="15377" width="17.21875" style="100" bestFit="1" customWidth="1"/>
    <col min="15378" max="15614" width="8.88671875" style="100"/>
    <col min="15615" max="15616" width="3.77734375" style="100" customWidth="1"/>
    <col min="15617" max="15617" width="25.88671875" style="100" customWidth="1"/>
    <col min="15618" max="15618" width="2.77734375" style="100" customWidth="1"/>
    <col min="15619" max="15619" width="15.77734375" style="100" customWidth="1"/>
    <col min="15620" max="15620" width="2.77734375" style="100" customWidth="1"/>
    <col min="15621" max="15621" width="22.77734375" style="100" customWidth="1"/>
    <col min="15622" max="15622" width="3.109375" style="100" customWidth="1"/>
    <col min="15623" max="15623" width="6.77734375" style="100" customWidth="1"/>
    <col min="15624" max="15624" width="1.44140625" style="100" customWidth="1"/>
    <col min="15625" max="15625" width="6.77734375" style="100" customWidth="1"/>
    <col min="15626" max="15627" width="3.109375" style="100" customWidth="1"/>
    <col min="15628" max="15630" width="1.6640625" style="100" customWidth="1"/>
    <col min="15631" max="15631" width="16.44140625" style="100" customWidth="1"/>
    <col min="15632" max="15632" width="8.88671875" style="100"/>
    <col min="15633" max="15633" width="17.21875" style="100" bestFit="1" customWidth="1"/>
    <col min="15634" max="15870" width="8.88671875" style="100"/>
    <col min="15871" max="15872" width="3.77734375" style="100" customWidth="1"/>
    <col min="15873" max="15873" width="25.88671875" style="100" customWidth="1"/>
    <col min="15874" max="15874" width="2.77734375" style="100" customWidth="1"/>
    <col min="15875" max="15875" width="15.77734375" style="100" customWidth="1"/>
    <col min="15876" max="15876" width="2.77734375" style="100" customWidth="1"/>
    <col min="15877" max="15877" width="22.77734375" style="100" customWidth="1"/>
    <col min="15878" max="15878" width="3.109375" style="100" customWidth="1"/>
    <col min="15879" max="15879" width="6.77734375" style="100" customWidth="1"/>
    <col min="15880" max="15880" width="1.44140625" style="100" customWidth="1"/>
    <col min="15881" max="15881" width="6.77734375" style="100" customWidth="1"/>
    <col min="15882" max="15883" width="3.109375" style="100" customWidth="1"/>
    <col min="15884" max="15886" width="1.6640625" style="100" customWidth="1"/>
    <col min="15887" max="15887" width="16.44140625" style="100" customWidth="1"/>
    <col min="15888" max="15888" width="8.88671875" style="100"/>
    <col min="15889" max="15889" width="17.21875" style="100" bestFit="1" customWidth="1"/>
    <col min="15890" max="16126" width="8.88671875" style="100"/>
    <col min="16127" max="16128" width="3.77734375" style="100" customWidth="1"/>
    <col min="16129" max="16129" width="25.88671875" style="100" customWidth="1"/>
    <col min="16130" max="16130" width="2.77734375" style="100" customWidth="1"/>
    <col min="16131" max="16131" width="15.77734375" style="100" customWidth="1"/>
    <col min="16132" max="16132" width="2.77734375" style="100" customWidth="1"/>
    <col min="16133" max="16133" width="22.77734375" style="100" customWidth="1"/>
    <col min="16134" max="16134" width="3.109375" style="100" customWidth="1"/>
    <col min="16135" max="16135" width="6.77734375" style="100" customWidth="1"/>
    <col min="16136" max="16136" width="1.44140625" style="100" customWidth="1"/>
    <col min="16137" max="16137" width="6.77734375" style="100" customWidth="1"/>
    <col min="16138" max="16139" width="3.109375" style="100" customWidth="1"/>
    <col min="16140" max="16142" width="1.6640625" style="100" customWidth="1"/>
    <col min="16143" max="16143" width="16.44140625" style="100" customWidth="1"/>
    <col min="16144" max="16144" width="8.88671875" style="100"/>
    <col min="16145" max="16145" width="17.21875" style="100" bestFit="1" customWidth="1"/>
    <col min="16146" max="16384" width="8.88671875" style="100"/>
  </cols>
  <sheetData>
    <row r="1" spans="1:17" ht="16.5" customHeight="1" thickBot="1">
      <c r="A1" s="202" t="s">
        <v>1135</v>
      </c>
      <c r="B1" s="202"/>
      <c r="C1" s="203" t="s">
        <v>1136</v>
      </c>
      <c r="D1" s="204"/>
      <c r="E1" s="203"/>
      <c r="F1" s="184"/>
      <c r="G1" s="205" t="str">
        <f>"금 액 : "&amp;NUMBERSTRING(D35,1)&amp;" 원정 ("&amp;DOLLAR(D35,0)&amp;")"</f>
        <v>금 액 : 영 원정 (₩0)</v>
      </c>
      <c r="H1" s="205"/>
      <c r="I1" s="205"/>
      <c r="J1" s="205"/>
      <c r="K1" s="205"/>
      <c r="L1" s="205"/>
      <c r="M1" s="205"/>
      <c r="N1" s="205"/>
      <c r="O1" s="205"/>
    </row>
    <row r="2" spans="1:17" ht="21" customHeight="1">
      <c r="A2" s="200" t="s">
        <v>1137</v>
      </c>
      <c r="B2" s="201"/>
      <c r="C2" s="201"/>
      <c r="D2" s="101" t="s">
        <v>1194</v>
      </c>
      <c r="E2" s="201" t="s">
        <v>1138</v>
      </c>
      <c r="F2" s="201"/>
      <c r="G2" s="201"/>
      <c r="H2" s="201"/>
      <c r="I2" s="201"/>
      <c r="J2" s="201"/>
      <c r="K2" s="201"/>
      <c r="L2" s="201"/>
      <c r="M2" s="201"/>
      <c r="N2" s="206"/>
      <c r="O2" s="102" t="s">
        <v>1139</v>
      </c>
    </row>
    <row r="3" spans="1:17" ht="15.6" customHeight="1">
      <c r="A3" s="103"/>
      <c r="B3" s="207" t="s">
        <v>1140</v>
      </c>
      <c r="C3" s="186" t="s">
        <v>1141</v>
      </c>
      <c r="D3" s="187"/>
      <c r="E3" s="104"/>
      <c r="F3" s="105"/>
      <c r="G3" s="106"/>
      <c r="H3" s="106"/>
      <c r="I3" s="106"/>
      <c r="J3" s="105"/>
      <c r="K3" s="105"/>
      <c r="L3" s="105"/>
      <c r="M3" s="107"/>
      <c r="N3" s="108"/>
      <c r="O3" s="109"/>
    </row>
    <row r="4" spans="1:17" ht="15.6" customHeight="1">
      <c r="A4" s="110"/>
      <c r="B4" s="208"/>
      <c r="C4" s="111" t="s">
        <v>1142</v>
      </c>
      <c r="D4" s="188"/>
      <c r="E4" s="112"/>
      <c r="F4" s="113"/>
      <c r="G4" s="114"/>
      <c r="H4" s="114"/>
      <c r="I4" s="114"/>
      <c r="J4" s="113"/>
      <c r="K4" s="113"/>
      <c r="L4" s="113"/>
      <c r="M4" s="115"/>
      <c r="N4" s="116"/>
      <c r="O4" s="117"/>
    </row>
    <row r="5" spans="1:17" ht="15.6" customHeight="1">
      <c r="A5" s="110"/>
      <c r="B5" s="208"/>
      <c r="C5" s="111" t="s">
        <v>1143</v>
      </c>
      <c r="D5" s="188"/>
      <c r="E5" s="112"/>
      <c r="F5" s="113"/>
      <c r="G5" s="114"/>
      <c r="H5" s="114"/>
      <c r="I5" s="114"/>
      <c r="J5" s="113"/>
      <c r="K5" s="113"/>
      <c r="L5" s="113"/>
      <c r="M5" s="115"/>
      <c r="N5" s="116"/>
      <c r="O5" s="117"/>
      <c r="Q5" s="118"/>
    </row>
    <row r="6" spans="1:17" ht="15.6" customHeight="1">
      <c r="A6" s="110" t="s">
        <v>1144</v>
      </c>
      <c r="B6" s="208"/>
      <c r="C6" s="119" t="s">
        <v>1145</v>
      </c>
      <c r="D6" s="189"/>
      <c r="E6" s="120"/>
      <c r="F6" s="121"/>
      <c r="G6" s="122"/>
      <c r="H6" s="122"/>
      <c r="I6" s="122"/>
      <c r="J6" s="121"/>
      <c r="K6" s="121"/>
      <c r="L6" s="121"/>
      <c r="M6" s="123"/>
      <c r="N6" s="124"/>
      <c r="O6" s="125"/>
      <c r="Q6" s="118"/>
    </row>
    <row r="7" spans="1:17" ht="15.6" customHeight="1">
      <c r="A7" s="110"/>
      <c r="B7" s="207" t="s">
        <v>1146</v>
      </c>
      <c r="C7" s="186" t="s">
        <v>1147</v>
      </c>
      <c r="D7" s="187"/>
      <c r="E7" s="126"/>
      <c r="F7" s="127"/>
      <c r="G7" s="128"/>
      <c r="H7" s="128"/>
      <c r="I7" s="128"/>
      <c r="J7" s="127"/>
      <c r="K7" s="127"/>
      <c r="L7" s="127"/>
      <c r="M7" s="129"/>
      <c r="N7" s="108"/>
      <c r="O7" s="109"/>
      <c r="Q7" s="118"/>
    </row>
    <row r="8" spans="1:17" ht="15.6" customHeight="1">
      <c r="A8" s="110"/>
      <c r="B8" s="208"/>
      <c r="C8" s="111" t="s">
        <v>1148</v>
      </c>
      <c r="D8" s="188"/>
      <c r="E8" s="130" t="s">
        <v>1149</v>
      </c>
      <c r="F8" s="131" t="s">
        <v>1150</v>
      </c>
      <c r="G8" s="132">
        <v>7.9000000000000001E-2</v>
      </c>
      <c r="H8" s="133"/>
      <c r="I8" s="133"/>
      <c r="J8" s="134"/>
      <c r="K8" s="134"/>
      <c r="L8" s="134"/>
      <c r="M8" s="135"/>
      <c r="N8" s="136"/>
      <c r="O8" s="117"/>
      <c r="Q8" s="118"/>
    </row>
    <row r="9" spans="1:17" ht="15.6" customHeight="1">
      <c r="A9" s="110" t="s">
        <v>1151</v>
      </c>
      <c r="B9" s="208"/>
      <c r="C9" s="119" t="s">
        <v>1145</v>
      </c>
      <c r="D9" s="189"/>
      <c r="E9" s="137"/>
      <c r="F9" s="138"/>
      <c r="G9" s="139"/>
      <c r="H9" s="140"/>
      <c r="I9" s="140"/>
      <c r="J9" s="138"/>
      <c r="K9" s="138"/>
      <c r="L9" s="138"/>
      <c r="M9" s="141"/>
      <c r="N9" s="124"/>
      <c r="O9" s="125"/>
    </row>
    <row r="10" spans="1:17" ht="15.6" customHeight="1">
      <c r="A10" s="110"/>
      <c r="B10" s="103"/>
      <c r="C10" s="186" t="s">
        <v>1152</v>
      </c>
      <c r="D10" s="187"/>
      <c r="E10" s="126"/>
      <c r="F10" s="127"/>
      <c r="G10" s="142"/>
      <c r="H10" s="143"/>
      <c r="I10" s="143"/>
      <c r="J10" s="127"/>
      <c r="K10" s="127"/>
      <c r="L10" s="127"/>
      <c r="M10" s="129"/>
      <c r="N10" s="108"/>
      <c r="O10" s="109"/>
    </row>
    <row r="11" spans="1:17" ht="15.6" customHeight="1">
      <c r="A11" s="110"/>
      <c r="B11" s="110"/>
      <c r="C11" s="111" t="s">
        <v>1153</v>
      </c>
      <c r="D11" s="188">
        <v>2831183</v>
      </c>
      <c r="E11" s="130" t="s">
        <v>1154</v>
      </c>
      <c r="F11" s="131" t="s">
        <v>1150</v>
      </c>
      <c r="G11" s="144">
        <v>4.0500000000000001E-2</v>
      </c>
      <c r="H11" s="133"/>
      <c r="I11" s="133"/>
      <c r="J11" s="134"/>
      <c r="K11" s="134"/>
      <c r="L11" s="134"/>
      <c r="M11" s="145"/>
      <c r="N11" s="136"/>
      <c r="O11" s="117"/>
    </row>
    <row r="12" spans="1:17" ht="15.6" customHeight="1">
      <c r="A12" s="110" t="s">
        <v>1155</v>
      </c>
      <c r="B12" s="110"/>
      <c r="C12" s="111" t="s">
        <v>1156</v>
      </c>
      <c r="D12" s="188">
        <v>608180</v>
      </c>
      <c r="E12" s="130" t="s">
        <v>1154</v>
      </c>
      <c r="F12" s="131" t="s">
        <v>1150</v>
      </c>
      <c r="G12" s="144">
        <v>8.6999999999999994E-3</v>
      </c>
      <c r="H12" s="146"/>
      <c r="I12" s="146"/>
      <c r="J12" s="134"/>
      <c r="K12" s="134"/>
      <c r="L12" s="134"/>
      <c r="M12" s="145"/>
      <c r="N12" s="136"/>
      <c r="O12" s="117"/>
    </row>
    <row r="13" spans="1:17" ht="15.6" customHeight="1">
      <c r="A13" s="110"/>
      <c r="B13" s="110" t="s">
        <v>1157</v>
      </c>
      <c r="C13" s="111" t="s">
        <v>1158</v>
      </c>
      <c r="D13" s="188">
        <v>2021371</v>
      </c>
      <c r="E13" s="130" t="s">
        <v>1149</v>
      </c>
      <c r="F13" s="131" t="s">
        <v>1150</v>
      </c>
      <c r="G13" s="144">
        <v>3.1199999999999999E-2</v>
      </c>
      <c r="H13" s="146"/>
      <c r="I13" s="146"/>
      <c r="J13" s="134"/>
      <c r="K13" s="134"/>
      <c r="L13" s="134"/>
      <c r="M13" s="145"/>
      <c r="N13" s="136"/>
      <c r="O13" s="117"/>
    </row>
    <row r="14" spans="1:17" ht="15.6" customHeight="1">
      <c r="A14" s="110"/>
      <c r="B14" s="110"/>
      <c r="C14" s="111" t="s">
        <v>1159</v>
      </c>
      <c r="D14" s="188">
        <v>149177</v>
      </c>
      <c r="E14" s="130" t="s">
        <v>1160</v>
      </c>
      <c r="F14" s="131" t="s">
        <v>1150</v>
      </c>
      <c r="G14" s="144">
        <v>7.3800000000000004E-2</v>
      </c>
      <c r="H14" s="146"/>
      <c r="I14" s="146"/>
      <c r="J14" s="134"/>
      <c r="K14" s="134"/>
      <c r="L14" s="134"/>
      <c r="M14" s="145"/>
      <c r="N14" s="136"/>
      <c r="O14" s="117"/>
    </row>
    <row r="15" spans="1:17" ht="15.6" customHeight="1">
      <c r="A15" s="110"/>
      <c r="B15" s="110"/>
      <c r="C15" s="111" t="s">
        <v>1161</v>
      </c>
      <c r="D15" s="188">
        <v>1613209</v>
      </c>
      <c r="E15" s="130" t="s">
        <v>1149</v>
      </c>
      <c r="F15" s="131" t="s">
        <v>1150</v>
      </c>
      <c r="G15" s="144">
        <v>2.4899999999999999E-2</v>
      </c>
      <c r="H15" s="146"/>
      <c r="I15" s="146"/>
      <c r="J15" s="134"/>
      <c r="K15" s="134"/>
      <c r="L15" s="134"/>
      <c r="M15" s="145"/>
      <c r="N15" s="136"/>
      <c r="O15" s="117"/>
    </row>
    <row r="16" spans="1:17" ht="15.6" customHeight="1">
      <c r="A16" s="110" t="s">
        <v>1162</v>
      </c>
      <c r="B16" s="110"/>
      <c r="C16" s="111" t="s">
        <v>1163</v>
      </c>
      <c r="D16" s="188"/>
      <c r="E16" s="130" t="s">
        <v>1149</v>
      </c>
      <c r="F16" s="131" t="s">
        <v>1150</v>
      </c>
      <c r="G16" s="144">
        <v>0</v>
      </c>
      <c r="H16" s="146"/>
      <c r="I16" s="146"/>
      <c r="J16" s="134"/>
      <c r="K16" s="134"/>
      <c r="L16" s="134"/>
      <c r="M16" s="145"/>
      <c r="N16" s="136"/>
      <c r="O16" s="117"/>
    </row>
    <row r="17" spans="1:15" ht="15.6" customHeight="1">
      <c r="A17" s="110"/>
      <c r="B17" s="110"/>
      <c r="C17" s="111" t="s">
        <v>1164</v>
      </c>
      <c r="D17" s="188"/>
      <c r="E17" s="130"/>
      <c r="F17" s="131"/>
      <c r="G17" s="144"/>
      <c r="H17" s="146"/>
      <c r="I17" s="146"/>
      <c r="J17" s="147"/>
      <c r="K17" s="147"/>
      <c r="L17" s="147"/>
      <c r="M17" s="130"/>
      <c r="N17" s="116"/>
      <c r="O17" s="190" t="s">
        <v>1165</v>
      </c>
    </row>
    <row r="18" spans="1:15" ht="15.6" customHeight="1">
      <c r="A18" s="110"/>
      <c r="B18" s="110"/>
      <c r="C18" s="111" t="s">
        <v>1166</v>
      </c>
      <c r="D18" s="188"/>
      <c r="E18" s="130" t="s">
        <v>1167</v>
      </c>
      <c r="F18" s="131" t="s">
        <v>1150</v>
      </c>
      <c r="G18" s="144">
        <v>2.93E-2</v>
      </c>
      <c r="H18" s="146" t="s">
        <v>1168</v>
      </c>
      <c r="I18" s="185">
        <v>0</v>
      </c>
      <c r="J18" s="148" t="s">
        <v>1169</v>
      </c>
      <c r="K18" s="149">
        <v>1.2</v>
      </c>
      <c r="L18" s="148"/>
      <c r="M18" s="185"/>
      <c r="N18" s="150"/>
      <c r="O18" s="191"/>
    </row>
    <row r="19" spans="1:15" ht="15.6" customHeight="1">
      <c r="A19" s="110" t="s">
        <v>1170</v>
      </c>
      <c r="B19" s="110"/>
      <c r="C19" s="111" t="s">
        <v>1171</v>
      </c>
      <c r="D19" s="188"/>
      <c r="E19" s="130" t="s">
        <v>1172</v>
      </c>
      <c r="F19" s="131" t="s">
        <v>1150</v>
      </c>
      <c r="G19" s="144">
        <v>2.93E-2</v>
      </c>
      <c r="H19" s="146" t="s">
        <v>1168</v>
      </c>
      <c r="I19" s="185">
        <v>0</v>
      </c>
      <c r="J19" s="131"/>
      <c r="K19" s="209"/>
      <c r="L19" s="210"/>
      <c r="M19" s="210"/>
      <c r="N19" s="116"/>
      <c r="O19" s="191"/>
    </row>
    <row r="20" spans="1:15" ht="15.6" customHeight="1">
      <c r="A20" s="110"/>
      <c r="B20" s="110" t="s">
        <v>1173</v>
      </c>
      <c r="C20" s="111" t="s">
        <v>1174</v>
      </c>
      <c r="D20" s="188"/>
      <c r="E20" s="130" t="s">
        <v>1175</v>
      </c>
      <c r="F20" s="131" t="s">
        <v>1150</v>
      </c>
      <c r="G20" s="132">
        <v>5.5E-2</v>
      </c>
      <c r="H20" s="133"/>
      <c r="I20" s="133"/>
      <c r="J20" s="147"/>
      <c r="K20" s="147"/>
      <c r="L20" s="147"/>
      <c r="M20" s="130"/>
      <c r="N20" s="136"/>
      <c r="O20" s="117"/>
    </row>
    <row r="21" spans="1:15" ht="15.6" customHeight="1">
      <c r="A21" s="110"/>
      <c r="B21" s="110"/>
      <c r="C21" s="111" t="s">
        <v>1176</v>
      </c>
      <c r="D21" s="188"/>
      <c r="E21" s="130"/>
      <c r="F21" s="131"/>
      <c r="G21" s="132"/>
      <c r="H21" s="133"/>
      <c r="I21" s="133"/>
      <c r="J21" s="147"/>
      <c r="K21" s="147"/>
      <c r="L21" s="147"/>
      <c r="M21" s="130"/>
      <c r="N21" s="136"/>
      <c r="O21" s="117"/>
    </row>
    <row r="22" spans="1:15" ht="15.6" customHeight="1">
      <c r="A22" s="110"/>
      <c r="B22" s="110"/>
      <c r="C22" s="111" t="s">
        <v>1177</v>
      </c>
      <c r="D22" s="188"/>
      <c r="E22" s="130"/>
      <c r="F22" s="131"/>
      <c r="G22" s="151"/>
      <c r="H22" s="152"/>
      <c r="I22" s="152"/>
      <c r="J22" s="134"/>
      <c r="K22" s="134"/>
      <c r="L22" s="134"/>
      <c r="M22" s="145"/>
      <c r="N22" s="136"/>
      <c r="O22" s="192"/>
    </row>
    <row r="23" spans="1:15" ht="15.6" customHeight="1">
      <c r="A23" s="110"/>
      <c r="B23" s="153"/>
      <c r="C23" s="119" t="s">
        <v>1145</v>
      </c>
      <c r="D23" s="189"/>
      <c r="E23" s="137"/>
      <c r="F23" s="138"/>
      <c r="G23" s="139"/>
      <c r="H23" s="140"/>
      <c r="I23" s="140"/>
      <c r="J23" s="138"/>
      <c r="K23" s="138"/>
      <c r="L23" s="138"/>
      <c r="M23" s="154"/>
      <c r="N23" s="124"/>
      <c r="O23" s="125"/>
    </row>
    <row r="24" spans="1:15" ht="15.6" customHeight="1">
      <c r="A24" s="193"/>
      <c r="B24" s="201" t="s">
        <v>1178</v>
      </c>
      <c r="C24" s="201"/>
      <c r="D24" s="194"/>
      <c r="E24" s="155"/>
      <c r="F24" s="156"/>
      <c r="G24" s="157"/>
      <c r="H24" s="158"/>
      <c r="I24" s="158"/>
      <c r="J24" s="156"/>
      <c r="K24" s="156"/>
      <c r="L24" s="156"/>
      <c r="M24" s="159"/>
      <c r="N24" s="160"/>
      <c r="O24" s="161"/>
    </row>
    <row r="25" spans="1:15" ht="15.6" customHeight="1">
      <c r="A25" s="200" t="s">
        <v>1179</v>
      </c>
      <c r="B25" s="201"/>
      <c r="C25" s="201"/>
      <c r="D25" s="195"/>
      <c r="E25" s="155" t="s">
        <v>1178</v>
      </c>
      <c r="F25" s="156" t="s">
        <v>1150</v>
      </c>
      <c r="G25" s="157">
        <v>0.06</v>
      </c>
      <c r="H25" s="158"/>
      <c r="I25" s="158"/>
      <c r="J25" s="162"/>
      <c r="K25" s="162"/>
      <c r="L25" s="162"/>
      <c r="M25" s="159"/>
      <c r="N25" s="163"/>
      <c r="O25" s="161"/>
    </row>
    <row r="26" spans="1:15" ht="15.6" customHeight="1">
      <c r="A26" s="200" t="s">
        <v>1180</v>
      </c>
      <c r="B26" s="201"/>
      <c r="C26" s="201"/>
      <c r="D26" s="195"/>
      <c r="E26" s="155" t="s">
        <v>1181</v>
      </c>
      <c r="F26" s="156" t="s">
        <v>1150</v>
      </c>
      <c r="G26" s="157">
        <v>0.15</v>
      </c>
      <c r="H26" s="158"/>
      <c r="I26" s="158"/>
      <c r="J26" s="164"/>
      <c r="K26" s="164"/>
      <c r="L26" s="164"/>
      <c r="M26" s="165"/>
      <c r="N26" s="163"/>
      <c r="O26" s="196">
        <f>O23-MOD(SUM(D24:D25)+INT((SUM(D24:D25)-D6)*G26+O24/100),10000)</f>
        <v>0</v>
      </c>
    </row>
    <row r="27" spans="1:15" ht="15.6" customHeight="1">
      <c r="A27" s="200" t="s">
        <v>1182</v>
      </c>
      <c r="B27" s="201"/>
      <c r="C27" s="201"/>
      <c r="D27" s="194"/>
      <c r="E27" s="155"/>
      <c r="F27" s="156"/>
      <c r="G27" s="157"/>
      <c r="H27" s="158"/>
      <c r="I27" s="158"/>
      <c r="J27" s="156"/>
      <c r="K27" s="156"/>
      <c r="L27" s="156"/>
      <c r="M27" s="166"/>
      <c r="N27" s="160"/>
      <c r="O27" s="161"/>
    </row>
    <row r="28" spans="1:15" ht="15.6" customHeight="1">
      <c r="A28" s="200" t="s">
        <v>1183</v>
      </c>
      <c r="B28" s="201"/>
      <c r="C28" s="201"/>
      <c r="D28" s="195"/>
      <c r="E28" s="155" t="s">
        <v>1184</v>
      </c>
      <c r="F28" s="156" t="s">
        <v>1150</v>
      </c>
      <c r="G28" s="167">
        <v>0.1</v>
      </c>
      <c r="H28" s="168"/>
      <c r="I28" s="168"/>
      <c r="J28" s="162"/>
      <c r="K28" s="162"/>
      <c r="L28" s="162"/>
      <c r="M28" s="166"/>
      <c r="N28" s="163"/>
      <c r="O28" s="161"/>
    </row>
    <row r="29" spans="1:15" ht="15.6" customHeight="1">
      <c r="A29" s="200" t="s">
        <v>1185</v>
      </c>
      <c r="B29" s="201"/>
      <c r="C29" s="201"/>
      <c r="D29" s="194">
        <v>127281000</v>
      </c>
      <c r="E29" s="197"/>
      <c r="F29" s="156"/>
      <c r="G29" s="169"/>
      <c r="H29" s="169"/>
      <c r="I29" s="169"/>
      <c r="J29" s="156"/>
      <c r="K29" s="156"/>
      <c r="L29" s="156"/>
      <c r="M29" s="166"/>
      <c r="N29" s="160"/>
      <c r="O29" s="161"/>
    </row>
    <row r="30" spans="1:15" ht="15.6" customHeight="1">
      <c r="A30" s="211" t="s">
        <v>1186</v>
      </c>
      <c r="B30" s="212"/>
      <c r="C30" s="212"/>
      <c r="D30" s="195"/>
      <c r="E30" s="155" t="s">
        <v>1187</v>
      </c>
      <c r="F30" s="156"/>
      <c r="G30" s="169"/>
      <c r="H30" s="169"/>
      <c r="I30" s="169"/>
      <c r="J30" s="156"/>
      <c r="K30" s="156"/>
      <c r="L30" s="156"/>
      <c r="M30" s="166"/>
      <c r="N30" s="160"/>
      <c r="O30" s="196"/>
    </row>
    <row r="31" spans="1:15" ht="15.6" customHeight="1">
      <c r="A31" s="211" t="s">
        <v>1188</v>
      </c>
      <c r="B31" s="212"/>
      <c r="C31" s="212"/>
      <c r="D31" s="195"/>
      <c r="E31" s="155" t="s">
        <v>1187</v>
      </c>
      <c r="F31" s="156"/>
      <c r="G31" s="169"/>
      <c r="H31" s="169"/>
      <c r="I31" s="169"/>
      <c r="J31" s="156"/>
      <c r="K31" s="156"/>
      <c r="L31" s="156"/>
      <c r="M31" s="166"/>
      <c r="N31" s="160"/>
      <c r="O31" s="196"/>
    </row>
    <row r="32" spans="1:15" ht="15.6" customHeight="1">
      <c r="A32" s="200" t="s">
        <v>1189</v>
      </c>
      <c r="B32" s="201"/>
      <c r="C32" s="201"/>
      <c r="D32" s="195"/>
      <c r="E32" s="155"/>
      <c r="F32" s="156"/>
      <c r="G32" s="169"/>
      <c r="H32" s="169"/>
      <c r="I32" s="169"/>
      <c r="J32" s="156"/>
      <c r="K32" s="156"/>
      <c r="L32" s="156"/>
      <c r="M32" s="166"/>
      <c r="N32" s="160"/>
      <c r="O32" s="196" t="s">
        <v>1190</v>
      </c>
    </row>
    <row r="33" spans="1:17" ht="15.6" customHeight="1">
      <c r="A33" s="200"/>
      <c r="B33" s="201"/>
      <c r="C33" s="201"/>
      <c r="D33" s="198"/>
      <c r="E33" s="155"/>
      <c r="F33" s="156"/>
      <c r="G33" s="169"/>
      <c r="H33" s="169"/>
      <c r="I33" s="169"/>
      <c r="J33" s="156"/>
      <c r="K33" s="156"/>
      <c r="L33" s="156"/>
      <c r="M33" s="166"/>
      <c r="N33" s="160"/>
      <c r="O33" s="196"/>
    </row>
    <row r="34" spans="1:17" ht="15.6" customHeight="1">
      <c r="A34" s="200"/>
      <c r="B34" s="201"/>
      <c r="C34" s="201"/>
      <c r="D34" s="195"/>
      <c r="E34" s="155"/>
      <c r="F34" s="156"/>
      <c r="G34" s="169"/>
      <c r="H34" s="169"/>
      <c r="I34" s="169"/>
      <c r="J34" s="156"/>
      <c r="K34" s="156"/>
      <c r="L34" s="156"/>
      <c r="M34" s="166"/>
      <c r="N34" s="160"/>
      <c r="O34" s="196"/>
    </row>
    <row r="35" spans="1:17" ht="15.6" customHeight="1" thickBot="1">
      <c r="A35" s="200" t="s">
        <v>1191</v>
      </c>
      <c r="B35" s="201"/>
      <c r="C35" s="201"/>
      <c r="D35" s="199"/>
      <c r="E35" s="170"/>
      <c r="F35" s="171"/>
      <c r="G35" s="172"/>
      <c r="H35" s="172"/>
      <c r="I35" s="172"/>
      <c r="J35" s="171"/>
      <c r="K35" s="171"/>
      <c r="L35" s="171"/>
      <c r="M35" s="173"/>
      <c r="N35" s="160"/>
      <c r="O35" s="161"/>
      <c r="Q35" s="174" t="s">
        <v>2</v>
      </c>
    </row>
    <row r="36" spans="1:17" ht="16.350000000000001" customHeight="1">
      <c r="A36" s="175"/>
      <c r="B36" s="175"/>
      <c r="C36" s="175"/>
      <c r="D36" s="176"/>
      <c r="E36" s="177"/>
      <c r="F36" s="178"/>
      <c r="G36" s="178"/>
      <c r="H36" s="178"/>
      <c r="I36" s="178"/>
      <c r="J36" s="178"/>
      <c r="K36" s="178"/>
      <c r="L36" s="178"/>
      <c r="M36" s="179"/>
      <c r="N36" s="178"/>
      <c r="O36" s="179"/>
      <c r="Q36" s="118" t="s">
        <v>2</v>
      </c>
    </row>
    <row r="37" spans="1:17" s="180" customFormat="1" ht="16.5" customHeight="1">
      <c r="M37" s="181"/>
      <c r="N37" s="182"/>
      <c r="O37" s="183"/>
    </row>
    <row r="38" spans="1:17" s="180" customFormat="1" ht="16.5" customHeight="1"/>
    <row r="39" spans="1:17" s="180" customFormat="1" ht="16.5" customHeight="1"/>
    <row r="40" spans="1:17" s="180" customFormat="1" ht="16.5" customHeight="1"/>
    <row r="41" spans="1:17" s="180" customFormat="1" ht="16.5" customHeight="1"/>
    <row r="42" spans="1:17" s="180" customFormat="1" ht="16.5" customHeight="1"/>
    <row r="43" spans="1:17" s="180" customFormat="1" ht="16.5" customHeight="1"/>
    <row r="44" spans="1:17" s="180" customFormat="1" ht="16.5" customHeight="1"/>
    <row r="45" spans="1:17" ht="16.5" customHeight="1"/>
    <row r="46" spans="1:17" ht="16.5" customHeight="1"/>
  </sheetData>
  <mergeCells count="20">
    <mergeCell ref="A33:C33"/>
    <mergeCell ref="A34:C34"/>
    <mergeCell ref="A35:C35"/>
    <mergeCell ref="A27:C27"/>
    <mergeCell ref="A28:C28"/>
    <mergeCell ref="A29:C29"/>
    <mergeCell ref="A30:C30"/>
    <mergeCell ref="A31:C31"/>
    <mergeCell ref="A32:C32"/>
    <mergeCell ref="A26:C26"/>
    <mergeCell ref="A1:B1"/>
    <mergeCell ref="C1:E1"/>
    <mergeCell ref="G1:O1"/>
    <mergeCell ref="A2:C2"/>
    <mergeCell ref="E2:N2"/>
    <mergeCell ref="B3:B6"/>
    <mergeCell ref="B7:B9"/>
    <mergeCell ref="K19:M19"/>
    <mergeCell ref="B24:C24"/>
    <mergeCell ref="A25:C25"/>
  </mergeCells>
  <phoneticPr fontId="2" type="noConversion"/>
  <printOptions horizontalCentered="1"/>
  <pageMargins left="0.73" right="0.34" top="0.91" bottom="0.22" header="0.51" footer="0.19"/>
  <pageSetup paperSize="9" scale="89" orientation="landscape" horizontalDpi="360" verticalDpi="360" r:id="rId1"/>
  <headerFooter alignWithMargins="0">
    <oddHeader>&amp;C&amp;"굴림,굵게"&amp;16공    사    원    가    계    산    서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M1665"/>
  <sheetViews>
    <sheetView showZeros="0" view="pageBreakPreview" topLeftCell="D1" zoomScale="85" zoomScaleNormal="100" zoomScaleSheetLayoutView="85" workbookViewId="0">
      <selection activeCell="N5" sqref="N5"/>
    </sheetView>
  </sheetViews>
  <sheetFormatPr defaultRowHeight="15.95" customHeight="1"/>
  <cols>
    <col min="1" max="1" width="28.21875" style="2" hidden="1" customWidth="1"/>
    <col min="2" max="2" width="29.77734375" style="17" hidden="1" customWidth="1"/>
    <col min="3" max="3" width="26.77734375" style="17" hidden="1" customWidth="1"/>
    <col min="4" max="5" width="36.5546875" style="2" customWidth="1"/>
    <col min="6" max="6" width="6.21875" style="17" customWidth="1"/>
    <col min="7" max="7" width="12.5546875" style="17" hidden="1" customWidth="1"/>
    <col min="8" max="9" width="25.77734375" style="2" customWidth="1"/>
    <col min="10" max="10" width="4.21875" style="43" customWidth="1"/>
    <col min="11" max="11" width="16.109375" style="2" customWidth="1"/>
    <col min="12" max="13" width="7.6640625" style="2" customWidth="1"/>
    <col min="14" max="16384" width="8.88671875" style="2"/>
  </cols>
  <sheetData>
    <row r="3" spans="1:13" ht="15.95" customHeight="1">
      <c r="D3" s="250" t="s">
        <v>1241</v>
      </c>
      <c r="E3" s="251"/>
      <c r="F3" s="251"/>
      <c r="G3" s="251"/>
      <c r="H3" s="251"/>
      <c r="I3" s="251"/>
      <c r="J3" s="251"/>
      <c r="K3" s="251"/>
      <c r="L3" s="251"/>
      <c r="M3" s="251"/>
    </row>
    <row r="4" spans="1:13" ht="15.95" customHeight="1">
      <c r="A4" s="44" t="s">
        <v>1242</v>
      </c>
      <c r="B4" s="42" t="s">
        <v>1243</v>
      </c>
      <c r="C4" s="42" t="s">
        <v>1244</v>
      </c>
      <c r="D4" s="252" t="s">
        <v>1245</v>
      </c>
      <c r="E4" s="252" t="s">
        <v>1246</v>
      </c>
      <c r="F4" s="255" t="s">
        <v>1247</v>
      </c>
      <c r="G4" s="255" t="s">
        <v>1248</v>
      </c>
      <c r="H4" s="252" t="s">
        <v>1249</v>
      </c>
      <c r="I4" s="252" t="s">
        <v>1250</v>
      </c>
      <c r="J4" s="252" t="s">
        <v>1251</v>
      </c>
      <c r="K4" s="252" t="s">
        <v>1252</v>
      </c>
      <c r="L4" s="252" t="s">
        <v>1253</v>
      </c>
      <c r="M4" s="252" t="s">
        <v>1254</v>
      </c>
    </row>
    <row r="5" spans="1:13" ht="15.95" customHeight="1">
      <c r="A5" s="44"/>
      <c r="B5" s="42"/>
      <c r="C5" s="42"/>
      <c r="D5" s="254"/>
      <c r="E5" s="254"/>
      <c r="F5" s="256"/>
      <c r="G5" s="256"/>
      <c r="H5" s="254"/>
      <c r="I5" s="254"/>
      <c r="J5" s="254"/>
      <c r="K5" s="254"/>
      <c r="L5" s="254"/>
      <c r="M5" s="254"/>
    </row>
    <row r="6" spans="1:13" ht="15.95" customHeight="1">
      <c r="A6" s="2" t="s">
        <v>1255</v>
      </c>
      <c r="D6" s="92" t="s">
        <v>1256</v>
      </c>
      <c r="E6" s="92"/>
      <c r="F6" s="93"/>
      <c r="G6" s="93"/>
      <c r="H6" s="5"/>
      <c r="I6" s="5"/>
      <c r="J6" s="94"/>
      <c r="K6" s="95"/>
      <c r="L6" s="95"/>
      <c r="M6" s="95"/>
    </row>
    <row r="7" spans="1:13" ht="15.95" customHeight="1">
      <c r="A7" s="2" t="s">
        <v>1255</v>
      </c>
      <c r="D7" s="96"/>
      <c r="E7" s="96"/>
      <c r="F7" s="97"/>
      <c r="G7" s="97"/>
      <c r="H7" s="3"/>
      <c r="I7" s="3"/>
      <c r="J7" s="8"/>
      <c r="K7" s="9"/>
      <c r="L7" s="9"/>
      <c r="M7" s="9"/>
    </row>
    <row r="8" spans="1:13" ht="15.95" customHeight="1">
      <c r="A8" s="2" t="s">
        <v>1255</v>
      </c>
      <c r="D8" s="96" t="s">
        <v>1257</v>
      </c>
      <c r="E8" s="96"/>
      <c r="F8" s="97"/>
      <c r="G8" s="97"/>
      <c r="H8" s="3"/>
      <c r="I8" s="3"/>
      <c r="J8" s="8"/>
      <c r="K8" s="9"/>
      <c r="L8" s="9"/>
      <c r="M8" s="9"/>
    </row>
    <row r="9" spans="1:13" ht="15.95" customHeight="1">
      <c r="A9" s="2" t="s">
        <v>1255</v>
      </c>
      <c r="D9" s="96" t="s">
        <v>1258</v>
      </c>
      <c r="E9" s="96"/>
      <c r="F9" s="97"/>
      <c r="G9" s="97"/>
      <c r="H9" s="3"/>
      <c r="I9" s="3"/>
      <c r="J9" s="8"/>
      <c r="K9" s="9"/>
      <c r="L9" s="9"/>
      <c r="M9" s="9"/>
    </row>
    <row r="10" spans="1:13" ht="15.95" customHeight="1">
      <c r="A10" s="2" t="s">
        <v>1255</v>
      </c>
      <c r="B10" s="17" t="s">
        <v>1259</v>
      </c>
      <c r="D10" s="96" t="s">
        <v>1260</v>
      </c>
      <c r="E10" s="96" t="s">
        <v>1261</v>
      </c>
      <c r="F10" s="97" t="s">
        <v>1262</v>
      </c>
      <c r="G10" s="97" t="s">
        <v>268</v>
      </c>
      <c r="H10" s="3" t="s">
        <v>252</v>
      </c>
      <c r="I10" s="3" t="s">
        <v>269</v>
      </c>
      <c r="J10" s="8" t="s">
        <v>128</v>
      </c>
      <c r="K10" s="9" t="s">
        <v>1263</v>
      </c>
      <c r="L10" s="9" t="s">
        <v>1263</v>
      </c>
      <c r="M10" s="9" t="s">
        <v>1264</v>
      </c>
    </row>
    <row r="11" spans="1:13" ht="15.95" customHeight="1">
      <c r="A11" s="2" t="s">
        <v>1255</v>
      </c>
      <c r="B11" s="17" t="s">
        <v>1265</v>
      </c>
      <c r="D11" s="96" t="s">
        <v>1266</v>
      </c>
      <c r="E11" s="96" t="s">
        <v>1267</v>
      </c>
      <c r="F11" s="97" t="s">
        <v>1267</v>
      </c>
      <c r="G11" s="97" t="s">
        <v>129</v>
      </c>
      <c r="H11" s="3" t="s">
        <v>126</v>
      </c>
      <c r="I11" s="3" t="s">
        <v>130</v>
      </c>
      <c r="J11" s="8" t="s">
        <v>128</v>
      </c>
      <c r="K11" s="9" t="s">
        <v>1268</v>
      </c>
      <c r="L11" s="9" t="s">
        <v>1268</v>
      </c>
      <c r="M11" s="9" t="s">
        <v>1267</v>
      </c>
    </row>
    <row r="12" spans="1:13" ht="15.95" customHeight="1">
      <c r="A12" s="2" t="s">
        <v>1255</v>
      </c>
      <c r="B12" s="17" t="s">
        <v>1259</v>
      </c>
      <c r="D12" s="92"/>
      <c r="E12" s="92"/>
      <c r="F12" s="97"/>
      <c r="G12" s="97" t="s">
        <v>268</v>
      </c>
      <c r="H12" s="3" t="s">
        <v>252</v>
      </c>
      <c r="I12" s="3" t="s">
        <v>269</v>
      </c>
      <c r="J12" s="8" t="s">
        <v>128</v>
      </c>
      <c r="K12" s="9" t="s">
        <v>1263</v>
      </c>
      <c r="L12" s="9" t="s">
        <v>1263</v>
      </c>
      <c r="M12" s="9" t="s">
        <v>1269</v>
      </c>
    </row>
    <row r="13" spans="1:13" ht="15.95" customHeight="1">
      <c r="A13" s="2" t="s">
        <v>1255</v>
      </c>
      <c r="B13" s="17" t="s">
        <v>1270</v>
      </c>
      <c r="D13" s="92"/>
      <c r="E13" s="92"/>
      <c r="F13" s="97"/>
      <c r="G13" s="97" t="s">
        <v>690</v>
      </c>
      <c r="H13" s="3" t="s">
        <v>688</v>
      </c>
      <c r="I13" s="3" t="s">
        <v>692</v>
      </c>
      <c r="J13" s="8" t="s">
        <v>322</v>
      </c>
      <c r="K13" s="9" t="s">
        <v>1271</v>
      </c>
      <c r="L13" s="9" t="s">
        <v>1271</v>
      </c>
      <c r="M13" s="9" t="s">
        <v>1272</v>
      </c>
    </row>
    <row r="14" spans="1:13" ht="15.95" customHeight="1">
      <c r="A14" s="2" t="s">
        <v>1255</v>
      </c>
      <c r="B14" s="17" t="s">
        <v>1259</v>
      </c>
      <c r="D14" s="96" t="s">
        <v>1273</v>
      </c>
      <c r="E14" s="96" t="s">
        <v>1274</v>
      </c>
      <c r="F14" s="97" t="s">
        <v>1275</v>
      </c>
      <c r="G14" s="97" t="s">
        <v>268</v>
      </c>
      <c r="H14" s="3" t="s">
        <v>252</v>
      </c>
      <c r="I14" s="3" t="s">
        <v>269</v>
      </c>
      <c r="J14" s="8" t="s">
        <v>128</v>
      </c>
      <c r="K14" s="9" t="s">
        <v>1263</v>
      </c>
      <c r="L14" s="9" t="s">
        <v>1263</v>
      </c>
      <c r="M14" s="9" t="s">
        <v>1276</v>
      </c>
    </row>
    <row r="15" spans="1:13" ht="15.95" customHeight="1">
      <c r="A15" s="2" t="s">
        <v>1255</v>
      </c>
      <c r="B15" s="17" t="s">
        <v>1277</v>
      </c>
      <c r="D15" s="96" t="s">
        <v>1278</v>
      </c>
      <c r="E15" s="96" t="s">
        <v>1279</v>
      </c>
      <c r="F15" s="97" t="s">
        <v>1280</v>
      </c>
      <c r="G15" s="97" t="s">
        <v>125</v>
      </c>
      <c r="H15" s="3" t="s">
        <v>126</v>
      </c>
      <c r="I15" s="3" t="s">
        <v>127</v>
      </c>
      <c r="J15" s="8" t="s">
        <v>128</v>
      </c>
      <c r="K15" s="9" t="s">
        <v>1268</v>
      </c>
      <c r="L15" s="9" t="s">
        <v>1268</v>
      </c>
      <c r="M15" s="9" t="s">
        <v>1280</v>
      </c>
    </row>
    <row r="16" spans="1:13" ht="15.95" customHeight="1">
      <c r="A16" s="2" t="s">
        <v>1255</v>
      </c>
      <c r="B16" s="17" t="s">
        <v>1281</v>
      </c>
      <c r="D16" s="92"/>
      <c r="E16" s="92"/>
      <c r="F16" s="97"/>
      <c r="G16" s="97" t="s">
        <v>266</v>
      </c>
      <c r="H16" s="3" t="s">
        <v>252</v>
      </c>
      <c r="I16" s="3" t="s">
        <v>267</v>
      </c>
      <c r="J16" s="8" t="s">
        <v>128</v>
      </c>
      <c r="K16" s="9" t="s">
        <v>1282</v>
      </c>
      <c r="L16" s="9" t="s">
        <v>1282</v>
      </c>
      <c r="M16" s="9" t="s">
        <v>1269</v>
      </c>
    </row>
    <row r="17" spans="1:13" ht="15.95" customHeight="1">
      <c r="A17" s="2" t="s">
        <v>1255</v>
      </c>
      <c r="B17" s="17" t="s">
        <v>1283</v>
      </c>
      <c r="D17" s="92"/>
      <c r="E17" s="92"/>
      <c r="F17" s="97"/>
      <c r="G17" s="97" t="s">
        <v>686</v>
      </c>
      <c r="H17" s="3" t="s">
        <v>688</v>
      </c>
      <c r="I17" s="3" t="s">
        <v>689</v>
      </c>
      <c r="J17" s="8" t="s">
        <v>322</v>
      </c>
      <c r="K17" s="9" t="s">
        <v>1271</v>
      </c>
      <c r="L17" s="9" t="s">
        <v>1271</v>
      </c>
      <c r="M17" s="9" t="s">
        <v>1284</v>
      </c>
    </row>
    <row r="18" spans="1:13" ht="15.95" customHeight="1">
      <c r="A18" s="2" t="s">
        <v>1255</v>
      </c>
      <c r="B18" s="17" t="s">
        <v>1277</v>
      </c>
      <c r="D18" s="96" t="s">
        <v>1285</v>
      </c>
      <c r="E18" s="96" t="s">
        <v>1286</v>
      </c>
      <c r="F18" s="97" t="s">
        <v>1287</v>
      </c>
      <c r="G18" s="97" t="s">
        <v>125</v>
      </c>
      <c r="H18" s="3" t="s">
        <v>126</v>
      </c>
      <c r="I18" s="3" t="s">
        <v>127</v>
      </c>
      <c r="J18" s="8" t="s">
        <v>128</v>
      </c>
      <c r="K18" s="9" t="s">
        <v>1268</v>
      </c>
      <c r="L18" s="9" t="s">
        <v>1268</v>
      </c>
      <c r="M18" s="9" t="s">
        <v>1287</v>
      </c>
    </row>
    <row r="19" spans="1:13" ht="15.95" customHeight="1">
      <c r="A19" s="2" t="s">
        <v>1255</v>
      </c>
      <c r="B19" s="17" t="s">
        <v>1281</v>
      </c>
      <c r="D19" s="92"/>
      <c r="E19" s="92"/>
      <c r="F19" s="97"/>
      <c r="G19" s="97" t="s">
        <v>266</v>
      </c>
      <c r="H19" s="3" t="s">
        <v>252</v>
      </c>
      <c r="I19" s="3" t="s">
        <v>267</v>
      </c>
      <c r="J19" s="8" t="s">
        <v>128</v>
      </c>
      <c r="K19" s="9" t="s">
        <v>1282</v>
      </c>
      <c r="L19" s="9" t="s">
        <v>1282</v>
      </c>
      <c r="M19" s="9" t="s">
        <v>1288</v>
      </c>
    </row>
    <row r="20" spans="1:13" ht="15.95" customHeight="1">
      <c r="A20" s="2" t="s">
        <v>1255</v>
      </c>
      <c r="B20" s="17" t="s">
        <v>1289</v>
      </c>
      <c r="D20" s="92"/>
      <c r="E20" s="92"/>
      <c r="F20" s="97"/>
      <c r="G20" s="97" t="s">
        <v>673</v>
      </c>
      <c r="H20" s="3" t="s">
        <v>675</v>
      </c>
      <c r="I20" s="3" t="s">
        <v>676</v>
      </c>
      <c r="J20" s="8" t="s">
        <v>322</v>
      </c>
      <c r="K20" s="9" t="s">
        <v>1271</v>
      </c>
      <c r="L20" s="9" t="s">
        <v>1271</v>
      </c>
      <c r="M20" s="9" t="s">
        <v>1290</v>
      </c>
    </row>
    <row r="21" spans="1:13" ht="15.95" customHeight="1">
      <c r="A21" s="2" t="s">
        <v>1255</v>
      </c>
      <c r="B21" s="17" t="s">
        <v>1281</v>
      </c>
      <c r="D21" s="96" t="s">
        <v>1291</v>
      </c>
      <c r="E21" s="96" t="s">
        <v>1292</v>
      </c>
      <c r="F21" s="97" t="s">
        <v>1292</v>
      </c>
      <c r="G21" s="97" t="s">
        <v>266</v>
      </c>
      <c r="H21" s="3" t="s">
        <v>252</v>
      </c>
      <c r="I21" s="3" t="s">
        <v>267</v>
      </c>
      <c r="J21" s="8" t="s">
        <v>128</v>
      </c>
      <c r="K21" s="9" t="s">
        <v>1282</v>
      </c>
      <c r="L21" s="9" t="s">
        <v>1282</v>
      </c>
      <c r="M21" s="9" t="s">
        <v>1293</v>
      </c>
    </row>
    <row r="22" spans="1:13" ht="15.95" customHeight="1">
      <c r="A22" s="2" t="s">
        <v>1255</v>
      </c>
      <c r="B22" s="17" t="s">
        <v>1294</v>
      </c>
      <c r="D22" s="96" t="s">
        <v>1295</v>
      </c>
      <c r="E22" s="96" t="s">
        <v>1282</v>
      </c>
      <c r="F22" s="97" t="s">
        <v>1282</v>
      </c>
      <c r="G22" s="97" t="s">
        <v>276</v>
      </c>
      <c r="H22" s="3" t="s">
        <v>277</v>
      </c>
      <c r="I22" s="3" t="s">
        <v>278</v>
      </c>
      <c r="J22" s="8" t="s">
        <v>148</v>
      </c>
      <c r="K22" s="9" t="s">
        <v>1268</v>
      </c>
      <c r="L22" s="9" t="s">
        <v>1268</v>
      </c>
      <c r="M22" s="9" t="s">
        <v>1282</v>
      </c>
    </row>
    <row r="23" spans="1:13" ht="15.95" customHeight="1">
      <c r="A23" s="2" t="s">
        <v>1255</v>
      </c>
      <c r="B23" s="17" t="s">
        <v>1296</v>
      </c>
      <c r="D23" s="92"/>
      <c r="E23" s="92"/>
      <c r="F23" s="97"/>
      <c r="G23" s="97" t="s">
        <v>160</v>
      </c>
      <c r="H23" s="3" t="s">
        <v>161</v>
      </c>
      <c r="I23" s="3" t="s">
        <v>162</v>
      </c>
      <c r="J23" s="8" t="s">
        <v>148</v>
      </c>
      <c r="K23" s="9" t="s">
        <v>1268</v>
      </c>
      <c r="L23" s="9" t="s">
        <v>1268</v>
      </c>
      <c r="M23" s="9" t="s">
        <v>1282</v>
      </c>
    </row>
    <row r="24" spans="1:13" ht="15.95" customHeight="1">
      <c r="A24" s="2" t="s">
        <v>1255</v>
      </c>
      <c r="B24" s="17" t="s">
        <v>1297</v>
      </c>
      <c r="D24" s="96" t="s">
        <v>1298</v>
      </c>
      <c r="E24" s="96" t="s">
        <v>1268</v>
      </c>
      <c r="F24" s="97" t="s">
        <v>1268</v>
      </c>
      <c r="G24" s="97" t="s">
        <v>168</v>
      </c>
      <c r="H24" s="3" t="s">
        <v>169</v>
      </c>
      <c r="I24" s="3" t="s">
        <v>170</v>
      </c>
      <c r="J24" s="8" t="s">
        <v>148</v>
      </c>
      <c r="K24" s="9" t="s">
        <v>1268</v>
      </c>
      <c r="L24" s="9" t="s">
        <v>1268</v>
      </c>
      <c r="M24" s="9" t="s">
        <v>1268</v>
      </c>
    </row>
    <row r="25" spans="1:13" ht="15.95" customHeight="1">
      <c r="A25" s="2" t="s">
        <v>1255</v>
      </c>
      <c r="D25" s="96"/>
      <c r="E25" s="96"/>
      <c r="F25" s="97"/>
      <c r="G25" s="97"/>
      <c r="H25" s="3"/>
      <c r="I25" s="3"/>
      <c r="J25" s="8"/>
      <c r="K25" s="9"/>
      <c r="L25" s="9"/>
      <c r="M25" s="9"/>
    </row>
    <row r="26" spans="1:13" ht="15.95" customHeight="1">
      <c r="A26" s="2" t="s">
        <v>1255</v>
      </c>
      <c r="D26" s="96" t="s">
        <v>1299</v>
      </c>
      <c r="E26" s="96"/>
      <c r="F26" s="97"/>
      <c r="G26" s="97"/>
      <c r="H26" s="3"/>
      <c r="I26" s="3"/>
      <c r="J26" s="8"/>
      <c r="K26" s="9"/>
      <c r="L26" s="9"/>
      <c r="M26" s="9"/>
    </row>
    <row r="27" spans="1:13" ht="15.95" customHeight="1">
      <c r="A27" s="2" t="s">
        <v>1255</v>
      </c>
      <c r="B27" s="17" t="s">
        <v>1281</v>
      </c>
      <c r="D27" s="96" t="s">
        <v>1300</v>
      </c>
      <c r="E27" s="96" t="s">
        <v>1301</v>
      </c>
      <c r="F27" s="97" t="s">
        <v>1302</v>
      </c>
      <c r="G27" s="97" t="s">
        <v>266</v>
      </c>
      <c r="H27" s="3" t="s">
        <v>252</v>
      </c>
      <c r="I27" s="3" t="s">
        <v>267</v>
      </c>
      <c r="J27" s="8" t="s">
        <v>128</v>
      </c>
      <c r="K27" s="9" t="s">
        <v>1282</v>
      </c>
      <c r="L27" s="9" t="s">
        <v>1282</v>
      </c>
      <c r="M27" s="9" t="s">
        <v>1303</v>
      </c>
    </row>
    <row r="28" spans="1:13" ht="15.95" customHeight="1">
      <c r="A28" s="2" t="s">
        <v>1255</v>
      </c>
      <c r="B28" s="17" t="s">
        <v>1277</v>
      </c>
      <c r="D28" s="96" t="s">
        <v>1278</v>
      </c>
      <c r="E28" s="96" t="s">
        <v>1304</v>
      </c>
      <c r="F28" s="97" t="s">
        <v>1304</v>
      </c>
      <c r="G28" s="97" t="s">
        <v>125</v>
      </c>
      <c r="H28" s="3" t="s">
        <v>126</v>
      </c>
      <c r="I28" s="3" t="s">
        <v>127</v>
      </c>
      <c r="J28" s="8" t="s">
        <v>128</v>
      </c>
      <c r="K28" s="9" t="s">
        <v>1268</v>
      </c>
      <c r="L28" s="9" t="s">
        <v>1268</v>
      </c>
      <c r="M28" s="9" t="s">
        <v>1304</v>
      </c>
    </row>
    <row r="29" spans="1:13" ht="15.95" customHeight="1">
      <c r="A29" s="2" t="s">
        <v>1255</v>
      </c>
      <c r="B29" s="17" t="s">
        <v>1281</v>
      </c>
      <c r="D29" s="92"/>
      <c r="E29" s="92"/>
      <c r="F29" s="97"/>
      <c r="G29" s="97" t="s">
        <v>266</v>
      </c>
      <c r="H29" s="3" t="s">
        <v>252</v>
      </c>
      <c r="I29" s="3" t="s">
        <v>267</v>
      </c>
      <c r="J29" s="8" t="s">
        <v>128</v>
      </c>
      <c r="K29" s="9" t="s">
        <v>1282</v>
      </c>
      <c r="L29" s="9" t="s">
        <v>1282</v>
      </c>
      <c r="M29" s="9" t="s">
        <v>1305</v>
      </c>
    </row>
    <row r="30" spans="1:13" ht="15.95" customHeight="1">
      <c r="A30" s="2" t="s">
        <v>1255</v>
      </c>
      <c r="B30" s="17" t="s">
        <v>1283</v>
      </c>
      <c r="D30" s="92"/>
      <c r="E30" s="92"/>
      <c r="F30" s="97"/>
      <c r="G30" s="97" t="s">
        <v>686</v>
      </c>
      <c r="H30" s="3" t="s">
        <v>688</v>
      </c>
      <c r="I30" s="3" t="s">
        <v>689</v>
      </c>
      <c r="J30" s="8" t="s">
        <v>322</v>
      </c>
      <c r="K30" s="9" t="s">
        <v>1271</v>
      </c>
      <c r="L30" s="9" t="s">
        <v>1271</v>
      </c>
      <c r="M30" s="9" t="s">
        <v>1306</v>
      </c>
    </row>
    <row r="31" spans="1:13" ht="15.95" customHeight="1">
      <c r="A31" s="2" t="s">
        <v>1255</v>
      </c>
      <c r="B31" s="17" t="s">
        <v>1277</v>
      </c>
      <c r="D31" s="96" t="s">
        <v>1285</v>
      </c>
      <c r="E31" s="96" t="s">
        <v>1307</v>
      </c>
      <c r="F31" s="97" t="s">
        <v>1308</v>
      </c>
      <c r="G31" s="97" t="s">
        <v>125</v>
      </c>
      <c r="H31" s="3" t="s">
        <v>126</v>
      </c>
      <c r="I31" s="3" t="s">
        <v>127</v>
      </c>
      <c r="J31" s="8" t="s">
        <v>128</v>
      </c>
      <c r="K31" s="9" t="s">
        <v>1268</v>
      </c>
      <c r="L31" s="9" t="s">
        <v>1268</v>
      </c>
      <c r="M31" s="9" t="s">
        <v>1308</v>
      </c>
    </row>
    <row r="32" spans="1:13" ht="15.95" customHeight="1">
      <c r="A32" s="2" t="s">
        <v>1255</v>
      </c>
      <c r="B32" s="17" t="s">
        <v>1281</v>
      </c>
      <c r="D32" s="92"/>
      <c r="E32" s="92"/>
      <c r="F32" s="97"/>
      <c r="G32" s="97" t="s">
        <v>266</v>
      </c>
      <c r="H32" s="3" t="s">
        <v>252</v>
      </c>
      <c r="I32" s="3" t="s">
        <v>267</v>
      </c>
      <c r="J32" s="8" t="s">
        <v>128</v>
      </c>
      <c r="K32" s="9" t="s">
        <v>1282</v>
      </c>
      <c r="L32" s="9" t="s">
        <v>1282</v>
      </c>
      <c r="M32" s="9" t="s">
        <v>1287</v>
      </c>
    </row>
    <row r="33" spans="1:13" ht="15.95" customHeight="1">
      <c r="A33" s="2" t="s">
        <v>1255</v>
      </c>
      <c r="B33" s="17" t="s">
        <v>1289</v>
      </c>
      <c r="D33" s="92"/>
      <c r="E33" s="92"/>
      <c r="F33" s="97"/>
      <c r="G33" s="97" t="s">
        <v>673</v>
      </c>
      <c r="H33" s="3" t="s">
        <v>675</v>
      </c>
      <c r="I33" s="3" t="s">
        <v>676</v>
      </c>
      <c r="J33" s="8" t="s">
        <v>322</v>
      </c>
      <c r="K33" s="9" t="s">
        <v>1271</v>
      </c>
      <c r="L33" s="9" t="s">
        <v>1271</v>
      </c>
      <c r="M33" s="9" t="s">
        <v>1309</v>
      </c>
    </row>
    <row r="34" spans="1:13" ht="15.95" customHeight="1">
      <c r="A34" s="2" t="s">
        <v>1255</v>
      </c>
      <c r="B34" s="17" t="s">
        <v>1281</v>
      </c>
      <c r="D34" s="96" t="s">
        <v>1291</v>
      </c>
      <c r="E34" s="96" t="s">
        <v>1274</v>
      </c>
      <c r="F34" s="97" t="s">
        <v>1275</v>
      </c>
      <c r="G34" s="97" t="s">
        <v>266</v>
      </c>
      <c r="H34" s="3" t="s">
        <v>252</v>
      </c>
      <c r="I34" s="3" t="s">
        <v>267</v>
      </c>
      <c r="J34" s="8" t="s">
        <v>128</v>
      </c>
      <c r="K34" s="9" t="s">
        <v>1282</v>
      </c>
      <c r="L34" s="9" t="s">
        <v>1282</v>
      </c>
      <c r="M34" s="9" t="s">
        <v>1310</v>
      </c>
    </row>
    <row r="35" spans="1:13" ht="15.95" customHeight="1">
      <c r="A35" s="2" t="s">
        <v>1255</v>
      </c>
      <c r="B35" s="17" t="s">
        <v>1294</v>
      </c>
      <c r="D35" s="96" t="s">
        <v>1295</v>
      </c>
      <c r="E35" s="96" t="s">
        <v>1268</v>
      </c>
      <c r="F35" s="97" t="s">
        <v>1268</v>
      </c>
      <c r="G35" s="97" t="s">
        <v>276</v>
      </c>
      <c r="H35" s="3" t="s">
        <v>277</v>
      </c>
      <c r="I35" s="3" t="s">
        <v>278</v>
      </c>
      <c r="J35" s="8" t="s">
        <v>148</v>
      </c>
      <c r="K35" s="9" t="s">
        <v>1268</v>
      </c>
      <c r="L35" s="9" t="s">
        <v>1268</v>
      </c>
      <c r="M35" s="9" t="s">
        <v>1268</v>
      </c>
    </row>
    <row r="36" spans="1:13" ht="15.95" customHeight="1">
      <c r="A36" s="2" t="s">
        <v>1255</v>
      </c>
      <c r="B36" s="17" t="s">
        <v>1296</v>
      </c>
      <c r="D36" s="92"/>
      <c r="E36" s="92"/>
      <c r="F36" s="97"/>
      <c r="G36" s="97" t="s">
        <v>160</v>
      </c>
      <c r="H36" s="3" t="s">
        <v>161</v>
      </c>
      <c r="I36" s="3" t="s">
        <v>162</v>
      </c>
      <c r="J36" s="8" t="s">
        <v>148</v>
      </c>
      <c r="K36" s="9" t="s">
        <v>1268</v>
      </c>
      <c r="L36" s="9" t="s">
        <v>1268</v>
      </c>
      <c r="M36" s="9" t="s">
        <v>1268</v>
      </c>
    </row>
    <row r="37" spans="1:13" ht="15.95" customHeight="1">
      <c r="A37" s="2" t="s">
        <v>1255</v>
      </c>
      <c r="D37" s="96" t="s">
        <v>1311</v>
      </c>
      <c r="E37" s="96"/>
      <c r="F37" s="97"/>
      <c r="G37" s="97"/>
      <c r="H37" s="3"/>
      <c r="I37" s="3"/>
      <c r="J37" s="8"/>
      <c r="K37" s="9"/>
      <c r="L37" s="9"/>
      <c r="M37" s="9"/>
    </row>
    <row r="38" spans="1:13" ht="15.95" customHeight="1">
      <c r="A38" s="2" t="s">
        <v>1255</v>
      </c>
      <c r="B38" s="17" t="s">
        <v>1312</v>
      </c>
      <c r="D38" s="96" t="s">
        <v>1313</v>
      </c>
      <c r="E38" s="96" t="s">
        <v>1314</v>
      </c>
      <c r="F38" s="97" t="s">
        <v>1315</v>
      </c>
      <c r="G38" s="97" t="s">
        <v>254</v>
      </c>
      <c r="H38" s="3" t="s">
        <v>252</v>
      </c>
      <c r="I38" s="3" t="s">
        <v>255</v>
      </c>
      <c r="J38" s="8" t="s">
        <v>128</v>
      </c>
      <c r="K38" s="9" t="s">
        <v>1268</v>
      </c>
      <c r="L38" s="9" t="s">
        <v>1268</v>
      </c>
      <c r="M38" s="9" t="s">
        <v>1315</v>
      </c>
    </row>
    <row r="39" spans="1:13" ht="15.95" customHeight="1">
      <c r="A39" s="2" t="s">
        <v>1255</v>
      </c>
      <c r="B39" s="17" t="s">
        <v>1277</v>
      </c>
      <c r="D39" s="96" t="s">
        <v>1316</v>
      </c>
      <c r="E39" s="96" t="s">
        <v>1317</v>
      </c>
      <c r="F39" s="97" t="s">
        <v>1318</v>
      </c>
      <c r="G39" s="97" t="s">
        <v>125</v>
      </c>
      <c r="H39" s="3" t="s">
        <v>126</v>
      </c>
      <c r="I39" s="3" t="s">
        <v>127</v>
      </c>
      <c r="J39" s="8" t="s">
        <v>128</v>
      </c>
      <c r="K39" s="9" t="s">
        <v>1268</v>
      </c>
      <c r="L39" s="9" t="s">
        <v>1268</v>
      </c>
      <c r="M39" s="9" t="s">
        <v>1318</v>
      </c>
    </row>
    <row r="40" spans="1:13" ht="15.95" customHeight="1">
      <c r="A40" s="2" t="s">
        <v>1255</v>
      </c>
      <c r="B40" s="17" t="s">
        <v>1312</v>
      </c>
      <c r="D40" s="92"/>
      <c r="E40" s="92"/>
      <c r="F40" s="97"/>
      <c r="G40" s="97" t="s">
        <v>254</v>
      </c>
      <c r="H40" s="3" t="s">
        <v>252</v>
      </c>
      <c r="I40" s="3" t="s">
        <v>255</v>
      </c>
      <c r="J40" s="8" t="s">
        <v>128</v>
      </c>
      <c r="K40" s="9" t="s">
        <v>1268</v>
      </c>
      <c r="L40" s="9" t="s">
        <v>1268</v>
      </c>
      <c r="M40" s="9" t="s">
        <v>1318</v>
      </c>
    </row>
    <row r="41" spans="1:13" ht="15.95" customHeight="1">
      <c r="A41" s="2" t="s">
        <v>1255</v>
      </c>
      <c r="B41" s="17" t="s">
        <v>1283</v>
      </c>
      <c r="D41" s="92"/>
      <c r="E41" s="92"/>
      <c r="F41" s="97"/>
      <c r="G41" s="97" t="s">
        <v>686</v>
      </c>
      <c r="H41" s="3" t="s">
        <v>688</v>
      </c>
      <c r="I41" s="3" t="s">
        <v>689</v>
      </c>
      <c r="J41" s="8" t="s">
        <v>322</v>
      </c>
      <c r="K41" s="9" t="s">
        <v>1271</v>
      </c>
      <c r="L41" s="9" t="s">
        <v>1271</v>
      </c>
      <c r="M41" s="9" t="s">
        <v>1319</v>
      </c>
    </row>
    <row r="42" spans="1:13" ht="15.95" customHeight="1">
      <c r="A42" s="2" t="s">
        <v>1255</v>
      </c>
      <c r="B42" s="17" t="s">
        <v>1312</v>
      </c>
      <c r="D42" s="96" t="s">
        <v>1320</v>
      </c>
      <c r="E42" s="96" t="s">
        <v>1274</v>
      </c>
      <c r="F42" s="97" t="s">
        <v>1275</v>
      </c>
      <c r="G42" s="97" t="s">
        <v>254</v>
      </c>
      <c r="H42" s="3" t="s">
        <v>252</v>
      </c>
      <c r="I42" s="3" t="s">
        <v>255</v>
      </c>
      <c r="J42" s="8" t="s">
        <v>128</v>
      </c>
      <c r="K42" s="9" t="s">
        <v>1268</v>
      </c>
      <c r="L42" s="9" t="s">
        <v>1268</v>
      </c>
      <c r="M42" s="9" t="s">
        <v>1275</v>
      </c>
    </row>
    <row r="43" spans="1:13" ht="15.95" customHeight="1">
      <c r="A43" s="2" t="s">
        <v>1255</v>
      </c>
      <c r="B43" s="17" t="s">
        <v>1321</v>
      </c>
      <c r="D43" s="96" t="s">
        <v>1322</v>
      </c>
      <c r="E43" s="96" t="s">
        <v>1268</v>
      </c>
      <c r="F43" s="97" t="s">
        <v>1268</v>
      </c>
      <c r="G43" s="97" t="s">
        <v>157</v>
      </c>
      <c r="H43" s="3" t="s">
        <v>158</v>
      </c>
      <c r="I43" s="3" t="s">
        <v>159</v>
      </c>
      <c r="J43" s="8" t="s">
        <v>148</v>
      </c>
      <c r="K43" s="9" t="s">
        <v>1268</v>
      </c>
      <c r="L43" s="9" t="s">
        <v>1268</v>
      </c>
      <c r="M43" s="9" t="s">
        <v>1268</v>
      </c>
    </row>
    <row r="44" spans="1:13" ht="15.95" customHeight="1">
      <c r="A44" s="2" t="s">
        <v>1255</v>
      </c>
      <c r="B44" s="17" t="s">
        <v>1323</v>
      </c>
      <c r="D44" s="92"/>
      <c r="E44" s="92"/>
      <c r="F44" s="97"/>
      <c r="G44" s="97" t="s">
        <v>163</v>
      </c>
      <c r="H44" s="3" t="s">
        <v>164</v>
      </c>
      <c r="I44" s="3" t="s">
        <v>165</v>
      </c>
      <c r="J44" s="8" t="s">
        <v>148</v>
      </c>
      <c r="K44" s="9" t="s">
        <v>1268</v>
      </c>
      <c r="L44" s="9" t="s">
        <v>1268</v>
      </c>
      <c r="M44" s="9" t="s">
        <v>1268</v>
      </c>
    </row>
    <row r="45" spans="1:13" ht="15.95" customHeight="1">
      <c r="A45" s="2" t="s">
        <v>1255</v>
      </c>
      <c r="D45" s="98"/>
      <c r="E45" s="98"/>
      <c r="F45" s="97"/>
      <c r="G45" s="97"/>
      <c r="H45" s="3"/>
      <c r="I45" s="3"/>
      <c r="J45" s="8"/>
      <c r="K45" s="9"/>
      <c r="L45" s="9"/>
      <c r="M45" s="9"/>
    </row>
    <row r="46" spans="1:13" ht="15.95" customHeight="1">
      <c r="D46" s="99"/>
      <c r="E46" s="99"/>
    </row>
    <row r="47" spans="1:13" ht="15.95" customHeight="1">
      <c r="D47" s="99"/>
      <c r="E47" s="99"/>
    </row>
    <row r="48" spans="1:13" ht="15.95" customHeight="1">
      <c r="B48" s="17" t="s">
        <v>1324</v>
      </c>
      <c r="D48" s="250" t="s">
        <v>1241</v>
      </c>
      <c r="E48" s="251"/>
      <c r="F48" s="251"/>
      <c r="G48" s="251"/>
      <c r="H48" s="251"/>
      <c r="I48" s="251"/>
      <c r="J48" s="251"/>
      <c r="K48" s="251"/>
      <c r="L48" s="251"/>
      <c r="M48" s="251"/>
    </row>
    <row r="49" spans="1:13" ht="15.95" customHeight="1">
      <c r="A49" s="44" t="s">
        <v>1325</v>
      </c>
      <c r="B49" s="42" t="s">
        <v>1326</v>
      </c>
      <c r="C49" s="42" t="s">
        <v>1327</v>
      </c>
      <c r="D49" s="252" t="s">
        <v>1328</v>
      </c>
      <c r="E49" s="252" t="s">
        <v>1329</v>
      </c>
      <c r="F49" s="255" t="s">
        <v>1330</v>
      </c>
      <c r="G49" s="255" t="s">
        <v>1331</v>
      </c>
      <c r="H49" s="252" t="s">
        <v>1332</v>
      </c>
      <c r="I49" s="252" t="s">
        <v>1333</v>
      </c>
      <c r="J49" s="252" t="s">
        <v>1334</v>
      </c>
      <c r="K49" s="252" t="s">
        <v>1335</v>
      </c>
      <c r="L49" s="252" t="s">
        <v>1336</v>
      </c>
      <c r="M49" s="252" t="s">
        <v>1337</v>
      </c>
    </row>
    <row r="50" spans="1:13" ht="15.95" customHeight="1">
      <c r="A50" s="44"/>
      <c r="B50" s="42"/>
      <c r="C50" s="42"/>
      <c r="D50" s="254"/>
      <c r="E50" s="254"/>
      <c r="F50" s="256"/>
      <c r="G50" s="256"/>
      <c r="H50" s="254"/>
      <c r="I50" s="254"/>
      <c r="J50" s="254"/>
      <c r="K50" s="254"/>
      <c r="L50" s="254"/>
      <c r="M50" s="254"/>
    </row>
    <row r="51" spans="1:13" ht="15.95" customHeight="1">
      <c r="A51" s="2" t="s">
        <v>1255</v>
      </c>
      <c r="D51" s="92" t="s">
        <v>1338</v>
      </c>
      <c r="E51" s="92"/>
      <c r="F51" s="93"/>
      <c r="G51" s="93"/>
      <c r="H51" s="5"/>
      <c r="I51" s="5"/>
      <c r="J51" s="94"/>
      <c r="K51" s="95"/>
      <c r="L51" s="95"/>
      <c r="M51" s="95"/>
    </row>
    <row r="52" spans="1:13" ht="15.95" customHeight="1">
      <c r="A52" s="2" t="s">
        <v>1255</v>
      </c>
      <c r="B52" s="17" t="s">
        <v>1259</v>
      </c>
      <c r="D52" s="96" t="s">
        <v>1260</v>
      </c>
      <c r="E52" s="96" t="s">
        <v>1339</v>
      </c>
      <c r="F52" s="97" t="s">
        <v>1262</v>
      </c>
      <c r="G52" s="97" t="s">
        <v>268</v>
      </c>
      <c r="H52" s="3" t="s">
        <v>252</v>
      </c>
      <c r="I52" s="3" t="s">
        <v>269</v>
      </c>
      <c r="J52" s="8" t="s">
        <v>128</v>
      </c>
      <c r="K52" s="9" t="s">
        <v>1263</v>
      </c>
      <c r="L52" s="9" t="s">
        <v>1263</v>
      </c>
      <c r="M52" s="9" t="s">
        <v>1264</v>
      </c>
    </row>
    <row r="53" spans="1:13" ht="15.95" customHeight="1">
      <c r="A53" s="2" t="s">
        <v>1255</v>
      </c>
      <c r="B53" s="17" t="s">
        <v>1265</v>
      </c>
      <c r="D53" s="96" t="s">
        <v>1266</v>
      </c>
      <c r="E53" s="96" t="s">
        <v>1340</v>
      </c>
      <c r="F53" s="97" t="s">
        <v>1341</v>
      </c>
      <c r="G53" s="97" t="s">
        <v>129</v>
      </c>
      <c r="H53" s="3" t="s">
        <v>126</v>
      </c>
      <c r="I53" s="3" t="s">
        <v>130</v>
      </c>
      <c r="J53" s="8" t="s">
        <v>128</v>
      </c>
      <c r="K53" s="9" t="s">
        <v>1268</v>
      </c>
      <c r="L53" s="9" t="s">
        <v>1268</v>
      </c>
      <c r="M53" s="9" t="s">
        <v>1341</v>
      </c>
    </row>
    <row r="54" spans="1:13" ht="15.95" customHeight="1">
      <c r="A54" s="2" t="s">
        <v>1255</v>
      </c>
      <c r="B54" s="17" t="s">
        <v>1259</v>
      </c>
      <c r="D54" s="92"/>
      <c r="E54" s="92"/>
      <c r="F54" s="97"/>
      <c r="G54" s="97" t="s">
        <v>268</v>
      </c>
      <c r="H54" s="3" t="s">
        <v>252</v>
      </c>
      <c r="I54" s="3" t="s">
        <v>269</v>
      </c>
      <c r="J54" s="8" t="s">
        <v>128</v>
      </c>
      <c r="K54" s="9" t="s">
        <v>1263</v>
      </c>
      <c r="L54" s="9" t="s">
        <v>1263</v>
      </c>
      <c r="M54" s="9" t="s">
        <v>1342</v>
      </c>
    </row>
    <row r="55" spans="1:13" ht="15.95" customHeight="1">
      <c r="A55" s="2" t="s">
        <v>1255</v>
      </c>
      <c r="B55" s="17" t="s">
        <v>1270</v>
      </c>
      <c r="D55" s="92"/>
      <c r="E55" s="92"/>
      <c r="F55" s="97"/>
      <c r="G55" s="97" t="s">
        <v>690</v>
      </c>
      <c r="H55" s="3" t="s">
        <v>688</v>
      </c>
      <c r="I55" s="3" t="s">
        <v>692</v>
      </c>
      <c r="J55" s="8" t="s">
        <v>322</v>
      </c>
      <c r="K55" s="9" t="s">
        <v>1271</v>
      </c>
      <c r="L55" s="9" t="s">
        <v>1271</v>
      </c>
      <c r="M55" s="9" t="s">
        <v>1343</v>
      </c>
    </row>
    <row r="56" spans="1:13" ht="15.95" customHeight="1">
      <c r="A56" s="2" t="s">
        <v>1255</v>
      </c>
      <c r="B56" s="17" t="s">
        <v>1259</v>
      </c>
      <c r="D56" s="96" t="s">
        <v>1273</v>
      </c>
      <c r="E56" s="96" t="s">
        <v>1274</v>
      </c>
      <c r="F56" s="97" t="s">
        <v>1275</v>
      </c>
      <c r="G56" s="97" t="s">
        <v>268</v>
      </c>
      <c r="H56" s="3" t="s">
        <v>252</v>
      </c>
      <c r="I56" s="3" t="s">
        <v>269</v>
      </c>
      <c r="J56" s="8" t="s">
        <v>128</v>
      </c>
      <c r="K56" s="9" t="s">
        <v>1263</v>
      </c>
      <c r="L56" s="9" t="s">
        <v>1263</v>
      </c>
      <c r="M56" s="9" t="s">
        <v>1276</v>
      </c>
    </row>
    <row r="57" spans="1:13" ht="15.95" customHeight="1">
      <c r="A57" s="2" t="s">
        <v>1255</v>
      </c>
      <c r="B57" s="17" t="s">
        <v>1277</v>
      </c>
      <c r="D57" s="96" t="s">
        <v>1278</v>
      </c>
      <c r="E57" s="96" t="s">
        <v>1344</v>
      </c>
      <c r="F57" s="97" t="s">
        <v>1282</v>
      </c>
      <c r="G57" s="97" t="s">
        <v>125</v>
      </c>
      <c r="H57" s="3" t="s">
        <v>126</v>
      </c>
      <c r="I57" s="3" t="s">
        <v>127</v>
      </c>
      <c r="J57" s="8" t="s">
        <v>128</v>
      </c>
      <c r="K57" s="9" t="s">
        <v>1268</v>
      </c>
      <c r="L57" s="9" t="s">
        <v>1268</v>
      </c>
      <c r="M57" s="9" t="s">
        <v>1282</v>
      </c>
    </row>
    <row r="58" spans="1:13" ht="15.95" customHeight="1">
      <c r="A58" s="2" t="s">
        <v>1255</v>
      </c>
      <c r="B58" s="17" t="s">
        <v>1281</v>
      </c>
      <c r="D58" s="92"/>
      <c r="E58" s="92"/>
      <c r="F58" s="97"/>
      <c r="G58" s="97" t="s">
        <v>266</v>
      </c>
      <c r="H58" s="3" t="s">
        <v>252</v>
      </c>
      <c r="I58" s="3" t="s">
        <v>267</v>
      </c>
      <c r="J58" s="8" t="s">
        <v>128</v>
      </c>
      <c r="K58" s="9" t="s">
        <v>1282</v>
      </c>
      <c r="L58" s="9" t="s">
        <v>1282</v>
      </c>
      <c r="M58" s="9" t="s">
        <v>1263</v>
      </c>
    </row>
    <row r="59" spans="1:13" ht="15.95" customHeight="1">
      <c r="A59" s="2" t="s">
        <v>1255</v>
      </c>
      <c r="B59" s="17" t="s">
        <v>1283</v>
      </c>
      <c r="D59" s="92"/>
      <c r="E59" s="92"/>
      <c r="F59" s="97"/>
      <c r="G59" s="97" t="s">
        <v>686</v>
      </c>
      <c r="H59" s="3" t="s">
        <v>688</v>
      </c>
      <c r="I59" s="3" t="s">
        <v>689</v>
      </c>
      <c r="J59" s="8" t="s">
        <v>322</v>
      </c>
      <c r="K59" s="9" t="s">
        <v>1271</v>
      </c>
      <c r="L59" s="9" t="s">
        <v>1271</v>
      </c>
      <c r="M59" s="9" t="s">
        <v>1345</v>
      </c>
    </row>
    <row r="60" spans="1:13" ht="15.95" customHeight="1">
      <c r="A60" s="2" t="s">
        <v>1255</v>
      </c>
      <c r="B60" s="17" t="s">
        <v>1277</v>
      </c>
      <c r="D60" s="96" t="s">
        <v>1285</v>
      </c>
      <c r="E60" s="96" t="s">
        <v>1286</v>
      </c>
      <c r="F60" s="97" t="s">
        <v>1287</v>
      </c>
      <c r="G60" s="97" t="s">
        <v>125</v>
      </c>
      <c r="H60" s="3" t="s">
        <v>126</v>
      </c>
      <c r="I60" s="3" t="s">
        <v>127</v>
      </c>
      <c r="J60" s="8" t="s">
        <v>128</v>
      </c>
      <c r="K60" s="9" t="s">
        <v>1268</v>
      </c>
      <c r="L60" s="9" t="s">
        <v>1268</v>
      </c>
      <c r="M60" s="9" t="s">
        <v>1287</v>
      </c>
    </row>
    <row r="61" spans="1:13" ht="15.95" customHeight="1">
      <c r="A61" s="2" t="s">
        <v>1255</v>
      </c>
      <c r="B61" s="17" t="s">
        <v>1281</v>
      </c>
      <c r="D61" s="92"/>
      <c r="E61" s="92"/>
      <c r="F61" s="97"/>
      <c r="G61" s="97" t="s">
        <v>266</v>
      </c>
      <c r="H61" s="3" t="s">
        <v>252</v>
      </c>
      <c r="I61" s="3" t="s">
        <v>267</v>
      </c>
      <c r="J61" s="8" t="s">
        <v>128</v>
      </c>
      <c r="K61" s="9" t="s">
        <v>1282</v>
      </c>
      <c r="L61" s="9" t="s">
        <v>1282</v>
      </c>
      <c r="M61" s="9" t="s">
        <v>1288</v>
      </c>
    </row>
    <row r="62" spans="1:13" ht="15.95" customHeight="1">
      <c r="A62" s="2" t="s">
        <v>1255</v>
      </c>
      <c r="B62" s="17" t="s">
        <v>1289</v>
      </c>
      <c r="D62" s="92"/>
      <c r="E62" s="92"/>
      <c r="F62" s="97"/>
      <c r="G62" s="97" t="s">
        <v>673</v>
      </c>
      <c r="H62" s="3" t="s">
        <v>675</v>
      </c>
      <c r="I62" s="3" t="s">
        <v>676</v>
      </c>
      <c r="J62" s="8" t="s">
        <v>322</v>
      </c>
      <c r="K62" s="9" t="s">
        <v>1271</v>
      </c>
      <c r="L62" s="9" t="s">
        <v>1271</v>
      </c>
      <c r="M62" s="9" t="s">
        <v>1290</v>
      </c>
    </row>
    <row r="63" spans="1:13" ht="15.95" customHeight="1">
      <c r="A63" s="2" t="s">
        <v>1255</v>
      </c>
      <c r="B63" s="17" t="s">
        <v>1281</v>
      </c>
      <c r="D63" s="96" t="s">
        <v>1291</v>
      </c>
      <c r="E63" s="96" t="s">
        <v>1292</v>
      </c>
      <c r="F63" s="97" t="s">
        <v>1292</v>
      </c>
      <c r="G63" s="97" t="s">
        <v>266</v>
      </c>
      <c r="H63" s="3" t="s">
        <v>252</v>
      </c>
      <c r="I63" s="3" t="s">
        <v>267</v>
      </c>
      <c r="J63" s="8" t="s">
        <v>128</v>
      </c>
      <c r="K63" s="9" t="s">
        <v>1282</v>
      </c>
      <c r="L63" s="9" t="s">
        <v>1282</v>
      </c>
      <c r="M63" s="9" t="s">
        <v>1293</v>
      </c>
    </row>
    <row r="64" spans="1:13" ht="15.95" customHeight="1">
      <c r="A64" s="2" t="s">
        <v>1255</v>
      </c>
      <c r="B64" s="17" t="s">
        <v>1294</v>
      </c>
      <c r="D64" s="96" t="s">
        <v>1295</v>
      </c>
      <c r="E64" s="96" t="s">
        <v>1282</v>
      </c>
      <c r="F64" s="97" t="s">
        <v>1282</v>
      </c>
      <c r="G64" s="97" t="s">
        <v>276</v>
      </c>
      <c r="H64" s="3" t="s">
        <v>277</v>
      </c>
      <c r="I64" s="3" t="s">
        <v>278</v>
      </c>
      <c r="J64" s="8" t="s">
        <v>148</v>
      </c>
      <c r="K64" s="9" t="s">
        <v>1268</v>
      </c>
      <c r="L64" s="9" t="s">
        <v>1268</v>
      </c>
      <c r="M64" s="9" t="s">
        <v>1282</v>
      </c>
    </row>
    <row r="65" spans="1:13" ht="15.95" customHeight="1">
      <c r="A65" s="2" t="s">
        <v>1255</v>
      </c>
      <c r="B65" s="17" t="s">
        <v>1296</v>
      </c>
      <c r="D65" s="92"/>
      <c r="E65" s="92"/>
      <c r="F65" s="97"/>
      <c r="G65" s="97" t="s">
        <v>160</v>
      </c>
      <c r="H65" s="3" t="s">
        <v>161</v>
      </c>
      <c r="I65" s="3" t="s">
        <v>162</v>
      </c>
      <c r="J65" s="8" t="s">
        <v>148</v>
      </c>
      <c r="K65" s="9" t="s">
        <v>1268</v>
      </c>
      <c r="L65" s="9" t="s">
        <v>1268</v>
      </c>
      <c r="M65" s="9" t="s">
        <v>1282</v>
      </c>
    </row>
    <row r="66" spans="1:13" ht="15.95" customHeight="1">
      <c r="A66" s="2" t="s">
        <v>1255</v>
      </c>
      <c r="B66" s="17" t="s">
        <v>1297</v>
      </c>
      <c r="D66" s="96" t="s">
        <v>1298</v>
      </c>
      <c r="E66" s="96" t="s">
        <v>1268</v>
      </c>
      <c r="F66" s="97" t="s">
        <v>1268</v>
      </c>
      <c r="G66" s="97" t="s">
        <v>168</v>
      </c>
      <c r="H66" s="3" t="s">
        <v>169</v>
      </c>
      <c r="I66" s="3" t="s">
        <v>170</v>
      </c>
      <c r="J66" s="8" t="s">
        <v>148</v>
      </c>
      <c r="K66" s="9" t="s">
        <v>1268</v>
      </c>
      <c r="L66" s="9" t="s">
        <v>1268</v>
      </c>
      <c r="M66" s="9" t="s">
        <v>1268</v>
      </c>
    </row>
    <row r="67" spans="1:13" ht="15.95" customHeight="1">
      <c r="A67" s="2" t="s">
        <v>1255</v>
      </c>
      <c r="B67" s="17" t="s">
        <v>1346</v>
      </c>
      <c r="D67" s="96" t="s">
        <v>1347</v>
      </c>
      <c r="E67" s="96" t="s">
        <v>1268</v>
      </c>
      <c r="F67" s="97" t="s">
        <v>1268</v>
      </c>
      <c r="G67" s="97" t="s">
        <v>696</v>
      </c>
      <c r="H67" s="3" t="s">
        <v>698</v>
      </c>
      <c r="I67" s="3" t="s">
        <v>699</v>
      </c>
      <c r="J67" s="8" t="s">
        <v>322</v>
      </c>
      <c r="K67" s="9" t="s">
        <v>1268</v>
      </c>
      <c r="L67" s="9" t="s">
        <v>1268</v>
      </c>
      <c r="M67" s="9" t="s">
        <v>1268</v>
      </c>
    </row>
    <row r="68" spans="1:13" ht="15.95" customHeight="1">
      <c r="A68" s="2" t="s">
        <v>1255</v>
      </c>
      <c r="D68" s="96"/>
      <c r="E68" s="96"/>
      <c r="F68" s="97"/>
      <c r="G68" s="97"/>
      <c r="H68" s="3"/>
      <c r="I68" s="3"/>
      <c r="J68" s="8"/>
      <c r="K68" s="9"/>
      <c r="L68" s="9"/>
      <c r="M68" s="9"/>
    </row>
    <row r="69" spans="1:13" ht="15.95" customHeight="1">
      <c r="A69" s="2" t="s">
        <v>1255</v>
      </c>
      <c r="D69" s="96" t="s">
        <v>1348</v>
      </c>
      <c r="E69" s="96"/>
      <c r="F69" s="97"/>
      <c r="G69" s="97"/>
      <c r="H69" s="3"/>
      <c r="I69" s="3"/>
      <c r="J69" s="8"/>
      <c r="K69" s="9"/>
      <c r="L69" s="9"/>
      <c r="M69" s="9"/>
    </row>
    <row r="70" spans="1:13" ht="15.95" customHeight="1">
      <c r="A70" s="2" t="s">
        <v>1255</v>
      </c>
      <c r="B70" s="17" t="s">
        <v>1259</v>
      </c>
      <c r="D70" s="96" t="s">
        <v>1260</v>
      </c>
      <c r="E70" s="96" t="s">
        <v>1349</v>
      </c>
      <c r="F70" s="97" t="s">
        <v>1350</v>
      </c>
      <c r="G70" s="97" t="s">
        <v>268</v>
      </c>
      <c r="H70" s="3" t="s">
        <v>252</v>
      </c>
      <c r="I70" s="3" t="s">
        <v>269</v>
      </c>
      <c r="J70" s="8" t="s">
        <v>128</v>
      </c>
      <c r="K70" s="9" t="s">
        <v>1263</v>
      </c>
      <c r="L70" s="9" t="s">
        <v>1263</v>
      </c>
      <c r="M70" s="9" t="s">
        <v>1351</v>
      </c>
    </row>
    <row r="71" spans="1:13" ht="15.95" customHeight="1">
      <c r="A71" s="2" t="s">
        <v>1255</v>
      </c>
      <c r="B71" s="17" t="s">
        <v>1265</v>
      </c>
      <c r="D71" s="96" t="s">
        <v>1266</v>
      </c>
      <c r="E71" s="96" t="s">
        <v>1352</v>
      </c>
      <c r="F71" s="97" t="s">
        <v>1352</v>
      </c>
      <c r="G71" s="97" t="s">
        <v>129</v>
      </c>
      <c r="H71" s="3" t="s">
        <v>126</v>
      </c>
      <c r="I71" s="3" t="s">
        <v>130</v>
      </c>
      <c r="J71" s="8" t="s">
        <v>128</v>
      </c>
      <c r="K71" s="9" t="s">
        <v>1268</v>
      </c>
      <c r="L71" s="9" t="s">
        <v>1268</v>
      </c>
      <c r="M71" s="9" t="s">
        <v>1352</v>
      </c>
    </row>
    <row r="72" spans="1:13" ht="15.95" customHeight="1">
      <c r="A72" s="2" t="s">
        <v>1255</v>
      </c>
      <c r="B72" s="17" t="s">
        <v>1259</v>
      </c>
      <c r="D72" s="92"/>
      <c r="E72" s="92"/>
      <c r="F72" s="97"/>
      <c r="G72" s="97" t="s">
        <v>268</v>
      </c>
      <c r="H72" s="3" t="s">
        <v>252</v>
      </c>
      <c r="I72" s="3" t="s">
        <v>269</v>
      </c>
      <c r="J72" s="8" t="s">
        <v>128</v>
      </c>
      <c r="K72" s="9" t="s">
        <v>1263</v>
      </c>
      <c r="L72" s="9" t="s">
        <v>1263</v>
      </c>
      <c r="M72" s="9" t="s">
        <v>1353</v>
      </c>
    </row>
    <row r="73" spans="1:13" ht="15.95" customHeight="1">
      <c r="A73" s="2" t="s">
        <v>1255</v>
      </c>
      <c r="B73" s="17" t="s">
        <v>1270</v>
      </c>
      <c r="D73" s="92"/>
      <c r="E73" s="92"/>
      <c r="F73" s="97"/>
      <c r="G73" s="97" t="s">
        <v>690</v>
      </c>
      <c r="H73" s="3" t="s">
        <v>688</v>
      </c>
      <c r="I73" s="3" t="s">
        <v>692</v>
      </c>
      <c r="J73" s="8" t="s">
        <v>322</v>
      </c>
      <c r="K73" s="9" t="s">
        <v>1271</v>
      </c>
      <c r="L73" s="9" t="s">
        <v>1271</v>
      </c>
      <c r="M73" s="9" t="s">
        <v>1354</v>
      </c>
    </row>
    <row r="74" spans="1:13" ht="15.95" customHeight="1">
      <c r="A74" s="2" t="s">
        <v>1255</v>
      </c>
      <c r="B74" s="17" t="s">
        <v>1259</v>
      </c>
      <c r="D74" s="96" t="s">
        <v>1273</v>
      </c>
      <c r="E74" s="96" t="s">
        <v>1274</v>
      </c>
      <c r="F74" s="97" t="s">
        <v>1275</v>
      </c>
      <c r="G74" s="97" t="s">
        <v>268</v>
      </c>
      <c r="H74" s="3" t="s">
        <v>252</v>
      </c>
      <c r="I74" s="3" t="s">
        <v>269</v>
      </c>
      <c r="J74" s="8" t="s">
        <v>128</v>
      </c>
      <c r="K74" s="9" t="s">
        <v>1263</v>
      </c>
      <c r="L74" s="9" t="s">
        <v>1263</v>
      </c>
      <c r="M74" s="9" t="s">
        <v>1276</v>
      </c>
    </row>
    <row r="75" spans="1:13" ht="15.95" customHeight="1">
      <c r="A75" s="2" t="s">
        <v>1255</v>
      </c>
      <c r="B75" s="17" t="s">
        <v>1277</v>
      </c>
      <c r="D75" s="96" t="s">
        <v>1278</v>
      </c>
      <c r="E75" s="96" t="s">
        <v>1355</v>
      </c>
      <c r="F75" s="97" t="s">
        <v>1341</v>
      </c>
      <c r="G75" s="97" t="s">
        <v>125</v>
      </c>
      <c r="H75" s="3" t="s">
        <v>126</v>
      </c>
      <c r="I75" s="3" t="s">
        <v>127</v>
      </c>
      <c r="J75" s="8" t="s">
        <v>128</v>
      </c>
      <c r="K75" s="9" t="s">
        <v>1268</v>
      </c>
      <c r="L75" s="9" t="s">
        <v>1268</v>
      </c>
      <c r="M75" s="9" t="s">
        <v>1341</v>
      </c>
    </row>
    <row r="76" spans="1:13" ht="15.95" customHeight="1">
      <c r="A76" s="2" t="s">
        <v>1255</v>
      </c>
      <c r="B76" s="17" t="s">
        <v>1281</v>
      </c>
      <c r="D76" s="92"/>
      <c r="E76" s="92"/>
      <c r="F76" s="97"/>
      <c r="G76" s="97" t="s">
        <v>266</v>
      </c>
      <c r="H76" s="3" t="s">
        <v>252</v>
      </c>
      <c r="I76" s="3" t="s">
        <v>267</v>
      </c>
      <c r="J76" s="8" t="s">
        <v>128</v>
      </c>
      <c r="K76" s="9" t="s">
        <v>1282</v>
      </c>
      <c r="L76" s="9" t="s">
        <v>1282</v>
      </c>
      <c r="M76" s="9" t="s">
        <v>1356</v>
      </c>
    </row>
    <row r="77" spans="1:13" ht="15.95" customHeight="1">
      <c r="A77" s="2" t="s">
        <v>1255</v>
      </c>
      <c r="B77" s="17" t="s">
        <v>1283</v>
      </c>
      <c r="D77" s="92"/>
      <c r="E77" s="92"/>
      <c r="F77" s="97"/>
      <c r="G77" s="97" t="s">
        <v>686</v>
      </c>
      <c r="H77" s="3" t="s">
        <v>688</v>
      </c>
      <c r="I77" s="3" t="s">
        <v>689</v>
      </c>
      <c r="J77" s="8" t="s">
        <v>322</v>
      </c>
      <c r="K77" s="9" t="s">
        <v>1271</v>
      </c>
      <c r="L77" s="9" t="s">
        <v>1271</v>
      </c>
      <c r="M77" s="9" t="s">
        <v>1343</v>
      </c>
    </row>
    <row r="78" spans="1:13" ht="15.95" customHeight="1">
      <c r="A78" s="2" t="s">
        <v>1255</v>
      </c>
      <c r="B78" s="17" t="s">
        <v>1277</v>
      </c>
      <c r="D78" s="96" t="s">
        <v>1285</v>
      </c>
      <c r="E78" s="96" t="s">
        <v>1286</v>
      </c>
      <c r="F78" s="97" t="s">
        <v>1287</v>
      </c>
      <c r="G78" s="97" t="s">
        <v>125</v>
      </c>
      <c r="H78" s="3" t="s">
        <v>126</v>
      </c>
      <c r="I78" s="3" t="s">
        <v>127</v>
      </c>
      <c r="J78" s="8" t="s">
        <v>128</v>
      </c>
      <c r="K78" s="9" t="s">
        <v>1268</v>
      </c>
      <c r="L78" s="9" t="s">
        <v>1268</v>
      </c>
      <c r="M78" s="9" t="s">
        <v>1287</v>
      </c>
    </row>
    <row r="79" spans="1:13" ht="15.95" customHeight="1">
      <c r="A79" s="2" t="s">
        <v>1255</v>
      </c>
      <c r="B79" s="17" t="s">
        <v>1281</v>
      </c>
      <c r="D79" s="92"/>
      <c r="E79" s="92"/>
      <c r="F79" s="97"/>
      <c r="G79" s="97" t="s">
        <v>266</v>
      </c>
      <c r="H79" s="3" t="s">
        <v>252</v>
      </c>
      <c r="I79" s="3" t="s">
        <v>267</v>
      </c>
      <c r="J79" s="8" t="s">
        <v>128</v>
      </c>
      <c r="K79" s="9" t="s">
        <v>1282</v>
      </c>
      <c r="L79" s="9" t="s">
        <v>1282</v>
      </c>
      <c r="M79" s="9" t="s">
        <v>1288</v>
      </c>
    </row>
    <row r="80" spans="1:13" ht="15.95" customHeight="1">
      <c r="A80" s="2" t="s">
        <v>1255</v>
      </c>
      <c r="B80" s="17" t="s">
        <v>1289</v>
      </c>
      <c r="D80" s="92"/>
      <c r="E80" s="92"/>
      <c r="F80" s="97"/>
      <c r="G80" s="97" t="s">
        <v>673</v>
      </c>
      <c r="H80" s="3" t="s">
        <v>675</v>
      </c>
      <c r="I80" s="3" t="s">
        <v>676</v>
      </c>
      <c r="J80" s="8" t="s">
        <v>322</v>
      </c>
      <c r="K80" s="9" t="s">
        <v>1271</v>
      </c>
      <c r="L80" s="9" t="s">
        <v>1271</v>
      </c>
      <c r="M80" s="9" t="s">
        <v>1290</v>
      </c>
    </row>
    <row r="81" spans="1:13" ht="15.95" customHeight="1">
      <c r="A81" s="2" t="s">
        <v>1255</v>
      </c>
      <c r="B81" s="17" t="s">
        <v>1281</v>
      </c>
      <c r="D81" s="96" t="s">
        <v>1291</v>
      </c>
      <c r="E81" s="96" t="s">
        <v>1292</v>
      </c>
      <c r="F81" s="97" t="s">
        <v>1292</v>
      </c>
      <c r="G81" s="97" t="s">
        <v>266</v>
      </c>
      <c r="H81" s="3" t="s">
        <v>252</v>
      </c>
      <c r="I81" s="3" t="s">
        <v>267</v>
      </c>
      <c r="J81" s="8" t="s">
        <v>128</v>
      </c>
      <c r="K81" s="9" t="s">
        <v>1282</v>
      </c>
      <c r="L81" s="9" t="s">
        <v>1282</v>
      </c>
      <c r="M81" s="9" t="s">
        <v>1293</v>
      </c>
    </row>
    <row r="82" spans="1:13" ht="15.95" customHeight="1">
      <c r="A82" s="2" t="s">
        <v>1255</v>
      </c>
      <c r="B82" s="17" t="s">
        <v>1294</v>
      </c>
      <c r="D82" s="96" t="s">
        <v>1295</v>
      </c>
      <c r="E82" s="96" t="s">
        <v>1282</v>
      </c>
      <c r="F82" s="97" t="s">
        <v>1282</v>
      </c>
      <c r="G82" s="97" t="s">
        <v>276</v>
      </c>
      <c r="H82" s="3" t="s">
        <v>277</v>
      </c>
      <c r="I82" s="3" t="s">
        <v>278</v>
      </c>
      <c r="J82" s="8" t="s">
        <v>148</v>
      </c>
      <c r="K82" s="9" t="s">
        <v>1268</v>
      </c>
      <c r="L82" s="9" t="s">
        <v>1268</v>
      </c>
      <c r="M82" s="9" t="s">
        <v>1282</v>
      </c>
    </row>
    <row r="83" spans="1:13" ht="15.95" customHeight="1">
      <c r="A83" s="2" t="s">
        <v>1255</v>
      </c>
      <c r="B83" s="17" t="s">
        <v>1296</v>
      </c>
      <c r="D83" s="92"/>
      <c r="E83" s="92"/>
      <c r="F83" s="97"/>
      <c r="G83" s="97" t="s">
        <v>160</v>
      </c>
      <c r="H83" s="3" t="s">
        <v>161</v>
      </c>
      <c r="I83" s="3" t="s">
        <v>162</v>
      </c>
      <c r="J83" s="8" t="s">
        <v>148</v>
      </c>
      <c r="K83" s="9" t="s">
        <v>1268</v>
      </c>
      <c r="L83" s="9" t="s">
        <v>1268</v>
      </c>
      <c r="M83" s="9" t="s">
        <v>1282</v>
      </c>
    </row>
    <row r="84" spans="1:13" ht="15.95" customHeight="1">
      <c r="A84" s="2" t="s">
        <v>1255</v>
      </c>
      <c r="B84" s="17" t="s">
        <v>1297</v>
      </c>
      <c r="D84" s="96" t="s">
        <v>1298</v>
      </c>
      <c r="E84" s="96" t="s">
        <v>1268</v>
      </c>
      <c r="F84" s="97" t="s">
        <v>1268</v>
      </c>
      <c r="G84" s="97" t="s">
        <v>168</v>
      </c>
      <c r="H84" s="3" t="s">
        <v>169</v>
      </c>
      <c r="I84" s="3" t="s">
        <v>170</v>
      </c>
      <c r="J84" s="8" t="s">
        <v>148</v>
      </c>
      <c r="K84" s="9" t="s">
        <v>1268</v>
      </c>
      <c r="L84" s="9" t="s">
        <v>1268</v>
      </c>
      <c r="M84" s="9" t="s">
        <v>1268</v>
      </c>
    </row>
    <row r="85" spans="1:13" ht="15.95" customHeight="1">
      <c r="A85" s="2" t="s">
        <v>1255</v>
      </c>
      <c r="D85" s="96"/>
      <c r="E85" s="96"/>
      <c r="F85" s="97"/>
      <c r="G85" s="97"/>
      <c r="H85" s="3"/>
      <c r="I85" s="3"/>
      <c r="J85" s="8"/>
      <c r="K85" s="9"/>
      <c r="L85" s="9"/>
      <c r="M85" s="9"/>
    </row>
    <row r="86" spans="1:13" ht="15.95" customHeight="1">
      <c r="A86" s="2" t="s">
        <v>1255</v>
      </c>
      <c r="D86" s="96" t="s">
        <v>1357</v>
      </c>
      <c r="E86" s="96"/>
      <c r="F86" s="97"/>
      <c r="G86" s="97"/>
      <c r="H86" s="3"/>
      <c r="I86" s="3"/>
      <c r="J86" s="8"/>
      <c r="K86" s="9"/>
      <c r="L86" s="9"/>
      <c r="M86" s="9"/>
    </row>
    <row r="87" spans="1:13" ht="15.95" customHeight="1">
      <c r="A87" s="2" t="s">
        <v>1255</v>
      </c>
      <c r="B87" s="17" t="s">
        <v>1281</v>
      </c>
      <c r="D87" s="96" t="s">
        <v>1300</v>
      </c>
      <c r="E87" s="96" t="s">
        <v>1358</v>
      </c>
      <c r="F87" s="97" t="s">
        <v>1359</v>
      </c>
      <c r="G87" s="97" t="s">
        <v>266</v>
      </c>
      <c r="H87" s="3" t="s">
        <v>252</v>
      </c>
      <c r="I87" s="3" t="s">
        <v>267</v>
      </c>
      <c r="J87" s="8" t="s">
        <v>128</v>
      </c>
      <c r="K87" s="9" t="s">
        <v>1282</v>
      </c>
      <c r="L87" s="9" t="s">
        <v>1282</v>
      </c>
      <c r="M87" s="9" t="s">
        <v>1360</v>
      </c>
    </row>
    <row r="88" spans="1:13" ht="15.95" customHeight="1">
      <c r="A88" s="2" t="s">
        <v>1255</v>
      </c>
      <c r="B88" s="17" t="s">
        <v>1277</v>
      </c>
      <c r="D88" s="96" t="s">
        <v>1278</v>
      </c>
      <c r="E88" s="96" t="s">
        <v>1282</v>
      </c>
      <c r="F88" s="97" t="s">
        <v>1282</v>
      </c>
      <c r="G88" s="97" t="s">
        <v>125</v>
      </c>
      <c r="H88" s="3" t="s">
        <v>126</v>
      </c>
      <c r="I88" s="3" t="s">
        <v>127</v>
      </c>
      <c r="J88" s="8" t="s">
        <v>128</v>
      </c>
      <c r="K88" s="9" t="s">
        <v>1268</v>
      </c>
      <c r="L88" s="9" t="s">
        <v>1268</v>
      </c>
      <c r="M88" s="9" t="s">
        <v>1282</v>
      </c>
    </row>
    <row r="89" spans="1:13" ht="15.95" customHeight="1">
      <c r="A89" s="2" t="s">
        <v>1255</v>
      </c>
      <c r="B89" s="17" t="s">
        <v>1281</v>
      </c>
      <c r="D89" s="92"/>
      <c r="E89" s="92"/>
      <c r="F89" s="97"/>
      <c r="G89" s="97" t="s">
        <v>266</v>
      </c>
      <c r="H89" s="3" t="s">
        <v>252</v>
      </c>
      <c r="I89" s="3" t="s">
        <v>267</v>
      </c>
      <c r="J89" s="8" t="s">
        <v>128</v>
      </c>
      <c r="K89" s="9" t="s">
        <v>1282</v>
      </c>
      <c r="L89" s="9" t="s">
        <v>1282</v>
      </c>
      <c r="M89" s="9" t="s">
        <v>1263</v>
      </c>
    </row>
    <row r="90" spans="1:13" ht="15.95" customHeight="1">
      <c r="A90" s="2" t="s">
        <v>1255</v>
      </c>
      <c r="B90" s="17" t="s">
        <v>1283</v>
      </c>
      <c r="C90" s="17" t="s">
        <v>1361</v>
      </c>
      <c r="D90" s="5"/>
      <c r="E90" s="5"/>
      <c r="F90" s="97"/>
      <c r="G90" s="97" t="s">
        <v>686</v>
      </c>
      <c r="H90" s="3" t="s">
        <v>688</v>
      </c>
      <c r="I90" s="3" t="s">
        <v>689</v>
      </c>
      <c r="J90" s="8" t="s">
        <v>322</v>
      </c>
      <c r="K90" s="9" t="s">
        <v>1271</v>
      </c>
      <c r="L90" s="9" t="s">
        <v>1271</v>
      </c>
      <c r="M90" s="9" t="s">
        <v>1345</v>
      </c>
    </row>
    <row r="91" spans="1:13" ht="15.95" customHeight="1">
      <c r="D91" s="99"/>
      <c r="E91" s="99"/>
    </row>
    <row r="92" spans="1:13" ht="15.95" customHeight="1">
      <c r="D92" s="99"/>
      <c r="E92" s="99"/>
    </row>
    <row r="93" spans="1:13" ht="15.95" customHeight="1">
      <c r="B93" s="17" t="s">
        <v>1324</v>
      </c>
      <c r="D93" s="250" t="s">
        <v>1241</v>
      </c>
      <c r="E93" s="251"/>
      <c r="F93" s="251"/>
      <c r="G93" s="251"/>
      <c r="H93" s="251"/>
      <c r="I93" s="251"/>
      <c r="J93" s="251"/>
      <c r="K93" s="251"/>
      <c r="L93" s="251"/>
      <c r="M93" s="251"/>
    </row>
    <row r="94" spans="1:13" ht="15.95" customHeight="1">
      <c r="A94" s="44" t="s">
        <v>1325</v>
      </c>
      <c r="B94" s="42" t="s">
        <v>1326</v>
      </c>
      <c r="C94" s="42" t="s">
        <v>1327</v>
      </c>
      <c r="D94" s="252" t="s">
        <v>1328</v>
      </c>
      <c r="E94" s="252" t="s">
        <v>1329</v>
      </c>
      <c r="F94" s="255" t="s">
        <v>1330</v>
      </c>
      <c r="G94" s="255" t="s">
        <v>1331</v>
      </c>
      <c r="H94" s="252" t="s">
        <v>1332</v>
      </c>
      <c r="I94" s="252" t="s">
        <v>1333</v>
      </c>
      <c r="J94" s="252" t="s">
        <v>1334</v>
      </c>
      <c r="K94" s="252" t="s">
        <v>1335</v>
      </c>
      <c r="L94" s="252" t="s">
        <v>1336</v>
      </c>
      <c r="M94" s="252" t="s">
        <v>1337</v>
      </c>
    </row>
    <row r="95" spans="1:13" ht="15.95" customHeight="1">
      <c r="A95" s="44"/>
      <c r="B95" s="42"/>
      <c r="C95" s="42"/>
      <c r="D95" s="254"/>
      <c r="E95" s="254"/>
      <c r="F95" s="256"/>
      <c r="G95" s="256"/>
      <c r="H95" s="254"/>
      <c r="I95" s="254"/>
      <c r="J95" s="254"/>
      <c r="K95" s="254"/>
      <c r="L95" s="254"/>
      <c r="M95" s="254"/>
    </row>
    <row r="96" spans="1:13" ht="15.95" customHeight="1">
      <c r="A96" s="2" t="s">
        <v>1255</v>
      </c>
      <c r="B96" s="17" t="s">
        <v>1277</v>
      </c>
      <c r="D96" s="92" t="s">
        <v>1285</v>
      </c>
      <c r="E96" s="92" t="s">
        <v>1307</v>
      </c>
      <c r="F96" s="93" t="s">
        <v>1308</v>
      </c>
      <c r="G96" s="93" t="s">
        <v>125</v>
      </c>
      <c r="H96" s="5" t="s">
        <v>126</v>
      </c>
      <c r="I96" s="5" t="s">
        <v>127</v>
      </c>
      <c r="J96" s="94" t="s">
        <v>128</v>
      </c>
      <c r="K96" s="95" t="s">
        <v>1268</v>
      </c>
      <c r="L96" s="95" t="s">
        <v>1268</v>
      </c>
      <c r="M96" s="95" t="s">
        <v>1308</v>
      </c>
    </row>
    <row r="97" spans="1:13" ht="15.95" customHeight="1">
      <c r="A97" s="2" t="s">
        <v>1255</v>
      </c>
      <c r="B97" s="17" t="s">
        <v>1281</v>
      </c>
      <c r="D97" s="92"/>
      <c r="E97" s="92"/>
      <c r="F97" s="97"/>
      <c r="G97" s="97" t="s">
        <v>266</v>
      </c>
      <c r="H97" s="3" t="s">
        <v>252</v>
      </c>
      <c r="I97" s="3" t="s">
        <v>267</v>
      </c>
      <c r="J97" s="8" t="s">
        <v>128</v>
      </c>
      <c r="K97" s="9" t="s">
        <v>1282</v>
      </c>
      <c r="L97" s="9" t="s">
        <v>1282</v>
      </c>
      <c r="M97" s="9" t="s">
        <v>1287</v>
      </c>
    </row>
    <row r="98" spans="1:13" ht="15.95" customHeight="1">
      <c r="A98" s="2" t="s">
        <v>1255</v>
      </c>
      <c r="B98" s="17" t="s">
        <v>1289</v>
      </c>
      <c r="D98" s="92"/>
      <c r="E98" s="92"/>
      <c r="F98" s="97"/>
      <c r="G98" s="97" t="s">
        <v>673</v>
      </c>
      <c r="H98" s="3" t="s">
        <v>675</v>
      </c>
      <c r="I98" s="3" t="s">
        <v>676</v>
      </c>
      <c r="J98" s="8" t="s">
        <v>322</v>
      </c>
      <c r="K98" s="9" t="s">
        <v>1271</v>
      </c>
      <c r="L98" s="9" t="s">
        <v>1271</v>
      </c>
      <c r="M98" s="9" t="s">
        <v>1309</v>
      </c>
    </row>
    <row r="99" spans="1:13" ht="15.95" customHeight="1">
      <c r="A99" s="2" t="s">
        <v>1255</v>
      </c>
      <c r="B99" s="17" t="s">
        <v>1281</v>
      </c>
      <c r="D99" s="96" t="s">
        <v>1291</v>
      </c>
      <c r="E99" s="96" t="s">
        <v>1274</v>
      </c>
      <c r="F99" s="97" t="s">
        <v>1275</v>
      </c>
      <c r="G99" s="97" t="s">
        <v>266</v>
      </c>
      <c r="H99" s="3" t="s">
        <v>252</v>
      </c>
      <c r="I99" s="3" t="s">
        <v>267</v>
      </c>
      <c r="J99" s="8" t="s">
        <v>128</v>
      </c>
      <c r="K99" s="9" t="s">
        <v>1282</v>
      </c>
      <c r="L99" s="9" t="s">
        <v>1282</v>
      </c>
      <c r="M99" s="9" t="s">
        <v>1310</v>
      </c>
    </row>
    <row r="100" spans="1:13" ht="15.95" customHeight="1">
      <c r="A100" s="2" t="s">
        <v>1255</v>
      </c>
      <c r="B100" s="17" t="s">
        <v>1294</v>
      </c>
      <c r="D100" s="96" t="s">
        <v>1295</v>
      </c>
      <c r="E100" s="96" t="s">
        <v>1268</v>
      </c>
      <c r="F100" s="97" t="s">
        <v>1268</v>
      </c>
      <c r="G100" s="97" t="s">
        <v>276</v>
      </c>
      <c r="H100" s="3" t="s">
        <v>277</v>
      </c>
      <c r="I100" s="3" t="s">
        <v>278</v>
      </c>
      <c r="J100" s="8" t="s">
        <v>148</v>
      </c>
      <c r="K100" s="9" t="s">
        <v>1268</v>
      </c>
      <c r="L100" s="9" t="s">
        <v>1268</v>
      </c>
      <c r="M100" s="9" t="s">
        <v>1268</v>
      </c>
    </row>
    <row r="101" spans="1:13" ht="15.95" customHeight="1">
      <c r="A101" s="2" t="s">
        <v>1255</v>
      </c>
      <c r="B101" s="17" t="s">
        <v>1296</v>
      </c>
      <c r="D101" s="92"/>
      <c r="E101" s="92"/>
      <c r="F101" s="97"/>
      <c r="G101" s="97" t="s">
        <v>160</v>
      </c>
      <c r="H101" s="3" t="s">
        <v>161</v>
      </c>
      <c r="I101" s="3" t="s">
        <v>162</v>
      </c>
      <c r="J101" s="8" t="s">
        <v>148</v>
      </c>
      <c r="K101" s="9" t="s">
        <v>1268</v>
      </c>
      <c r="L101" s="9" t="s">
        <v>1268</v>
      </c>
      <c r="M101" s="9" t="s">
        <v>1268</v>
      </c>
    </row>
    <row r="102" spans="1:13" ht="15.95" customHeight="1">
      <c r="A102" s="2" t="s">
        <v>1255</v>
      </c>
      <c r="D102" s="96"/>
      <c r="E102" s="96"/>
      <c r="F102" s="97"/>
      <c r="G102" s="97"/>
      <c r="H102" s="3"/>
      <c r="I102" s="3"/>
      <c r="J102" s="8"/>
      <c r="K102" s="9"/>
      <c r="L102" s="9"/>
      <c r="M102" s="9"/>
    </row>
    <row r="103" spans="1:13" ht="15.95" customHeight="1">
      <c r="A103" s="2" t="s">
        <v>1255</v>
      </c>
      <c r="D103" s="96" t="s">
        <v>1362</v>
      </c>
      <c r="E103" s="96"/>
      <c r="F103" s="97"/>
      <c r="G103" s="97"/>
      <c r="H103" s="3"/>
      <c r="I103" s="3"/>
      <c r="J103" s="8"/>
      <c r="K103" s="9"/>
      <c r="L103" s="9"/>
      <c r="M103" s="9"/>
    </row>
    <row r="104" spans="1:13" ht="15.95" customHeight="1">
      <c r="A104" s="2" t="s">
        <v>1255</v>
      </c>
      <c r="B104" s="17" t="s">
        <v>1312</v>
      </c>
      <c r="D104" s="96" t="s">
        <v>1313</v>
      </c>
      <c r="E104" s="96" t="s">
        <v>1363</v>
      </c>
      <c r="F104" s="97" t="s">
        <v>1364</v>
      </c>
      <c r="G104" s="97" t="s">
        <v>254</v>
      </c>
      <c r="H104" s="3" t="s">
        <v>252</v>
      </c>
      <c r="I104" s="3" t="s">
        <v>255</v>
      </c>
      <c r="J104" s="8" t="s">
        <v>128</v>
      </c>
      <c r="K104" s="9" t="s">
        <v>1268</v>
      </c>
      <c r="L104" s="9" t="s">
        <v>1268</v>
      </c>
      <c r="M104" s="9" t="s">
        <v>1364</v>
      </c>
    </row>
    <row r="105" spans="1:13" ht="15.95" customHeight="1">
      <c r="A105" s="2" t="s">
        <v>1255</v>
      </c>
      <c r="B105" s="17" t="s">
        <v>1277</v>
      </c>
      <c r="D105" s="96" t="s">
        <v>1316</v>
      </c>
      <c r="E105" s="96" t="s">
        <v>1365</v>
      </c>
      <c r="F105" s="97" t="s">
        <v>1365</v>
      </c>
      <c r="G105" s="97" t="s">
        <v>125</v>
      </c>
      <c r="H105" s="3" t="s">
        <v>126</v>
      </c>
      <c r="I105" s="3" t="s">
        <v>127</v>
      </c>
      <c r="J105" s="8" t="s">
        <v>128</v>
      </c>
      <c r="K105" s="9" t="s">
        <v>1268</v>
      </c>
      <c r="L105" s="9" t="s">
        <v>1268</v>
      </c>
      <c r="M105" s="9" t="s">
        <v>1365</v>
      </c>
    </row>
    <row r="106" spans="1:13" ht="15.95" customHeight="1">
      <c r="A106" s="2" t="s">
        <v>1255</v>
      </c>
      <c r="B106" s="17" t="s">
        <v>1312</v>
      </c>
      <c r="D106" s="92"/>
      <c r="E106" s="92"/>
      <c r="F106" s="97"/>
      <c r="G106" s="97" t="s">
        <v>254</v>
      </c>
      <c r="H106" s="3" t="s">
        <v>252</v>
      </c>
      <c r="I106" s="3" t="s">
        <v>255</v>
      </c>
      <c r="J106" s="8" t="s">
        <v>128</v>
      </c>
      <c r="K106" s="9" t="s">
        <v>1268</v>
      </c>
      <c r="L106" s="9" t="s">
        <v>1268</v>
      </c>
      <c r="M106" s="9" t="s">
        <v>1365</v>
      </c>
    </row>
    <row r="107" spans="1:13" ht="15.95" customHeight="1">
      <c r="A107" s="2" t="s">
        <v>1255</v>
      </c>
      <c r="B107" s="17" t="s">
        <v>1283</v>
      </c>
      <c r="D107" s="92"/>
      <c r="E107" s="92"/>
      <c r="F107" s="97"/>
      <c r="G107" s="97" t="s">
        <v>686</v>
      </c>
      <c r="H107" s="3" t="s">
        <v>688</v>
      </c>
      <c r="I107" s="3" t="s">
        <v>689</v>
      </c>
      <c r="J107" s="8" t="s">
        <v>322</v>
      </c>
      <c r="K107" s="9" t="s">
        <v>1271</v>
      </c>
      <c r="L107" s="9" t="s">
        <v>1271</v>
      </c>
      <c r="M107" s="9" t="s">
        <v>1366</v>
      </c>
    </row>
    <row r="108" spans="1:13" ht="15.95" customHeight="1">
      <c r="A108" s="2" t="s">
        <v>1255</v>
      </c>
      <c r="B108" s="17" t="s">
        <v>1312</v>
      </c>
      <c r="D108" s="96" t="s">
        <v>1320</v>
      </c>
      <c r="E108" s="96" t="s">
        <v>1274</v>
      </c>
      <c r="F108" s="97" t="s">
        <v>1275</v>
      </c>
      <c r="G108" s="97" t="s">
        <v>254</v>
      </c>
      <c r="H108" s="3" t="s">
        <v>252</v>
      </c>
      <c r="I108" s="3" t="s">
        <v>255</v>
      </c>
      <c r="J108" s="8" t="s">
        <v>128</v>
      </c>
      <c r="K108" s="9" t="s">
        <v>1268</v>
      </c>
      <c r="L108" s="9" t="s">
        <v>1268</v>
      </c>
      <c r="M108" s="9" t="s">
        <v>1275</v>
      </c>
    </row>
    <row r="109" spans="1:13" ht="15.95" customHeight="1">
      <c r="A109" s="2" t="s">
        <v>1255</v>
      </c>
      <c r="B109" s="17" t="s">
        <v>1321</v>
      </c>
      <c r="D109" s="96" t="s">
        <v>1322</v>
      </c>
      <c r="E109" s="96" t="s">
        <v>1268</v>
      </c>
      <c r="F109" s="97" t="s">
        <v>1268</v>
      </c>
      <c r="G109" s="97" t="s">
        <v>157</v>
      </c>
      <c r="H109" s="3" t="s">
        <v>158</v>
      </c>
      <c r="I109" s="3" t="s">
        <v>159</v>
      </c>
      <c r="J109" s="8" t="s">
        <v>148</v>
      </c>
      <c r="K109" s="9" t="s">
        <v>1268</v>
      </c>
      <c r="L109" s="9" t="s">
        <v>1268</v>
      </c>
      <c r="M109" s="9" t="s">
        <v>1268</v>
      </c>
    </row>
    <row r="110" spans="1:13" ht="15.95" customHeight="1">
      <c r="A110" s="2" t="s">
        <v>1255</v>
      </c>
      <c r="B110" s="17" t="s">
        <v>1323</v>
      </c>
      <c r="D110" s="92"/>
      <c r="E110" s="92"/>
      <c r="F110" s="97"/>
      <c r="G110" s="97" t="s">
        <v>163</v>
      </c>
      <c r="H110" s="3" t="s">
        <v>164</v>
      </c>
      <c r="I110" s="3" t="s">
        <v>165</v>
      </c>
      <c r="J110" s="8" t="s">
        <v>148</v>
      </c>
      <c r="K110" s="9" t="s">
        <v>1268</v>
      </c>
      <c r="L110" s="9" t="s">
        <v>1268</v>
      </c>
      <c r="M110" s="9" t="s">
        <v>1268</v>
      </c>
    </row>
    <row r="111" spans="1:13" ht="15.95" customHeight="1">
      <c r="A111" s="2" t="s">
        <v>1255</v>
      </c>
      <c r="D111" s="96" t="s">
        <v>1311</v>
      </c>
      <c r="E111" s="96"/>
      <c r="F111" s="97"/>
      <c r="G111" s="97"/>
      <c r="H111" s="3"/>
      <c r="I111" s="3"/>
      <c r="J111" s="8"/>
      <c r="K111" s="9"/>
      <c r="L111" s="9"/>
      <c r="M111" s="9"/>
    </row>
    <row r="112" spans="1:13" ht="15.95" customHeight="1">
      <c r="A112" s="2" t="s">
        <v>1255</v>
      </c>
      <c r="B112" s="17" t="s">
        <v>1281</v>
      </c>
      <c r="D112" s="96" t="s">
        <v>1300</v>
      </c>
      <c r="E112" s="96" t="s">
        <v>1367</v>
      </c>
      <c r="F112" s="97" t="s">
        <v>1368</v>
      </c>
      <c r="G112" s="97" t="s">
        <v>266</v>
      </c>
      <c r="H112" s="3" t="s">
        <v>252</v>
      </c>
      <c r="I112" s="3" t="s">
        <v>267</v>
      </c>
      <c r="J112" s="8" t="s">
        <v>128</v>
      </c>
      <c r="K112" s="9" t="s">
        <v>1282</v>
      </c>
      <c r="L112" s="9" t="s">
        <v>1282</v>
      </c>
      <c r="M112" s="9" t="s">
        <v>1369</v>
      </c>
    </row>
    <row r="113" spans="1:13" ht="15.95" customHeight="1">
      <c r="A113" s="2" t="s">
        <v>1255</v>
      </c>
      <c r="B113" s="17" t="s">
        <v>1277</v>
      </c>
      <c r="D113" s="96" t="s">
        <v>1278</v>
      </c>
      <c r="E113" s="96" t="s">
        <v>1370</v>
      </c>
      <c r="F113" s="97" t="s">
        <v>1352</v>
      </c>
      <c r="G113" s="97" t="s">
        <v>125</v>
      </c>
      <c r="H113" s="3" t="s">
        <v>126</v>
      </c>
      <c r="I113" s="3" t="s">
        <v>127</v>
      </c>
      <c r="J113" s="8" t="s">
        <v>128</v>
      </c>
      <c r="K113" s="9" t="s">
        <v>1268</v>
      </c>
      <c r="L113" s="9" t="s">
        <v>1268</v>
      </c>
      <c r="M113" s="9" t="s">
        <v>1352</v>
      </c>
    </row>
    <row r="114" spans="1:13" ht="15.95" customHeight="1">
      <c r="A114" s="2" t="s">
        <v>1255</v>
      </c>
      <c r="B114" s="17" t="s">
        <v>1281</v>
      </c>
      <c r="D114" s="92"/>
      <c r="E114" s="92"/>
      <c r="F114" s="97"/>
      <c r="G114" s="97" t="s">
        <v>266</v>
      </c>
      <c r="H114" s="3" t="s">
        <v>252</v>
      </c>
      <c r="I114" s="3" t="s">
        <v>267</v>
      </c>
      <c r="J114" s="8" t="s">
        <v>128</v>
      </c>
      <c r="K114" s="9" t="s">
        <v>1282</v>
      </c>
      <c r="L114" s="9" t="s">
        <v>1282</v>
      </c>
      <c r="M114" s="9" t="s">
        <v>1371</v>
      </c>
    </row>
    <row r="115" spans="1:13" ht="15.95" customHeight="1">
      <c r="A115" s="2" t="s">
        <v>1255</v>
      </c>
      <c r="B115" s="17" t="s">
        <v>1283</v>
      </c>
      <c r="D115" s="92"/>
      <c r="E115" s="92"/>
      <c r="F115" s="97"/>
      <c r="G115" s="97" t="s">
        <v>686</v>
      </c>
      <c r="H115" s="3" t="s">
        <v>688</v>
      </c>
      <c r="I115" s="3" t="s">
        <v>689</v>
      </c>
      <c r="J115" s="8" t="s">
        <v>322</v>
      </c>
      <c r="K115" s="9" t="s">
        <v>1271</v>
      </c>
      <c r="L115" s="9" t="s">
        <v>1271</v>
      </c>
      <c r="M115" s="9" t="s">
        <v>1354</v>
      </c>
    </row>
    <row r="116" spans="1:13" ht="15.95" customHeight="1">
      <c r="A116" s="2" t="s">
        <v>1255</v>
      </c>
      <c r="B116" s="17" t="s">
        <v>1277</v>
      </c>
      <c r="D116" s="96" t="s">
        <v>1285</v>
      </c>
      <c r="E116" s="96" t="s">
        <v>1307</v>
      </c>
      <c r="F116" s="97" t="s">
        <v>1308</v>
      </c>
      <c r="G116" s="97" t="s">
        <v>125</v>
      </c>
      <c r="H116" s="3" t="s">
        <v>126</v>
      </c>
      <c r="I116" s="3" t="s">
        <v>127</v>
      </c>
      <c r="J116" s="8" t="s">
        <v>128</v>
      </c>
      <c r="K116" s="9" t="s">
        <v>1268</v>
      </c>
      <c r="L116" s="9" t="s">
        <v>1268</v>
      </c>
      <c r="M116" s="9" t="s">
        <v>1308</v>
      </c>
    </row>
    <row r="117" spans="1:13" ht="15.95" customHeight="1">
      <c r="A117" s="2" t="s">
        <v>1255</v>
      </c>
      <c r="B117" s="17" t="s">
        <v>1281</v>
      </c>
      <c r="D117" s="92"/>
      <c r="E117" s="92"/>
      <c r="F117" s="97"/>
      <c r="G117" s="97" t="s">
        <v>266</v>
      </c>
      <c r="H117" s="3" t="s">
        <v>252</v>
      </c>
      <c r="I117" s="3" t="s">
        <v>267</v>
      </c>
      <c r="J117" s="8" t="s">
        <v>128</v>
      </c>
      <c r="K117" s="9" t="s">
        <v>1282</v>
      </c>
      <c r="L117" s="9" t="s">
        <v>1282</v>
      </c>
      <c r="M117" s="9" t="s">
        <v>1287</v>
      </c>
    </row>
    <row r="118" spans="1:13" ht="15.95" customHeight="1">
      <c r="A118" s="2" t="s">
        <v>1255</v>
      </c>
      <c r="B118" s="17" t="s">
        <v>1289</v>
      </c>
      <c r="D118" s="92"/>
      <c r="E118" s="92"/>
      <c r="F118" s="97"/>
      <c r="G118" s="97" t="s">
        <v>673</v>
      </c>
      <c r="H118" s="3" t="s">
        <v>675</v>
      </c>
      <c r="I118" s="3" t="s">
        <v>676</v>
      </c>
      <c r="J118" s="8" t="s">
        <v>322</v>
      </c>
      <c r="K118" s="9" t="s">
        <v>1271</v>
      </c>
      <c r="L118" s="9" t="s">
        <v>1271</v>
      </c>
      <c r="M118" s="9" t="s">
        <v>1309</v>
      </c>
    </row>
    <row r="119" spans="1:13" ht="15.95" customHeight="1">
      <c r="A119" s="2" t="s">
        <v>1255</v>
      </c>
      <c r="B119" s="17" t="s">
        <v>1281</v>
      </c>
      <c r="D119" s="96" t="s">
        <v>1291</v>
      </c>
      <c r="E119" s="96" t="s">
        <v>1274</v>
      </c>
      <c r="F119" s="97" t="s">
        <v>1275</v>
      </c>
      <c r="G119" s="97" t="s">
        <v>266</v>
      </c>
      <c r="H119" s="3" t="s">
        <v>252</v>
      </c>
      <c r="I119" s="3" t="s">
        <v>267</v>
      </c>
      <c r="J119" s="8" t="s">
        <v>128</v>
      </c>
      <c r="K119" s="9" t="s">
        <v>1282</v>
      </c>
      <c r="L119" s="9" t="s">
        <v>1282</v>
      </c>
      <c r="M119" s="9" t="s">
        <v>1310</v>
      </c>
    </row>
    <row r="120" spans="1:13" ht="15.95" customHeight="1">
      <c r="A120" s="2" t="s">
        <v>1255</v>
      </c>
      <c r="B120" s="17" t="s">
        <v>1294</v>
      </c>
      <c r="D120" s="96" t="s">
        <v>1295</v>
      </c>
      <c r="E120" s="96" t="s">
        <v>1268</v>
      </c>
      <c r="F120" s="97" t="s">
        <v>1268</v>
      </c>
      <c r="G120" s="97" t="s">
        <v>276</v>
      </c>
      <c r="H120" s="3" t="s">
        <v>277</v>
      </c>
      <c r="I120" s="3" t="s">
        <v>278</v>
      </c>
      <c r="J120" s="8" t="s">
        <v>148</v>
      </c>
      <c r="K120" s="9" t="s">
        <v>1268</v>
      </c>
      <c r="L120" s="9" t="s">
        <v>1268</v>
      </c>
      <c r="M120" s="9" t="s">
        <v>1268</v>
      </c>
    </row>
    <row r="121" spans="1:13" ht="15.95" customHeight="1">
      <c r="A121" s="2" t="s">
        <v>1255</v>
      </c>
      <c r="B121" s="17" t="s">
        <v>1296</v>
      </c>
      <c r="D121" s="92"/>
      <c r="E121" s="92"/>
      <c r="F121" s="97"/>
      <c r="G121" s="97" t="s">
        <v>160</v>
      </c>
      <c r="H121" s="3" t="s">
        <v>161</v>
      </c>
      <c r="I121" s="3" t="s">
        <v>162</v>
      </c>
      <c r="J121" s="8" t="s">
        <v>148</v>
      </c>
      <c r="K121" s="9" t="s">
        <v>1268</v>
      </c>
      <c r="L121" s="9" t="s">
        <v>1268</v>
      </c>
      <c r="M121" s="9" t="s">
        <v>1268</v>
      </c>
    </row>
    <row r="122" spans="1:13" ht="15.95" customHeight="1">
      <c r="A122" s="2" t="s">
        <v>1255</v>
      </c>
      <c r="D122" s="96"/>
      <c r="E122" s="96"/>
      <c r="F122" s="97"/>
      <c r="G122" s="97"/>
      <c r="H122" s="3"/>
      <c r="I122" s="3"/>
      <c r="J122" s="8"/>
      <c r="K122" s="9"/>
      <c r="L122" s="9"/>
      <c r="M122" s="9"/>
    </row>
    <row r="123" spans="1:13" ht="15.95" customHeight="1">
      <c r="A123" s="2" t="s">
        <v>1255</v>
      </c>
      <c r="D123" s="92"/>
      <c r="E123" s="92"/>
      <c r="F123" s="97"/>
      <c r="G123" s="97"/>
      <c r="H123" s="3"/>
      <c r="I123" s="3"/>
      <c r="J123" s="8"/>
      <c r="K123" s="9"/>
      <c r="L123" s="9"/>
      <c r="M123" s="9"/>
    </row>
    <row r="124" spans="1:13" ht="15.95" customHeight="1">
      <c r="A124" s="2" t="s">
        <v>1255</v>
      </c>
      <c r="D124" s="92"/>
      <c r="E124" s="92"/>
      <c r="F124" s="97"/>
      <c r="G124" s="97"/>
      <c r="H124" s="3"/>
      <c r="I124" s="3"/>
      <c r="J124" s="8"/>
      <c r="K124" s="9"/>
      <c r="L124" s="9"/>
      <c r="M124" s="9"/>
    </row>
    <row r="125" spans="1:13" ht="15.95" customHeight="1">
      <c r="A125" s="2" t="s">
        <v>1255</v>
      </c>
      <c r="D125" s="92"/>
      <c r="E125" s="92"/>
      <c r="F125" s="97"/>
      <c r="G125" s="97"/>
      <c r="H125" s="3"/>
      <c r="I125" s="3"/>
      <c r="J125" s="8"/>
      <c r="K125" s="9"/>
      <c r="L125" s="9"/>
      <c r="M125" s="9"/>
    </row>
    <row r="126" spans="1:13" ht="15.95" customHeight="1">
      <c r="A126" s="2" t="s">
        <v>1255</v>
      </c>
      <c r="D126" s="92"/>
      <c r="E126" s="92"/>
      <c r="F126" s="97"/>
      <c r="G126" s="97"/>
      <c r="H126" s="3"/>
      <c r="I126" s="3"/>
      <c r="J126" s="8"/>
      <c r="K126" s="9"/>
      <c r="L126" s="9"/>
      <c r="M126" s="9"/>
    </row>
    <row r="127" spans="1:13" ht="15.95" customHeight="1">
      <c r="A127" s="2" t="s">
        <v>1255</v>
      </c>
      <c r="D127" s="92"/>
      <c r="E127" s="92"/>
      <c r="F127" s="97"/>
      <c r="G127" s="97"/>
      <c r="H127" s="3"/>
      <c r="I127" s="3"/>
      <c r="J127" s="8"/>
      <c r="K127" s="9"/>
      <c r="L127" s="9"/>
      <c r="M127" s="9"/>
    </row>
    <row r="128" spans="1:13" ht="15.95" customHeight="1">
      <c r="A128" s="2" t="s">
        <v>1255</v>
      </c>
      <c r="D128" s="92"/>
      <c r="E128" s="92"/>
      <c r="F128" s="97"/>
      <c r="G128" s="97"/>
      <c r="H128" s="3"/>
      <c r="I128" s="3"/>
      <c r="J128" s="8"/>
      <c r="K128" s="9"/>
      <c r="L128" s="9"/>
      <c r="M128" s="9"/>
    </row>
    <row r="129" spans="1:13" ht="15.95" customHeight="1">
      <c r="A129" s="2" t="s">
        <v>1255</v>
      </c>
      <c r="D129" s="92"/>
      <c r="E129" s="92"/>
      <c r="F129" s="97"/>
      <c r="G129" s="97"/>
      <c r="H129" s="3"/>
      <c r="I129" s="3"/>
      <c r="J129" s="8"/>
      <c r="K129" s="9"/>
      <c r="L129" s="9"/>
      <c r="M129" s="9"/>
    </row>
    <row r="130" spans="1:13" ht="15.95" customHeight="1">
      <c r="A130" s="2" t="s">
        <v>1255</v>
      </c>
      <c r="D130" s="92"/>
      <c r="E130" s="92"/>
      <c r="F130" s="97"/>
      <c r="G130" s="97"/>
      <c r="H130" s="3"/>
      <c r="I130" s="3"/>
      <c r="J130" s="8"/>
      <c r="K130" s="9"/>
      <c r="L130" s="9"/>
      <c r="M130" s="9"/>
    </row>
    <row r="131" spans="1:13" ht="15.95" customHeight="1">
      <c r="A131" s="2" t="s">
        <v>1255</v>
      </c>
      <c r="D131" s="92"/>
      <c r="E131" s="92"/>
      <c r="F131" s="97"/>
      <c r="G131" s="97"/>
      <c r="H131" s="3"/>
      <c r="I131" s="3"/>
      <c r="J131" s="8"/>
      <c r="K131" s="9"/>
      <c r="L131" s="9"/>
      <c r="M131" s="9"/>
    </row>
    <row r="132" spans="1:13" ht="15.95" customHeight="1">
      <c r="A132" s="2" t="s">
        <v>1255</v>
      </c>
      <c r="D132" s="92"/>
      <c r="E132" s="92"/>
      <c r="F132" s="97"/>
      <c r="G132" s="97"/>
      <c r="H132" s="3"/>
      <c r="I132" s="3"/>
      <c r="J132" s="8"/>
      <c r="K132" s="9"/>
      <c r="L132" s="9"/>
      <c r="M132" s="9"/>
    </row>
    <row r="133" spans="1:13" ht="15.95" customHeight="1">
      <c r="A133" s="2" t="s">
        <v>1255</v>
      </c>
      <c r="D133" s="92"/>
      <c r="E133" s="92"/>
      <c r="F133" s="97"/>
      <c r="G133" s="97"/>
      <c r="H133" s="3"/>
      <c r="I133" s="3"/>
      <c r="J133" s="8"/>
      <c r="K133" s="9"/>
      <c r="L133" s="9"/>
      <c r="M133" s="9"/>
    </row>
    <row r="134" spans="1:13" ht="15.95" customHeight="1">
      <c r="A134" s="2" t="s">
        <v>1255</v>
      </c>
      <c r="D134" s="92"/>
      <c r="E134" s="92"/>
      <c r="F134" s="97"/>
      <c r="G134" s="97"/>
      <c r="H134" s="3"/>
      <c r="I134" s="3"/>
      <c r="J134" s="8"/>
      <c r="K134" s="9"/>
      <c r="L134" s="9"/>
      <c r="M134" s="9"/>
    </row>
    <row r="135" spans="1:13" ht="15.95" customHeight="1">
      <c r="A135" s="2" t="s">
        <v>1255</v>
      </c>
      <c r="D135" s="5"/>
      <c r="E135" s="5"/>
      <c r="F135" s="97"/>
      <c r="G135" s="97"/>
      <c r="H135" s="3"/>
      <c r="I135" s="3"/>
      <c r="J135" s="8"/>
      <c r="K135" s="9"/>
      <c r="L135" s="9"/>
      <c r="M135" s="9"/>
    </row>
    <row r="136" spans="1:13" ht="15.95" customHeight="1">
      <c r="D136" s="99"/>
      <c r="E136" s="99"/>
    </row>
    <row r="137" spans="1:13" ht="15.95" customHeight="1">
      <c r="D137" s="99"/>
      <c r="E137" s="99"/>
    </row>
    <row r="138" spans="1:13" ht="15.95" customHeight="1">
      <c r="B138" s="17" t="s">
        <v>1324</v>
      </c>
      <c r="D138" s="250" t="s">
        <v>1372</v>
      </c>
      <c r="E138" s="251"/>
      <c r="F138" s="251"/>
      <c r="G138" s="251"/>
      <c r="H138" s="251"/>
      <c r="I138" s="251"/>
      <c r="J138" s="251"/>
      <c r="K138" s="251"/>
      <c r="L138" s="251"/>
      <c r="M138" s="251"/>
    </row>
    <row r="139" spans="1:13" ht="15.95" customHeight="1">
      <c r="A139" s="44" t="s">
        <v>1325</v>
      </c>
      <c r="B139" s="42" t="s">
        <v>1326</v>
      </c>
      <c r="C139" s="42" t="s">
        <v>1327</v>
      </c>
      <c r="D139" s="252" t="s">
        <v>1328</v>
      </c>
      <c r="E139" s="252" t="s">
        <v>1329</v>
      </c>
      <c r="F139" s="255" t="s">
        <v>1330</v>
      </c>
      <c r="G139" s="255" t="s">
        <v>1331</v>
      </c>
      <c r="H139" s="252" t="s">
        <v>1332</v>
      </c>
      <c r="I139" s="252" t="s">
        <v>1333</v>
      </c>
      <c r="J139" s="252" t="s">
        <v>1334</v>
      </c>
      <c r="K139" s="252" t="s">
        <v>1335</v>
      </c>
      <c r="L139" s="252" t="s">
        <v>1336</v>
      </c>
      <c r="M139" s="252" t="s">
        <v>1337</v>
      </c>
    </row>
    <row r="140" spans="1:13" ht="15.95" customHeight="1">
      <c r="A140" s="44"/>
      <c r="B140" s="42"/>
      <c r="C140" s="42"/>
      <c r="D140" s="254"/>
      <c r="E140" s="254"/>
      <c r="F140" s="256"/>
      <c r="G140" s="256"/>
      <c r="H140" s="254"/>
      <c r="I140" s="254"/>
      <c r="J140" s="254"/>
      <c r="K140" s="254"/>
      <c r="L140" s="254"/>
      <c r="M140" s="254"/>
    </row>
    <row r="141" spans="1:13" ht="15.95" customHeight="1">
      <c r="A141" s="2" t="s">
        <v>1373</v>
      </c>
      <c r="D141" s="92" t="s">
        <v>1374</v>
      </c>
      <c r="E141" s="92"/>
      <c r="F141" s="93"/>
      <c r="G141" s="93"/>
      <c r="H141" s="5"/>
      <c r="I141" s="5"/>
      <c r="J141" s="94"/>
      <c r="K141" s="95"/>
      <c r="L141" s="95"/>
      <c r="M141" s="95"/>
    </row>
    <row r="142" spans="1:13" ht="15.95" customHeight="1">
      <c r="A142" s="2" t="s">
        <v>1373</v>
      </c>
      <c r="D142" s="96"/>
      <c r="E142" s="96"/>
      <c r="F142" s="97"/>
      <c r="G142" s="97"/>
      <c r="H142" s="3"/>
      <c r="I142" s="3"/>
      <c r="J142" s="8"/>
      <c r="K142" s="9"/>
      <c r="L142" s="9"/>
      <c r="M142" s="9"/>
    </row>
    <row r="143" spans="1:13" ht="15.95" customHeight="1">
      <c r="A143" s="2" t="s">
        <v>1373</v>
      </c>
      <c r="D143" s="96" t="s">
        <v>1375</v>
      </c>
      <c r="E143" s="96"/>
      <c r="F143" s="97"/>
      <c r="G143" s="97"/>
      <c r="H143" s="3"/>
      <c r="I143" s="3"/>
      <c r="J143" s="8"/>
      <c r="K143" s="9"/>
      <c r="L143" s="9"/>
      <c r="M143" s="9"/>
    </row>
    <row r="144" spans="1:13" ht="15.95" customHeight="1">
      <c r="A144" s="2" t="s">
        <v>1373</v>
      </c>
      <c r="D144" s="96" t="s">
        <v>1376</v>
      </c>
      <c r="E144" s="96"/>
      <c r="F144" s="97"/>
      <c r="G144" s="97"/>
      <c r="H144" s="3"/>
      <c r="I144" s="3"/>
      <c r="J144" s="8"/>
      <c r="K144" s="9"/>
      <c r="L144" s="9"/>
      <c r="M144" s="9"/>
    </row>
    <row r="145" spans="1:13" ht="15.95" customHeight="1">
      <c r="A145" s="2" t="s">
        <v>1373</v>
      </c>
      <c r="B145" s="17" t="s">
        <v>1281</v>
      </c>
      <c r="D145" s="96" t="s">
        <v>1300</v>
      </c>
      <c r="E145" s="96" t="s">
        <v>1377</v>
      </c>
      <c r="F145" s="97" t="s">
        <v>1378</v>
      </c>
      <c r="G145" s="97" t="s">
        <v>266</v>
      </c>
      <c r="H145" s="3" t="s">
        <v>252</v>
      </c>
      <c r="I145" s="3" t="s">
        <v>267</v>
      </c>
      <c r="J145" s="8" t="s">
        <v>128</v>
      </c>
      <c r="K145" s="9" t="s">
        <v>1282</v>
      </c>
      <c r="L145" s="9" t="s">
        <v>1282</v>
      </c>
      <c r="M145" s="9" t="s">
        <v>1379</v>
      </c>
    </row>
    <row r="146" spans="1:13" ht="15.95" customHeight="1">
      <c r="A146" s="2" t="s">
        <v>1373</v>
      </c>
      <c r="B146" s="17" t="s">
        <v>1277</v>
      </c>
      <c r="D146" s="96" t="s">
        <v>1278</v>
      </c>
      <c r="E146" s="96" t="s">
        <v>1380</v>
      </c>
      <c r="F146" s="97" t="s">
        <v>1352</v>
      </c>
      <c r="G146" s="97" t="s">
        <v>125</v>
      </c>
      <c r="H146" s="3" t="s">
        <v>126</v>
      </c>
      <c r="I146" s="3" t="s">
        <v>127</v>
      </c>
      <c r="J146" s="8" t="s">
        <v>128</v>
      </c>
      <c r="K146" s="9" t="s">
        <v>1268</v>
      </c>
      <c r="L146" s="9" t="s">
        <v>1268</v>
      </c>
      <c r="M146" s="9" t="s">
        <v>1352</v>
      </c>
    </row>
    <row r="147" spans="1:13" ht="15.95" customHeight="1">
      <c r="A147" s="2" t="s">
        <v>1373</v>
      </c>
      <c r="B147" s="17" t="s">
        <v>1281</v>
      </c>
      <c r="D147" s="92"/>
      <c r="E147" s="92"/>
      <c r="F147" s="97"/>
      <c r="G147" s="97" t="s">
        <v>266</v>
      </c>
      <c r="H147" s="3" t="s">
        <v>252</v>
      </c>
      <c r="I147" s="3" t="s">
        <v>267</v>
      </c>
      <c r="J147" s="8" t="s">
        <v>128</v>
      </c>
      <c r="K147" s="9" t="s">
        <v>1282</v>
      </c>
      <c r="L147" s="9" t="s">
        <v>1282</v>
      </c>
      <c r="M147" s="9" t="s">
        <v>1371</v>
      </c>
    </row>
    <row r="148" spans="1:13" ht="15.95" customHeight="1">
      <c r="A148" s="2" t="s">
        <v>1373</v>
      </c>
      <c r="B148" s="17" t="s">
        <v>1283</v>
      </c>
      <c r="D148" s="92"/>
      <c r="E148" s="92"/>
      <c r="F148" s="97"/>
      <c r="G148" s="97" t="s">
        <v>686</v>
      </c>
      <c r="H148" s="3" t="s">
        <v>688</v>
      </c>
      <c r="I148" s="3" t="s">
        <v>689</v>
      </c>
      <c r="J148" s="8" t="s">
        <v>322</v>
      </c>
      <c r="K148" s="9" t="s">
        <v>1271</v>
      </c>
      <c r="L148" s="9" t="s">
        <v>1271</v>
      </c>
      <c r="M148" s="9" t="s">
        <v>1354</v>
      </c>
    </row>
    <row r="149" spans="1:13" ht="15.95" customHeight="1">
      <c r="A149" s="2" t="s">
        <v>1373</v>
      </c>
      <c r="B149" s="17" t="s">
        <v>1277</v>
      </c>
      <c r="D149" s="96" t="s">
        <v>1285</v>
      </c>
      <c r="E149" s="96" t="s">
        <v>1307</v>
      </c>
      <c r="F149" s="97" t="s">
        <v>1308</v>
      </c>
      <c r="G149" s="97" t="s">
        <v>125</v>
      </c>
      <c r="H149" s="3" t="s">
        <v>126</v>
      </c>
      <c r="I149" s="3" t="s">
        <v>127</v>
      </c>
      <c r="J149" s="8" t="s">
        <v>128</v>
      </c>
      <c r="K149" s="9" t="s">
        <v>1268</v>
      </c>
      <c r="L149" s="9" t="s">
        <v>1268</v>
      </c>
      <c r="M149" s="9" t="s">
        <v>1308</v>
      </c>
    </row>
    <row r="150" spans="1:13" ht="15.95" customHeight="1">
      <c r="A150" s="2" t="s">
        <v>1373</v>
      </c>
      <c r="B150" s="17" t="s">
        <v>1281</v>
      </c>
      <c r="D150" s="92"/>
      <c r="E150" s="92"/>
      <c r="F150" s="97"/>
      <c r="G150" s="97" t="s">
        <v>266</v>
      </c>
      <c r="H150" s="3" t="s">
        <v>252</v>
      </c>
      <c r="I150" s="3" t="s">
        <v>267</v>
      </c>
      <c r="J150" s="8" t="s">
        <v>128</v>
      </c>
      <c r="K150" s="9" t="s">
        <v>1282</v>
      </c>
      <c r="L150" s="9" t="s">
        <v>1282</v>
      </c>
      <c r="M150" s="9" t="s">
        <v>1287</v>
      </c>
    </row>
    <row r="151" spans="1:13" ht="15.95" customHeight="1">
      <c r="A151" s="2" t="s">
        <v>1373</v>
      </c>
      <c r="B151" s="17" t="s">
        <v>1289</v>
      </c>
      <c r="D151" s="92"/>
      <c r="E151" s="92"/>
      <c r="F151" s="97"/>
      <c r="G151" s="97" t="s">
        <v>673</v>
      </c>
      <c r="H151" s="3" t="s">
        <v>675</v>
      </c>
      <c r="I151" s="3" t="s">
        <v>676</v>
      </c>
      <c r="J151" s="8" t="s">
        <v>322</v>
      </c>
      <c r="K151" s="9" t="s">
        <v>1271</v>
      </c>
      <c r="L151" s="9" t="s">
        <v>1271</v>
      </c>
      <c r="M151" s="9" t="s">
        <v>1309</v>
      </c>
    </row>
    <row r="152" spans="1:13" ht="15.95" customHeight="1">
      <c r="A152" s="2" t="s">
        <v>1373</v>
      </c>
      <c r="B152" s="17" t="s">
        <v>1281</v>
      </c>
      <c r="D152" s="96" t="s">
        <v>1291</v>
      </c>
      <c r="E152" s="96" t="s">
        <v>1274</v>
      </c>
      <c r="F152" s="97" t="s">
        <v>1275</v>
      </c>
      <c r="G152" s="97" t="s">
        <v>266</v>
      </c>
      <c r="H152" s="3" t="s">
        <v>252</v>
      </c>
      <c r="I152" s="3" t="s">
        <v>267</v>
      </c>
      <c r="J152" s="8" t="s">
        <v>128</v>
      </c>
      <c r="K152" s="9" t="s">
        <v>1282</v>
      </c>
      <c r="L152" s="9" t="s">
        <v>1282</v>
      </c>
      <c r="M152" s="9" t="s">
        <v>1310</v>
      </c>
    </row>
    <row r="153" spans="1:13" ht="15.95" customHeight="1">
      <c r="A153" s="2" t="s">
        <v>1373</v>
      </c>
      <c r="B153" s="17" t="s">
        <v>1294</v>
      </c>
      <c r="D153" s="96" t="s">
        <v>1295</v>
      </c>
      <c r="E153" s="96" t="s">
        <v>1268</v>
      </c>
      <c r="F153" s="97" t="s">
        <v>1268</v>
      </c>
      <c r="G153" s="97" t="s">
        <v>276</v>
      </c>
      <c r="H153" s="3" t="s">
        <v>277</v>
      </c>
      <c r="I153" s="3" t="s">
        <v>278</v>
      </c>
      <c r="J153" s="8" t="s">
        <v>148</v>
      </c>
      <c r="K153" s="9" t="s">
        <v>1268</v>
      </c>
      <c r="L153" s="9" t="s">
        <v>1268</v>
      </c>
      <c r="M153" s="9" t="s">
        <v>1268</v>
      </c>
    </row>
    <row r="154" spans="1:13" ht="15.95" customHeight="1">
      <c r="A154" s="2" t="s">
        <v>1373</v>
      </c>
      <c r="B154" s="17" t="s">
        <v>1296</v>
      </c>
      <c r="D154" s="92"/>
      <c r="E154" s="92"/>
      <c r="F154" s="97"/>
      <c r="G154" s="97" t="s">
        <v>160</v>
      </c>
      <c r="H154" s="3" t="s">
        <v>161</v>
      </c>
      <c r="I154" s="3" t="s">
        <v>162</v>
      </c>
      <c r="J154" s="8" t="s">
        <v>148</v>
      </c>
      <c r="K154" s="9" t="s">
        <v>1268</v>
      </c>
      <c r="L154" s="9" t="s">
        <v>1268</v>
      </c>
      <c r="M154" s="9" t="s">
        <v>1268</v>
      </c>
    </row>
    <row r="155" spans="1:13" ht="15.95" customHeight="1">
      <c r="A155" s="2" t="s">
        <v>1373</v>
      </c>
      <c r="D155" s="96" t="s">
        <v>1311</v>
      </c>
      <c r="E155" s="96"/>
      <c r="F155" s="97"/>
      <c r="G155" s="97"/>
      <c r="H155" s="3"/>
      <c r="I155" s="3"/>
      <c r="J155" s="8"/>
      <c r="K155" s="9"/>
      <c r="L155" s="9"/>
      <c r="M155" s="9"/>
    </row>
    <row r="156" spans="1:13" ht="15.95" customHeight="1">
      <c r="A156" s="2" t="s">
        <v>1373</v>
      </c>
      <c r="B156" s="17" t="s">
        <v>1281</v>
      </c>
      <c r="D156" s="96" t="s">
        <v>1300</v>
      </c>
      <c r="E156" s="96" t="s">
        <v>1381</v>
      </c>
      <c r="F156" s="97" t="s">
        <v>1382</v>
      </c>
      <c r="G156" s="97" t="s">
        <v>266</v>
      </c>
      <c r="H156" s="3" t="s">
        <v>252</v>
      </c>
      <c r="I156" s="3" t="s">
        <v>267</v>
      </c>
      <c r="J156" s="8" t="s">
        <v>128</v>
      </c>
      <c r="K156" s="9" t="s">
        <v>1282</v>
      </c>
      <c r="L156" s="9" t="s">
        <v>1282</v>
      </c>
      <c r="M156" s="9" t="s">
        <v>1383</v>
      </c>
    </row>
    <row r="157" spans="1:13" ht="15.95" customHeight="1">
      <c r="A157" s="2" t="s">
        <v>1373</v>
      </c>
      <c r="B157" s="17" t="s">
        <v>1277</v>
      </c>
      <c r="D157" s="96" t="s">
        <v>1278</v>
      </c>
      <c r="E157" s="96" t="s">
        <v>1384</v>
      </c>
      <c r="F157" s="97" t="s">
        <v>1280</v>
      </c>
      <c r="G157" s="97" t="s">
        <v>125</v>
      </c>
      <c r="H157" s="3" t="s">
        <v>126</v>
      </c>
      <c r="I157" s="3" t="s">
        <v>127</v>
      </c>
      <c r="J157" s="8" t="s">
        <v>128</v>
      </c>
      <c r="K157" s="9" t="s">
        <v>1268</v>
      </c>
      <c r="L157" s="9" t="s">
        <v>1268</v>
      </c>
      <c r="M157" s="9" t="s">
        <v>1280</v>
      </c>
    </row>
    <row r="158" spans="1:13" ht="15.95" customHeight="1">
      <c r="A158" s="2" t="s">
        <v>1373</v>
      </c>
      <c r="B158" s="17" t="s">
        <v>1281</v>
      </c>
      <c r="D158" s="92"/>
      <c r="E158" s="92"/>
      <c r="F158" s="97"/>
      <c r="G158" s="97" t="s">
        <v>266</v>
      </c>
      <c r="H158" s="3" t="s">
        <v>252</v>
      </c>
      <c r="I158" s="3" t="s">
        <v>267</v>
      </c>
      <c r="J158" s="8" t="s">
        <v>128</v>
      </c>
      <c r="K158" s="9" t="s">
        <v>1282</v>
      </c>
      <c r="L158" s="9" t="s">
        <v>1282</v>
      </c>
      <c r="M158" s="9" t="s">
        <v>1269</v>
      </c>
    </row>
    <row r="159" spans="1:13" ht="15.95" customHeight="1">
      <c r="A159" s="2" t="s">
        <v>1373</v>
      </c>
      <c r="B159" s="17" t="s">
        <v>1283</v>
      </c>
      <c r="D159" s="92"/>
      <c r="E159" s="92"/>
      <c r="F159" s="97"/>
      <c r="G159" s="97" t="s">
        <v>686</v>
      </c>
      <c r="H159" s="3" t="s">
        <v>688</v>
      </c>
      <c r="I159" s="3" t="s">
        <v>689</v>
      </c>
      <c r="J159" s="8" t="s">
        <v>322</v>
      </c>
      <c r="K159" s="9" t="s">
        <v>1271</v>
      </c>
      <c r="L159" s="9" t="s">
        <v>1271</v>
      </c>
      <c r="M159" s="9" t="s">
        <v>1284</v>
      </c>
    </row>
    <row r="160" spans="1:13" ht="15.95" customHeight="1">
      <c r="A160" s="2" t="s">
        <v>1373</v>
      </c>
      <c r="B160" s="17" t="s">
        <v>1277</v>
      </c>
      <c r="D160" s="96" t="s">
        <v>1285</v>
      </c>
      <c r="E160" s="96" t="s">
        <v>1307</v>
      </c>
      <c r="F160" s="97" t="s">
        <v>1308</v>
      </c>
      <c r="G160" s="97" t="s">
        <v>125</v>
      </c>
      <c r="H160" s="3" t="s">
        <v>126</v>
      </c>
      <c r="I160" s="3" t="s">
        <v>127</v>
      </c>
      <c r="J160" s="8" t="s">
        <v>128</v>
      </c>
      <c r="K160" s="9" t="s">
        <v>1268</v>
      </c>
      <c r="L160" s="9" t="s">
        <v>1268</v>
      </c>
      <c r="M160" s="9" t="s">
        <v>1308</v>
      </c>
    </row>
    <row r="161" spans="1:13" ht="15.95" customHeight="1">
      <c r="A161" s="2" t="s">
        <v>1373</v>
      </c>
      <c r="B161" s="17" t="s">
        <v>1281</v>
      </c>
      <c r="D161" s="92"/>
      <c r="E161" s="92"/>
      <c r="F161" s="97"/>
      <c r="G161" s="97" t="s">
        <v>266</v>
      </c>
      <c r="H161" s="3" t="s">
        <v>252</v>
      </c>
      <c r="I161" s="3" t="s">
        <v>267</v>
      </c>
      <c r="J161" s="8" t="s">
        <v>128</v>
      </c>
      <c r="K161" s="9" t="s">
        <v>1282</v>
      </c>
      <c r="L161" s="9" t="s">
        <v>1282</v>
      </c>
      <c r="M161" s="9" t="s">
        <v>1287</v>
      </c>
    </row>
    <row r="162" spans="1:13" ht="15.95" customHeight="1">
      <c r="A162" s="2" t="s">
        <v>1373</v>
      </c>
      <c r="B162" s="17" t="s">
        <v>1289</v>
      </c>
      <c r="D162" s="92"/>
      <c r="E162" s="92"/>
      <c r="F162" s="97"/>
      <c r="G162" s="97" t="s">
        <v>673</v>
      </c>
      <c r="H162" s="3" t="s">
        <v>675</v>
      </c>
      <c r="I162" s="3" t="s">
        <v>676</v>
      </c>
      <c r="J162" s="8" t="s">
        <v>322</v>
      </c>
      <c r="K162" s="9" t="s">
        <v>1271</v>
      </c>
      <c r="L162" s="9" t="s">
        <v>1271</v>
      </c>
      <c r="M162" s="9" t="s">
        <v>1309</v>
      </c>
    </row>
    <row r="163" spans="1:13" ht="15.95" customHeight="1">
      <c r="A163" s="2" t="s">
        <v>1373</v>
      </c>
      <c r="B163" s="17" t="s">
        <v>1281</v>
      </c>
      <c r="D163" s="96" t="s">
        <v>1291</v>
      </c>
      <c r="E163" s="96" t="s">
        <v>1274</v>
      </c>
      <c r="F163" s="97" t="s">
        <v>1275</v>
      </c>
      <c r="G163" s="97" t="s">
        <v>266</v>
      </c>
      <c r="H163" s="3" t="s">
        <v>252</v>
      </c>
      <c r="I163" s="3" t="s">
        <v>267</v>
      </c>
      <c r="J163" s="8" t="s">
        <v>128</v>
      </c>
      <c r="K163" s="9" t="s">
        <v>1282</v>
      </c>
      <c r="L163" s="9" t="s">
        <v>1282</v>
      </c>
      <c r="M163" s="9" t="s">
        <v>1310</v>
      </c>
    </row>
    <row r="164" spans="1:13" ht="15.95" customHeight="1">
      <c r="A164" s="2" t="s">
        <v>1373</v>
      </c>
      <c r="B164" s="17" t="s">
        <v>1294</v>
      </c>
      <c r="D164" s="96" t="s">
        <v>1295</v>
      </c>
      <c r="E164" s="96" t="s">
        <v>1268</v>
      </c>
      <c r="F164" s="97" t="s">
        <v>1268</v>
      </c>
      <c r="G164" s="97" t="s">
        <v>276</v>
      </c>
      <c r="H164" s="3" t="s">
        <v>277</v>
      </c>
      <c r="I164" s="3" t="s">
        <v>278</v>
      </c>
      <c r="J164" s="8" t="s">
        <v>148</v>
      </c>
      <c r="K164" s="9" t="s">
        <v>1268</v>
      </c>
      <c r="L164" s="9" t="s">
        <v>1268</v>
      </c>
      <c r="M164" s="9" t="s">
        <v>1268</v>
      </c>
    </row>
    <row r="165" spans="1:13" ht="15.95" customHeight="1">
      <c r="A165" s="2" t="s">
        <v>1373</v>
      </c>
      <c r="B165" s="17" t="s">
        <v>1296</v>
      </c>
      <c r="D165" s="92"/>
      <c r="E165" s="92"/>
      <c r="F165" s="97"/>
      <c r="G165" s="97" t="s">
        <v>160</v>
      </c>
      <c r="H165" s="3" t="s">
        <v>161</v>
      </c>
      <c r="I165" s="3" t="s">
        <v>162</v>
      </c>
      <c r="J165" s="8" t="s">
        <v>148</v>
      </c>
      <c r="K165" s="9" t="s">
        <v>1268</v>
      </c>
      <c r="L165" s="9" t="s">
        <v>1268</v>
      </c>
      <c r="M165" s="9" t="s">
        <v>1268</v>
      </c>
    </row>
    <row r="166" spans="1:13" ht="15.95" customHeight="1">
      <c r="A166" s="2" t="s">
        <v>1373</v>
      </c>
      <c r="D166" s="96"/>
      <c r="E166" s="96"/>
      <c r="F166" s="97"/>
      <c r="G166" s="97"/>
      <c r="H166" s="3"/>
      <c r="I166" s="3"/>
      <c r="J166" s="8"/>
      <c r="K166" s="9"/>
      <c r="L166" s="9"/>
      <c r="M166" s="9"/>
    </row>
    <row r="167" spans="1:13" ht="15.95" customHeight="1">
      <c r="A167" s="2" t="s">
        <v>1373</v>
      </c>
      <c r="D167" s="96" t="s">
        <v>1385</v>
      </c>
      <c r="E167" s="96"/>
      <c r="F167" s="97"/>
      <c r="G167" s="97"/>
      <c r="H167" s="3"/>
      <c r="I167" s="3"/>
      <c r="J167" s="8"/>
      <c r="K167" s="9"/>
      <c r="L167" s="9"/>
      <c r="M167" s="9"/>
    </row>
    <row r="168" spans="1:13" ht="15.95" customHeight="1">
      <c r="A168" s="2" t="s">
        <v>1373</v>
      </c>
      <c r="B168" s="17" t="s">
        <v>1281</v>
      </c>
      <c r="D168" s="96" t="s">
        <v>1300</v>
      </c>
      <c r="E168" s="96" t="s">
        <v>1386</v>
      </c>
      <c r="F168" s="97" t="s">
        <v>1387</v>
      </c>
      <c r="G168" s="97" t="s">
        <v>266</v>
      </c>
      <c r="H168" s="3" t="s">
        <v>252</v>
      </c>
      <c r="I168" s="3" t="s">
        <v>267</v>
      </c>
      <c r="J168" s="8" t="s">
        <v>128</v>
      </c>
      <c r="K168" s="9" t="s">
        <v>1282</v>
      </c>
      <c r="L168" s="9" t="s">
        <v>1282</v>
      </c>
      <c r="M168" s="9" t="s">
        <v>1388</v>
      </c>
    </row>
    <row r="169" spans="1:13" ht="15.95" customHeight="1">
      <c r="A169" s="2" t="s">
        <v>1373</v>
      </c>
      <c r="B169" s="17" t="s">
        <v>1277</v>
      </c>
      <c r="D169" s="96" t="s">
        <v>1278</v>
      </c>
      <c r="E169" s="96" t="s">
        <v>1384</v>
      </c>
      <c r="F169" s="97" t="s">
        <v>1280</v>
      </c>
      <c r="G169" s="97" t="s">
        <v>125</v>
      </c>
      <c r="H169" s="3" t="s">
        <v>126</v>
      </c>
      <c r="I169" s="3" t="s">
        <v>127</v>
      </c>
      <c r="J169" s="8" t="s">
        <v>128</v>
      </c>
      <c r="K169" s="9" t="s">
        <v>1268</v>
      </c>
      <c r="L169" s="9" t="s">
        <v>1268</v>
      </c>
      <c r="M169" s="9" t="s">
        <v>1280</v>
      </c>
    </row>
    <row r="170" spans="1:13" ht="15.95" customHeight="1">
      <c r="A170" s="2" t="s">
        <v>1373</v>
      </c>
      <c r="B170" s="17" t="s">
        <v>1281</v>
      </c>
      <c r="D170" s="92"/>
      <c r="E170" s="92"/>
      <c r="F170" s="97"/>
      <c r="G170" s="97" t="s">
        <v>266</v>
      </c>
      <c r="H170" s="3" t="s">
        <v>252</v>
      </c>
      <c r="I170" s="3" t="s">
        <v>267</v>
      </c>
      <c r="J170" s="8" t="s">
        <v>128</v>
      </c>
      <c r="K170" s="9" t="s">
        <v>1282</v>
      </c>
      <c r="L170" s="9" t="s">
        <v>1282</v>
      </c>
      <c r="M170" s="9" t="s">
        <v>1269</v>
      </c>
    </row>
    <row r="171" spans="1:13" ht="15.95" customHeight="1">
      <c r="A171" s="2" t="s">
        <v>1373</v>
      </c>
      <c r="B171" s="17" t="s">
        <v>1283</v>
      </c>
      <c r="D171" s="92"/>
      <c r="E171" s="92"/>
      <c r="F171" s="97"/>
      <c r="G171" s="97" t="s">
        <v>686</v>
      </c>
      <c r="H171" s="3" t="s">
        <v>688</v>
      </c>
      <c r="I171" s="3" t="s">
        <v>689</v>
      </c>
      <c r="J171" s="8" t="s">
        <v>322</v>
      </c>
      <c r="K171" s="9" t="s">
        <v>1271</v>
      </c>
      <c r="L171" s="9" t="s">
        <v>1271</v>
      </c>
      <c r="M171" s="9" t="s">
        <v>1284</v>
      </c>
    </row>
    <row r="172" spans="1:13" ht="15.95" customHeight="1">
      <c r="A172" s="2" t="s">
        <v>1373</v>
      </c>
      <c r="B172" s="17" t="s">
        <v>1277</v>
      </c>
      <c r="D172" s="96" t="s">
        <v>1285</v>
      </c>
      <c r="E172" s="96" t="s">
        <v>1307</v>
      </c>
      <c r="F172" s="97" t="s">
        <v>1308</v>
      </c>
      <c r="G172" s="97" t="s">
        <v>125</v>
      </c>
      <c r="H172" s="3" t="s">
        <v>126</v>
      </c>
      <c r="I172" s="3" t="s">
        <v>127</v>
      </c>
      <c r="J172" s="8" t="s">
        <v>128</v>
      </c>
      <c r="K172" s="9" t="s">
        <v>1268</v>
      </c>
      <c r="L172" s="9" t="s">
        <v>1268</v>
      </c>
      <c r="M172" s="9" t="s">
        <v>1308</v>
      </c>
    </row>
    <row r="173" spans="1:13" ht="15.95" customHeight="1">
      <c r="A173" s="2" t="s">
        <v>1373</v>
      </c>
      <c r="B173" s="17" t="s">
        <v>1281</v>
      </c>
      <c r="D173" s="92"/>
      <c r="E173" s="92"/>
      <c r="F173" s="97"/>
      <c r="G173" s="97" t="s">
        <v>266</v>
      </c>
      <c r="H173" s="3" t="s">
        <v>252</v>
      </c>
      <c r="I173" s="3" t="s">
        <v>267</v>
      </c>
      <c r="J173" s="8" t="s">
        <v>128</v>
      </c>
      <c r="K173" s="9" t="s">
        <v>1282</v>
      </c>
      <c r="L173" s="9" t="s">
        <v>1282</v>
      </c>
      <c r="M173" s="9" t="s">
        <v>1287</v>
      </c>
    </row>
    <row r="174" spans="1:13" ht="15.95" customHeight="1">
      <c r="A174" s="2" t="s">
        <v>1373</v>
      </c>
      <c r="B174" s="17" t="s">
        <v>1289</v>
      </c>
      <c r="D174" s="92"/>
      <c r="E174" s="92"/>
      <c r="F174" s="97"/>
      <c r="G174" s="97" t="s">
        <v>673</v>
      </c>
      <c r="H174" s="3" t="s">
        <v>675</v>
      </c>
      <c r="I174" s="3" t="s">
        <v>676</v>
      </c>
      <c r="J174" s="8" t="s">
        <v>322</v>
      </c>
      <c r="K174" s="9" t="s">
        <v>1271</v>
      </c>
      <c r="L174" s="9" t="s">
        <v>1271</v>
      </c>
      <c r="M174" s="9" t="s">
        <v>1309</v>
      </c>
    </row>
    <row r="175" spans="1:13" ht="15.95" customHeight="1">
      <c r="A175" s="2" t="s">
        <v>1373</v>
      </c>
      <c r="B175" s="17" t="s">
        <v>1281</v>
      </c>
      <c r="D175" s="96" t="s">
        <v>1291</v>
      </c>
      <c r="E175" s="96" t="s">
        <v>1274</v>
      </c>
      <c r="F175" s="97" t="s">
        <v>1275</v>
      </c>
      <c r="G175" s="97" t="s">
        <v>266</v>
      </c>
      <c r="H175" s="3" t="s">
        <v>252</v>
      </c>
      <c r="I175" s="3" t="s">
        <v>267</v>
      </c>
      <c r="J175" s="8" t="s">
        <v>128</v>
      </c>
      <c r="K175" s="9" t="s">
        <v>1282</v>
      </c>
      <c r="L175" s="9" t="s">
        <v>1282</v>
      </c>
      <c r="M175" s="9" t="s">
        <v>1310</v>
      </c>
    </row>
    <row r="176" spans="1:13" ht="15.95" customHeight="1">
      <c r="A176" s="2" t="s">
        <v>1373</v>
      </c>
      <c r="B176" s="17" t="s">
        <v>1294</v>
      </c>
      <c r="D176" s="96" t="s">
        <v>1295</v>
      </c>
      <c r="E176" s="96" t="s">
        <v>1268</v>
      </c>
      <c r="F176" s="97" t="s">
        <v>1268</v>
      </c>
      <c r="G176" s="97" t="s">
        <v>276</v>
      </c>
      <c r="H176" s="3" t="s">
        <v>277</v>
      </c>
      <c r="I176" s="3" t="s">
        <v>278</v>
      </c>
      <c r="J176" s="8" t="s">
        <v>148</v>
      </c>
      <c r="K176" s="9" t="s">
        <v>1268</v>
      </c>
      <c r="L176" s="9" t="s">
        <v>1268</v>
      </c>
      <c r="M176" s="9" t="s">
        <v>1268</v>
      </c>
    </row>
    <row r="177" spans="1:13" ht="15.95" customHeight="1">
      <c r="A177" s="2" t="s">
        <v>1373</v>
      </c>
      <c r="B177" s="17" t="s">
        <v>1296</v>
      </c>
      <c r="D177" s="92"/>
      <c r="E177" s="92"/>
      <c r="F177" s="97"/>
      <c r="G177" s="97" t="s">
        <v>160</v>
      </c>
      <c r="H177" s="3" t="s">
        <v>161</v>
      </c>
      <c r="I177" s="3" t="s">
        <v>162</v>
      </c>
      <c r="J177" s="8" t="s">
        <v>148</v>
      </c>
      <c r="K177" s="9" t="s">
        <v>1268</v>
      </c>
      <c r="L177" s="9" t="s">
        <v>1268</v>
      </c>
      <c r="M177" s="9" t="s">
        <v>1268</v>
      </c>
    </row>
    <row r="178" spans="1:13" ht="15.95" customHeight="1">
      <c r="A178" s="2" t="s">
        <v>1373</v>
      </c>
      <c r="D178" s="96"/>
      <c r="E178" s="96"/>
      <c r="F178" s="97"/>
      <c r="G178" s="97"/>
      <c r="H178" s="3"/>
      <c r="I178" s="3"/>
      <c r="J178" s="8"/>
      <c r="K178" s="9"/>
      <c r="L178" s="9"/>
      <c r="M178" s="9"/>
    </row>
    <row r="179" spans="1:13" ht="15.95" customHeight="1">
      <c r="A179" s="2" t="s">
        <v>1373</v>
      </c>
      <c r="D179" s="96" t="s">
        <v>1389</v>
      </c>
      <c r="E179" s="96"/>
      <c r="F179" s="97"/>
      <c r="G179" s="97"/>
      <c r="H179" s="3"/>
      <c r="I179" s="3"/>
      <c r="J179" s="8"/>
      <c r="K179" s="9"/>
      <c r="L179" s="9"/>
      <c r="M179" s="9"/>
    </row>
    <row r="180" spans="1:13" ht="15.95" customHeight="1">
      <c r="A180" s="2" t="s">
        <v>1373</v>
      </c>
      <c r="B180" s="17" t="s">
        <v>1312</v>
      </c>
      <c r="D180" s="98" t="s">
        <v>1313</v>
      </c>
      <c r="E180" s="98" t="s">
        <v>1386</v>
      </c>
      <c r="F180" s="97" t="s">
        <v>1387</v>
      </c>
      <c r="G180" s="97" t="s">
        <v>254</v>
      </c>
      <c r="H180" s="3" t="s">
        <v>252</v>
      </c>
      <c r="I180" s="3" t="s">
        <v>255</v>
      </c>
      <c r="J180" s="8" t="s">
        <v>128</v>
      </c>
      <c r="K180" s="9" t="s">
        <v>1268</v>
      </c>
      <c r="L180" s="9" t="s">
        <v>1268</v>
      </c>
      <c r="M180" s="9" t="s">
        <v>1387</v>
      </c>
    </row>
    <row r="181" spans="1:13" ht="15.95" customHeight="1">
      <c r="D181" s="99"/>
      <c r="E181" s="99"/>
    </row>
    <row r="182" spans="1:13" ht="15.95" customHeight="1">
      <c r="D182" s="99"/>
      <c r="E182" s="99"/>
    </row>
    <row r="183" spans="1:13" ht="15.95" customHeight="1">
      <c r="B183" s="17" t="s">
        <v>1324</v>
      </c>
      <c r="D183" s="250" t="s">
        <v>1372</v>
      </c>
      <c r="E183" s="251"/>
      <c r="F183" s="251"/>
      <c r="G183" s="251"/>
      <c r="H183" s="251"/>
      <c r="I183" s="251"/>
      <c r="J183" s="251"/>
      <c r="K183" s="251"/>
      <c r="L183" s="251"/>
      <c r="M183" s="251"/>
    </row>
    <row r="184" spans="1:13" ht="15.95" customHeight="1">
      <c r="A184" s="44" t="s">
        <v>1390</v>
      </c>
      <c r="B184" s="42" t="s">
        <v>1391</v>
      </c>
      <c r="C184" s="42" t="s">
        <v>1392</v>
      </c>
      <c r="D184" s="252" t="s">
        <v>1393</v>
      </c>
      <c r="E184" s="252" t="s">
        <v>1394</v>
      </c>
      <c r="F184" s="255" t="s">
        <v>1395</v>
      </c>
      <c r="G184" s="255" t="s">
        <v>1396</v>
      </c>
      <c r="H184" s="252" t="s">
        <v>1397</v>
      </c>
      <c r="I184" s="252" t="s">
        <v>1398</v>
      </c>
      <c r="J184" s="252" t="s">
        <v>1399</v>
      </c>
      <c r="K184" s="252" t="s">
        <v>1400</v>
      </c>
      <c r="L184" s="252" t="s">
        <v>1401</v>
      </c>
      <c r="M184" s="252" t="s">
        <v>1402</v>
      </c>
    </row>
    <row r="185" spans="1:13" ht="15.95" customHeight="1">
      <c r="A185" s="44"/>
      <c r="B185" s="42"/>
      <c r="C185" s="42"/>
      <c r="D185" s="254"/>
      <c r="E185" s="254"/>
      <c r="F185" s="256"/>
      <c r="G185" s="256"/>
      <c r="H185" s="254"/>
      <c r="I185" s="254"/>
      <c r="J185" s="254"/>
      <c r="K185" s="254"/>
      <c r="L185" s="254"/>
      <c r="M185" s="254"/>
    </row>
    <row r="186" spans="1:13" ht="15.95" customHeight="1">
      <c r="A186" s="2" t="s">
        <v>1373</v>
      </c>
      <c r="B186" s="17" t="s">
        <v>1277</v>
      </c>
      <c r="D186" s="92" t="s">
        <v>1316</v>
      </c>
      <c r="E186" s="92" t="s">
        <v>1403</v>
      </c>
      <c r="F186" s="93" t="s">
        <v>1341</v>
      </c>
      <c r="G186" s="93" t="s">
        <v>125</v>
      </c>
      <c r="H186" s="5" t="s">
        <v>126</v>
      </c>
      <c r="I186" s="5" t="s">
        <v>127</v>
      </c>
      <c r="J186" s="94" t="s">
        <v>128</v>
      </c>
      <c r="K186" s="95" t="s">
        <v>1268</v>
      </c>
      <c r="L186" s="95" t="s">
        <v>1268</v>
      </c>
      <c r="M186" s="95" t="s">
        <v>1341</v>
      </c>
    </row>
    <row r="187" spans="1:13" ht="15.95" customHeight="1">
      <c r="A187" s="2" t="s">
        <v>1373</v>
      </c>
      <c r="B187" s="17" t="s">
        <v>1312</v>
      </c>
      <c r="D187" s="92"/>
      <c r="E187" s="92"/>
      <c r="F187" s="97"/>
      <c r="G187" s="97" t="s">
        <v>254</v>
      </c>
      <c r="H187" s="3" t="s">
        <v>252</v>
      </c>
      <c r="I187" s="3" t="s">
        <v>255</v>
      </c>
      <c r="J187" s="8" t="s">
        <v>128</v>
      </c>
      <c r="K187" s="9" t="s">
        <v>1268</v>
      </c>
      <c r="L187" s="9" t="s">
        <v>1268</v>
      </c>
      <c r="M187" s="9" t="s">
        <v>1341</v>
      </c>
    </row>
    <row r="188" spans="1:13" ht="15.95" customHeight="1">
      <c r="A188" s="2" t="s">
        <v>1373</v>
      </c>
      <c r="B188" s="17" t="s">
        <v>1283</v>
      </c>
      <c r="D188" s="92"/>
      <c r="E188" s="92"/>
      <c r="F188" s="97"/>
      <c r="G188" s="97" t="s">
        <v>686</v>
      </c>
      <c r="H188" s="3" t="s">
        <v>688</v>
      </c>
      <c r="I188" s="3" t="s">
        <v>689</v>
      </c>
      <c r="J188" s="8" t="s">
        <v>322</v>
      </c>
      <c r="K188" s="9" t="s">
        <v>1271</v>
      </c>
      <c r="L188" s="9" t="s">
        <v>1271</v>
      </c>
      <c r="M188" s="9" t="s">
        <v>1343</v>
      </c>
    </row>
    <row r="189" spans="1:13" ht="15.95" customHeight="1">
      <c r="A189" s="2" t="s">
        <v>1373</v>
      </c>
      <c r="B189" s="17" t="s">
        <v>1312</v>
      </c>
      <c r="D189" s="96" t="s">
        <v>1320</v>
      </c>
      <c r="E189" s="96" t="s">
        <v>1274</v>
      </c>
      <c r="F189" s="97" t="s">
        <v>1275</v>
      </c>
      <c r="G189" s="97" t="s">
        <v>254</v>
      </c>
      <c r="H189" s="3" t="s">
        <v>252</v>
      </c>
      <c r="I189" s="3" t="s">
        <v>255</v>
      </c>
      <c r="J189" s="8" t="s">
        <v>128</v>
      </c>
      <c r="K189" s="9" t="s">
        <v>1268</v>
      </c>
      <c r="L189" s="9" t="s">
        <v>1268</v>
      </c>
      <c r="M189" s="9" t="s">
        <v>1275</v>
      </c>
    </row>
    <row r="190" spans="1:13" ht="15.95" customHeight="1">
      <c r="A190" s="2" t="s">
        <v>1373</v>
      </c>
      <c r="B190" s="17" t="s">
        <v>1321</v>
      </c>
      <c r="D190" s="96" t="s">
        <v>1322</v>
      </c>
      <c r="E190" s="96" t="s">
        <v>1268</v>
      </c>
      <c r="F190" s="97" t="s">
        <v>1268</v>
      </c>
      <c r="G190" s="97" t="s">
        <v>157</v>
      </c>
      <c r="H190" s="3" t="s">
        <v>158</v>
      </c>
      <c r="I190" s="3" t="s">
        <v>159</v>
      </c>
      <c r="J190" s="8" t="s">
        <v>148</v>
      </c>
      <c r="K190" s="9" t="s">
        <v>1268</v>
      </c>
      <c r="L190" s="9" t="s">
        <v>1268</v>
      </c>
      <c r="M190" s="9" t="s">
        <v>1268</v>
      </c>
    </row>
    <row r="191" spans="1:13" ht="15.95" customHeight="1">
      <c r="A191" s="2" t="s">
        <v>1373</v>
      </c>
      <c r="B191" s="17" t="s">
        <v>1323</v>
      </c>
      <c r="D191" s="92"/>
      <c r="E191" s="92"/>
      <c r="F191" s="97"/>
      <c r="G191" s="97" t="s">
        <v>163</v>
      </c>
      <c r="H191" s="3" t="s">
        <v>164</v>
      </c>
      <c r="I191" s="3" t="s">
        <v>165</v>
      </c>
      <c r="J191" s="8" t="s">
        <v>148</v>
      </c>
      <c r="K191" s="9" t="s">
        <v>1268</v>
      </c>
      <c r="L191" s="9" t="s">
        <v>1268</v>
      </c>
      <c r="M191" s="9" t="s">
        <v>1268</v>
      </c>
    </row>
    <row r="192" spans="1:13" ht="15.95" customHeight="1">
      <c r="A192" s="2" t="s">
        <v>1373</v>
      </c>
      <c r="D192" s="96" t="s">
        <v>1311</v>
      </c>
      <c r="E192" s="96"/>
      <c r="F192" s="97"/>
      <c r="G192" s="97"/>
      <c r="H192" s="3"/>
      <c r="I192" s="3"/>
      <c r="J192" s="8"/>
      <c r="K192" s="9"/>
      <c r="L192" s="9"/>
      <c r="M192" s="9"/>
    </row>
    <row r="193" spans="1:13" ht="15.95" customHeight="1">
      <c r="A193" s="2" t="s">
        <v>1373</v>
      </c>
      <c r="B193" s="17" t="s">
        <v>1281</v>
      </c>
      <c r="D193" s="96" t="s">
        <v>1300</v>
      </c>
      <c r="E193" s="96" t="s">
        <v>1386</v>
      </c>
      <c r="F193" s="97" t="s">
        <v>1387</v>
      </c>
      <c r="G193" s="97" t="s">
        <v>266</v>
      </c>
      <c r="H193" s="3" t="s">
        <v>252</v>
      </c>
      <c r="I193" s="3" t="s">
        <v>267</v>
      </c>
      <c r="J193" s="8" t="s">
        <v>128</v>
      </c>
      <c r="K193" s="9" t="s">
        <v>1282</v>
      </c>
      <c r="L193" s="9" t="s">
        <v>1282</v>
      </c>
      <c r="M193" s="9" t="s">
        <v>1388</v>
      </c>
    </row>
    <row r="194" spans="1:13" ht="15.95" customHeight="1">
      <c r="A194" s="2" t="s">
        <v>1373</v>
      </c>
      <c r="B194" s="17" t="s">
        <v>1277</v>
      </c>
      <c r="D194" s="96" t="s">
        <v>1278</v>
      </c>
      <c r="E194" s="96" t="s">
        <v>1404</v>
      </c>
      <c r="F194" s="97" t="s">
        <v>1305</v>
      </c>
      <c r="G194" s="97" t="s">
        <v>125</v>
      </c>
      <c r="H194" s="3" t="s">
        <v>126</v>
      </c>
      <c r="I194" s="3" t="s">
        <v>127</v>
      </c>
      <c r="J194" s="8" t="s">
        <v>128</v>
      </c>
      <c r="K194" s="9" t="s">
        <v>1268</v>
      </c>
      <c r="L194" s="9" t="s">
        <v>1268</v>
      </c>
      <c r="M194" s="9" t="s">
        <v>1305</v>
      </c>
    </row>
    <row r="195" spans="1:13" ht="15.95" customHeight="1">
      <c r="A195" s="2" t="s">
        <v>1373</v>
      </c>
      <c r="B195" s="17" t="s">
        <v>1281</v>
      </c>
      <c r="D195" s="92"/>
      <c r="E195" s="92"/>
      <c r="F195" s="97"/>
      <c r="G195" s="97" t="s">
        <v>266</v>
      </c>
      <c r="H195" s="3" t="s">
        <v>252</v>
      </c>
      <c r="I195" s="3" t="s">
        <v>267</v>
      </c>
      <c r="J195" s="8" t="s">
        <v>128</v>
      </c>
      <c r="K195" s="9" t="s">
        <v>1282</v>
      </c>
      <c r="L195" s="9" t="s">
        <v>1282</v>
      </c>
      <c r="M195" s="9" t="s">
        <v>1405</v>
      </c>
    </row>
    <row r="196" spans="1:13" ht="15.95" customHeight="1">
      <c r="A196" s="2" t="s">
        <v>1373</v>
      </c>
      <c r="B196" s="17" t="s">
        <v>1283</v>
      </c>
      <c r="D196" s="92"/>
      <c r="E196" s="92"/>
      <c r="F196" s="97"/>
      <c r="G196" s="97" t="s">
        <v>686</v>
      </c>
      <c r="H196" s="3" t="s">
        <v>688</v>
      </c>
      <c r="I196" s="3" t="s">
        <v>689</v>
      </c>
      <c r="J196" s="8" t="s">
        <v>322</v>
      </c>
      <c r="K196" s="9" t="s">
        <v>1271</v>
      </c>
      <c r="L196" s="9" t="s">
        <v>1271</v>
      </c>
      <c r="M196" s="9" t="s">
        <v>1406</v>
      </c>
    </row>
    <row r="197" spans="1:13" ht="15.95" customHeight="1">
      <c r="A197" s="2" t="s">
        <v>1373</v>
      </c>
      <c r="B197" s="17" t="s">
        <v>1277</v>
      </c>
      <c r="D197" s="96" t="s">
        <v>1285</v>
      </c>
      <c r="E197" s="96" t="s">
        <v>1307</v>
      </c>
      <c r="F197" s="97" t="s">
        <v>1308</v>
      </c>
      <c r="G197" s="97" t="s">
        <v>125</v>
      </c>
      <c r="H197" s="3" t="s">
        <v>126</v>
      </c>
      <c r="I197" s="3" t="s">
        <v>127</v>
      </c>
      <c r="J197" s="8" t="s">
        <v>128</v>
      </c>
      <c r="K197" s="9" t="s">
        <v>1268</v>
      </c>
      <c r="L197" s="9" t="s">
        <v>1268</v>
      </c>
      <c r="M197" s="9" t="s">
        <v>1308</v>
      </c>
    </row>
    <row r="198" spans="1:13" ht="15.95" customHeight="1">
      <c r="A198" s="2" t="s">
        <v>1373</v>
      </c>
      <c r="B198" s="17" t="s">
        <v>1281</v>
      </c>
      <c r="D198" s="92"/>
      <c r="E198" s="92"/>
      <c r="F198" s="97"/>
      <c r="G198" s="97" t="s">
        <v>266</v>
      </c>
      <c r="H198" s="3" t="s">
        <v>252</v>
      </c>
      <c r="I198" s="3" t="s">
        <v>267</v>
      </c>
      <c r="J198" s="8" t="s">
        <v>128</v>
      </c>
      <c r="K198" s="9" t="s">
        <v>1282</v>
      </c>
      <c r="L198" s="9" t="s">
        <v>1282</v>
      </c>
      <c r="M198" s="9" t="s">
        <v>1287</v>
      </c>
    </row>
    <row r="199" spans="1:13" ht="15.95" customHeight="1">
      <c r="A199" s="2" t="s">
        <v>1373</v>
      </c>
      <c r="B199" s="17" t="s">
        <v>1289</v>
      </c>
      <c r="D199" s="92"/>
      <c r="E199" s="92"/>
      <c r="F199" s="97"/>
      <c r="G199" s="97" t="s">
        <v>673</v>
      </c>
      <c r="H199" s="3" t="s">
        <v>675</v>
      </c>
      <c r="I199" s="3" t="s">
        <v>676</v>
      </c>
      <c r="J199" s="8" t="s">
        <v>322</v>
      </c>
      <c r="K199" s="9" t="s">
        <v>1271</v>
      </c>
      <c r="L199" s="9" t="s">
        <v>1271</v>
      </c>
      <c r="M199" s="9" t="s">
        <v>1309</v>
      </c>
    </row>
    <row r="200" spans="1:13" ht="15.95" customHeight="1">
      <c r="A200" s="2" t="s">
        <v>1373</v>
      </c>
      <c r="B200" s="17" t="s">
        <v>1281</v>
      </c>
      <c r="D200" s="96" t="s">
        <v>1291</v>
      </c>
      <c r="E200" s="96" t="s">
        <v>1274</v>
      </c>
      <c r="F200" s="97" t="s">
        <v>1275</v>
      </c>
      <c r="G200" s="97" t="s">
        <v>266</v>
      </c>
      <c r="H200" s="3" t="s">
        <v>252</v>
      </c>
      <c r="I200" s="3" t="s">
        <v>267</v>
      </c>
      <c r="J200" s="8" t="s">
        <v>128</v>
      </c>
      <c r="K200" s="9" t="s">
        <v>1282</v>
      </c>
      <c r="L200" s="9" t="s">
        <v>1282</v>
      </c>
      <c r="M200" s="9" t="s">
        <v>1310</v>
      </c>
    </row>
    <row r="201" spans="1:13" ht="15.95" customHeight="1">
      <c r="A201" s="2" t="s">
        <v>1373</v>
      </c>
      <c r="B201" s="17" t="s">
        <v>1294</v>
      </c>
      <c r="D201" s="96" t="s">
        <v>1295</v>
      </c>
      <c r="E201" s="96" t="s">
        <v>1268</v>
      </c>
      <c r="F201" s="97" t="s">
        <v>1268</v>
      </c>
      <c r="G201" s="97" t="s">
        <v>276</v>
      </c>
      <c r="H201" s="3" t="s">
        <v>277</v>
      </c>
      <c r="I201" s="3" t="s">
        <v>278</v>
      </c>
      <c r="J201" s="8" t="s">
        <v>148</v>
      </c>
      <c r="K201" s="9" t="s">
        <v>1268</v>
      </c>
      <c r="L201" s="9" t="s">
        <v>1268</v>
      </c>
      <c r="M201" s="9" t="s">
        <v>1268</v>
      </c>
    </row>
    <row r="202" spans="1:13" ht="15.95" customHeight="1">
      <c r="A202" s="2" t="s">
        <v>1373</v>
      </c>
      <c r="B202" s="17" t="s">
        <v>1296</v>
      </c>
      <c r="D202" s="92"/>
      <c r="E202" s="92"/>
      <c r="F202" s="97"/>
      <c r="G202" s="97" t="s">
        <v>160</v>
      </c>
      <c r="H202" s="3" t="s">
        <v>161</v>
      </c>
      <c r="I202" s="3" t="s">
        <v>162</v>
      </c>
      <c r="J202" s="8" t="s">
        <v>148</v>
      </c>
      <c r="K202" s="9" t="s">
        <v>1268</v>
      </c>
      <c r="L202" s="9" t="s">
        <v>1268</v>
      </c>
      <c r="M202" s="9" t="s">
        <v>1268</v>
      </c>
    </row>
    <row r="203" spans="1:13" ht="15.95" customHeight="1">
      <c r="A203" s="2" t="s">
        <v>1373</v>
      </c>
      <c r="D203" s="96"/>
      <c r="E203" s="96"/>
      <c r="F203" s="97"/>
      <c r="G203" s="97"/>
      <c r="H203" s="3"/>
      <c r="I203" s="3"/>
      <c r="J203" s="8"/>
      <c r="K203" s="9"/>
      <c r="L203" s="9"/>
      <c r="M203" s="9"/>
    </row>
    <row r="204" spans="1:13" ht="15.95" customHeight="1">
      <c r="A204" s="2" t="s">
        <v>1373</v>
      </c>
      <c r="D204" s="96" t="s">
        <v>1407</v>
      </c>
      <c r="E204" s="96"/>
      <c r="F204" s="97"/>
      <c r="G204" s="97"/>
      <c r="H204" s="3"/>
      <c r="I204" s="3"/>
      <c r="J204" s="8"/>
      <c r="K204" s="9"/>
      <c r="L204" s="9"/>
      <c r="M204" s="9"/>
    </row>
    <row r="205" spans="1:13" ht="15.95" customHeight="1">
      <c r="A205" s="2" t="s">
        <v>1373</v>
      </c>
      <c r="B205" s="17" t="s">
        <v>1281</v>
      </c>
      <c r="D205" s="96" t="s">
        <v>1300</v>
      </c>
      <c r="E205" s="96" t="s">
        <v>1408</v>
      </c>
      <c r="F205" s="97" t="s">
        <v>1409</v>
      </c>
      <c r="G205" s="97" t="s">
        <v>266</v>
      </c>
      <c r="H205" s="3" t="s">
        <v>252</v>
      </c>
      <c r="I205" s="3" t="s">
        <v>267</v>
      </c>
      <c r="J205" s="8" t="s">
        <v>128</v>
      </c>
      <c r="K205" s="9" t="s">
        <v>1282</v>
      </c>
      <c r="L205" s="9" t="s">
        <v>1282</v>
      </c>
      <c r="M205" s="9" t="s">
        <v>1410</v>
      </c>
    </row>
    <row r="206" spans="1:13" ht="15.95" customHeight="1">
      <c r="A206" s="2" t="s">
        <v>1373</v>
      </c>
      <c r="B206" s="17" t="s">
        <v>1277</v>
      </c>
      <c r="D206" s="96" t="s">
        <v>1278</v>
      </c>
      <c r="E206" s="96" t="s">
        <v>1411</v>
      </c>
      <c r="F206" s="97" t="s">
        <v>1412</v>
      </c>
      <c r="G206" s="97" t="s">
        <v>125</v>
      </c>
      <c r="H206" s="3" t="s">
        <v>126</v>
      </c>
      <c r="I206" s="3" t="s">
        <v>127</v>
      </c>
      <c r="J206" s="8" t="s">
        <v>128</v>
      </c>
      <c r="K206" s="9" t="s">
        <v>1268</v>
      </c>
      <c r="L206" s="9" t="s">
        <v>1268</v>
      </c>
      <c r="M206" s="9" t="s">
        <v>1412</v>
      </c>
    </row>
    <row r="207" spans="1:13" ht="15.95" customHeight="1">
      <c r="A207" s="2" t="s">
        <v>1373</v>
      </c>
      <c r="B207" s="17" t="s">
        <v>1281</v>
      </c>
      <c r="D207" s="92"/>
      <c r="E207" s="92"/>
      <c r="F207" s="97"/>
      <c r="G207" s="97" t="s">
        <v>266</v>
      </c>
      <c r="H207" s="3" t="s">
        <v>252</v>
      </c>
      <c r="I207" s="3" t="s">
        <v>267</v>
      </c>
      <c r="J207" s="8" t="s">
        <v>128</v>
      </c>
      <c r="K207" s="9" t="s">
        <v>1282</v>
      </c>
      <c r="L207" s="9" t="s">
        <v>1282</v>
      </c>
      <c r="M207" s="9" t="s">
        <v>1413</v>
      </c>
    </row>
    <row r="208" spans="1:13" ht="15.95" customHeight="1">
      <c r="A208" s="2" t="s">
        <v>1373</v>
      </c>
      <c r="B208" s="17" t="s">
        <v>1283</v>
      </c>
      <c r="D208" s="92"/>
      <c r="E208" s="92"/>
      <c r="F208" s="97"/>
      <c r="G208" s="97" t="s">
        <v>686</v>
      </c>
      <c r="H208" s="3" t="s">
        <v>688</v>
      </c>
      <c r="I208" s="3" t="s">
        <v>689</v>
      </c>
      <c r="J208" s="8" t="s">
        <v>322</v>
      </c>
      <c r="K208" s="9" t="s">
        <v>1271</v>
      </c>
      <c r="L208" s="9" t="s">
        <v>1271</v>
      </c>
      <c r="M208" s="9" t="s">
        <v>1414</v>
      </c>
    </row>
    <row r="209" spans="1:13" ht="15.95" customHeight="1">
      <c r="A209" s="2" t="s">
        <v>1373</v>
      </c>
      <c r="B209" s="17" t="s">
        <v>1277</v>
      </c>
      <c r="D209" s="96" t="s">
        <v>1285</v>
      </c>
      <c r="E209" s="96" t="s">
        <v>1307</v>
      </c>
      <c r="F209" s="97" t="s">
        <v>1308</v>
      </c>
      <c r="G209" s="97" t="s">
        <v>125</v>
      </c>
      <c r="H209" s="3" t="s">
        <v>126</v>
      </c>
      <c r="I209" s="3" t="s">
        <v>127</v>
      </c>
      <c r="J209" s="8" t="s">
        <v>128</v>
      </c>
      <c r="K209" s="9" t="s">
        <v>1268</v>
      </c>
      <c r="L209" s="9" t="s">
        <v>1268</v>
      </c>
      <c r="M209" s="9" t="s">
        <v>1308</v>
      </c>
    </row>
    <row r="210" spans="1:13" ht="15.95" customHeight="1">
      <c r="A210" s="2" t="s">
        <v>1373</v>
      </c>
      <c r="B210" s="17" t="s">
        <v>1281</v>
      </c>
      <c r="D210" s="92"/>
      <c r="E210" s="92"/>
      <c r="F210" s="97"/>
      <c r="G210" s="97" t="s">
        <v>266</v>
      </c>
      <c r="H210" s="3" t="s">
        <v>252</v>
      </c>
      <c r="I210" s="3" t="s">
        <v>267</v>
      </c>
      <c r="J210" s="8" t="s">
        <v>128</v>
      </c>
      <c r="K210" s="9" t="s">
        <v>1282</v>
      </c>
      <c r="L210" s="9" t="s">
        <v>1282</v>
      </c>
      <c r="M210" s="9" t="s">
        <v>1287</v>
      </c>
    </row>
    <row r="211" spans="1:13" ht="15.95" customHeight="1">
      <c r="A211" s="2" t="s">
        <v>1373</v>
      </c>
      <c r="B211" s="17" t="s">
        <v>1289</v>
      </c>
      <c r="D211" s="92"/>
      <c r="E211" s="92"/>
      <c r="F211" s="97"/>
      <c r="G211" s="97" t="s">
        <v>673</v>
      </c>
      <c r="H211" s="3" t="s">
        <v>675</v>
      </c>
      <c r="I211" s="3" t="s">
        <v>676</v>
      </c>
      <c r="J211" s="8" t="s">
        <v>322</v>
      </c>
      <c r="K211" s="9" t="s">
        <v>1271</v>
      </c>
      <c r="L211" s="9" t="s">
        <v>1271</v>
      </c>
      <c r="M211" s="9" t="s">
        <v>1309</v>
      </c>
    </row>
    <row r="212" spans="1:13" ht="15.95" customHeight="1">
      <c r="A212" s="2" t="s">
        <v>1373</v>
      </c>
      <c r="B212" s="17" t="s">
        <v>1281</v>
      </c>
      <c r="D212" s="96" t="s">
        <v>1291</v>
      </c>
      <c r="E212" s="96" t="s">
        <v>1274</v>
      </c>
      <c r="F212" s="97" t="s">
        <v>1275</v>
      </c>
      <c r="G212" s="97" t="s">
        <v>266</v>
      </c>
      <c r="H212" s="3" t="s">
        <v>252</v>
      </c>
      <c r="I212" s="3" t="s">
        <v>267</v>
      </c>
      <c r="J212" s="8" t="s">
        <v>128</v>
      </c>
      <c r="K212" s="9" t="s">
        <v>1282</v>
      </c>
      <c r="L212" s="9" t="s">
        <v>1282</v>
      </c>
      <c r="M212" s="9" t="s">
        <v>1310</v>
      </c>
    </row>
    <row r="213" spans="1:13" ht="15.95" customHeight="1">
      <c r="A213" s="2" t="s">
        <v>1373</v>
      </c>
      <c r="B213" s="17" t="s">
        <v>1294</v>
      </c>
      <c r="D213" s="96" t="s">
        <v>1295</v>
      </c>
      <c r="E213" s="96" t="s">
        <v>1268</v>
      </c>
      <c r="F213" s="97" t="s">
        <v>1268</v>
      </c>
      <c r="G213" s="97" t="s">
        <v>276</v>
      </c>
      <c r="H213" s="3" t="s">
        <v>277</v>
      </c>
      <c r="I213" s="3" t="s">
        <v>278</v>
      </c>
      <c r="J213" s="8" t="s">
        <v>148</v>
      </c>
      <c r="K213" s="9" t="s">
        <v>1268</v>
      </c>
      <c r="L213" s="9" t="s">
        <v>1268</v>
      </c>
      <c r="M213" s="9" t="s">
        <v>1268</v>
      </c>
    </row>
    <row r="214" spans="1:13" ht="15.95" customHeight="1">
      <c r="A214" s="2" t="s">
        <v>1373</v>
      </c>
      <c r="B214" s="17" t="s">
        <v>1296</v>
      </c>
      <c r="D214" s="92"/>
      <c r="E214" s="92"/>
      <c r="F214" s="97"/>
      <c r="G214" s="97" t="s">
        <v>160</v>
      </c>
      <c r="H214" s="3" t="s">
        <v>161</v>
      </c>
      <c r="I214" s="3" t="s">
        <v>162</v>
      </c>
      <c r="J214" s="8" t="s">
        <v>148</v>
      </c>
      <c r="K214" s="9" t="s">
        <v>1268</v>
      </c>
      <c r="L214" s="9" t="s">
        <v>1268</v>
      </c>
      <c r="M214" s="9" t="s">
        <v>1268</v>
      </c>
    </row>
    <row r="215" spans="1:13" ht="15.95" customHeight="1">
      <c r="A215" s="2" t="s">
        <v>1373</v>
      </c>
      <c r="D215" s="96"/>
      <c r="E215" s="96"/>
      <c r="F215" s="97"/>
      <c r="G215" s="97"/>
      <c r="H215" s="3"/>
      <c r="I215" s="3"/>
      <c r="J215" s="8"/>
      <c r="K215" s="9"/>
      <c r="L215" s="9"/>
      <c r="M215" s="9"/>
    </row>
    <row r="216" spans="1:13" ht="15.95" customHeight="1">
      <c r="A216" s="2" t="s">
        <v>1373</v>
      </c>
      <c r="D216" s="96" t="s">
        <v>1415</v>
      </c>
      <c r="E216" s="96"/>
      <c r="F216" s="97"/>
      <c r="G216" s="97"/>
      <c r="H216" s="3"/>
      <c r="I216" s="3"/>
      <c r="J216" s="8"/>
      <c r="K216" s="9"/>
      <c r="L216" s="9"/>
      <c r="M216" s="9"/>
    </row>
    <row r="217" spans="1:13" ht="15.95" customHeight="1">
      <c r="A217" s="2" t="s">
        <v>1373</v>
      </c>
      <c r="B217" s="17" t="s">
        <v>1312</v>
      </c>
      <c r="D217" s="96" t="s">
        <v>1313</v>
      </c>
      <c r="E217" s="96" t="s">
        <v>1416</v>
      </c>
      <c r="F217" s="97" t="s">
        <v>1417</v>
      </c>
      <c r="G217" s="97" t="s">
        <v>254</v>
      </c>
      <c r="H217" s="3" t="s">
        <v>252</v>
      </c>
      <c r="I217" s="3" t="s">
        <v>255</v>
      </c>
      <c r="J217" s="8" t="s">
        <v>128</v>
      </c>
      <c r="K217" s="9" t="s">
        <v>1268</v>
      </c>
      <c r="L217" s="9" t="s">
        <v>1268</v>
      </c>
      <c r="M217" s="9" t="s">
        <v>1417</v>
      </c>
    </row>
    <row r="218" spans="1:13" ht="15.95" customHeight="1">
      <c r="A218" s="2" t="s">
        <v>1373</v>
      </c>
      <c r="B218" s="17" t="s">
        <v>1277</v>
      </c>
      <c r="D218" s="96" t="s">
        <v>1316</v>
      </c>
      <c r="E218" s="96" t="s">
        <v>1418</v>
      </c>
      <c r="F218" s="97" t="s">
        <v>1418</v>
      </c>
      <c r="G218" s="97" t="s">
        <v>125</v>
      </c>
      <c r="H218" s="3" t="s">
        <v>126</v>
      </c>
      <c r="I218" s="3" t="s">
        <v>127</v>
      </c>
      <c r="J218" s="8" t="s">
        <v>128</v>
      </c>
      <c r="K218" s="9" t="s">
        <v>1268</v>
      </c>
      <c r="L218" s="9" t="s">
        <v>1268</v>
      </c>
      <c r="M218" s="9" t="s">
        <v>1418</v>
      </c>
    </row>
    <row r="219" spans="1:13" ht="15.95" customHeight="1">
      <c r="A219" s="2" t="s">
        <v>1373</v>
      </c>
      <c r="B219" s="17" t="s">
        <v>1312</v>
      </c>
      <c r="D219" s="92"/>
      <c r="E219" s="92"/>
      <c r="F219" s="97"/>
      <c r="G219" s="97" t="s">
        <v>254</v>
      </c>
      <c r="H219" s="3" t="s">
        <v>252</v>
      </c>
      <c r="I219" s="3" t="s">
        <v>255</v>
      </c>
      <c r="J219" s="8" t="s">
        <v>128</v>
      </c>
      <c r="K219" s="9" t="s">
        <v>1268</v>
      </c>
      <c r="L219" s="9" t="s">
        <v>1268</v>
      </c>
      <c r="M219" s="9" t="s">
        <v>1418</v>
      </c>
    </row>
    <row r="220" spans="1:13" ht="15.95" customHeight="1">
      <c r="A220" s="2" t="s">
        <v>1373</v>
      </c>
      <c r="B220" s="17" t="s">
        <v>1283</v>
      </c>
      <c r="D220" s="92"/>
      <c r="E220" s="92"/>
      <c r="F220" s="97"/>
      <c r="G220" s="97" t="s">
        <v>686</v>
      </c>
      <c r="H220" s="3" t="s">
        <v>688</v>
      </c>
      <c r="I220" s="3" t="s">
        <v>689</v>
      </c>
      <c r="J220" s="8" t="s">
        <v>322</v>
      </c>
      <c r="K220" s="9" t="s">
        <v>1271</v>
      </c>
      <c r="L220" s="9" t="s">
        <v>1271</v>
      </c>
      <c r="M220" s="9" t="s">
        <v>1419</v>
      </c>
    </row>
    <row r="221" spans="1:13" ht="15.95" customHeight="1">
      <c r="A221" s="2" t="s">
        <v>1373</v>
      </c>
      <c r="B221" s="17" t="s">
        <v>1312</v>
      </c>
      <c r="D221" s="96" t="s">
        <v>1320</v>
      </c>
      <c r="E221" s="96" t="s">
        <v>1274</v>
      </c>
      <c r="F221" s="97" t="s">
        <v>1275</v>
      </c>
      <c r="G221" s="97" t="s">
        <v>254</v>
      </c>
      <c r="H221" s="3" t="s">
        <v>252</v>
      </c>
      <c r="I221" s="3" t="s">
        <v>255</v>
      </c>
      <c r="J221" s="8" t="s">
        <v>128</v>
      </c>
      <c r="K221" s="9" t="s">
        <v>1268</v>
      </c>
      <c r="L221" s="9" t="s">
        <v>1268</v>
      </c>
      <c r="M221" s="9" t="s">
        <v>1275</v>
      </c>
    </row>
    <row r="222" spans="1:13" ht="15.95" customHeight="1">
      <c r="A222" s="2" t="s">
        <v>1373</v>
      </c>
      <c r="B222" s="17" t="s">
        <v>1321</v>
      </c>
      <c r="D222" s="96" t="s">
        <v>1322</v>
      </c>
      <c r="E222" s="96" t="s">
        <v>1268</v>
      </c>
      <c r="F222" s="97" t="s">
        <v>1268</v>
      </c>
      <c r="G222" s="97" t="s">
        <v>157</v>
      </c>
      <c r="H222" s="3" t="s">
        <v>158</v>
      </c>
      <c r="I222" s="3" t="s">
        <v>159</v>
      </c>
      <c r="J222" s="8" t="s">
        <v>148</v>
      </c>
      <c r="K222" s="9" t="s">
        <v>1268</v>
      </c>
      <c r="L222" s="9" t="s">
        <v>1268</v>
      </c>
      <c r="M222" s="9" t="s">
        <v>1268</v>
      </c>
    </row>
    <row r="223" spans="1:13" ht="15.95" customHeight="1">
      <c r="A223" s="2" t="s">
        <v>1373</v>
      </c>
      <c r="B223" s="17" t="s">
        <v>1323</v>
      </c>
      <c r="D223" s="92"/>
      <c r="E223" s="92"/>
      <c r="F223" s="97"/>
      <c r="G223" s="97" t="s">
        <v>163</v>
      </c>
      <c r="H223" s="3" t="s">
        <v>164</v>
      </c>
      <c r="I223" s="3" t="s">
        <v>165</v>
      </c>
      <c r="J223" s="8" t="s">
        <v>148</v>
      </c>
      <c r="K223" s="9" t="s">
        <v>1268</v>
      </c>
      <c r="L223" s="9" t="s">
        <v>1268</v>
      </c>
      <c r="M223" s="9" t="s">
        <v>1268</v>
      </c>
    </row>
    <row r="224" spans="1:13" ht="15.95" customHeight="1">
      <c r="A224" s="2" t="s">
        <v>1373</v>
      </c>
      <c r="D224" s="96" t="s">
        <v>1311</v>
      </c>
      <c r="E224" s="96"/>
      <c r="F224" s="97"/>
      <c r="G224" s="97"/>
      <c r="H224" s="3"/>
      <c r="I224" s="3"/>
      <c r="J224" s="8"/>
      <c r="K224" s="9"/>
      <c r="L224" s="9"/>
      <c r="M224" s="9"/>
    </row>
    <row r="225" spans="1:13" ht="15.95" customHeight="1">
      <c r="A225" s="2" t="s">
        <v>1373</v>
      </c>
      <c r="B225" s="17" t="s">
        <v>1281</v>
      </c>
      <c r="D225" s="98" t="s">
        <v>1300</v>
      </c>
      <c r="E225" s="98" t="s">
        <v>1420</v>
      </c>
      <c r="F225" s="97" t="s">
        <v>1421</v>
      </c>
      <c r="G225" s="97" t="s">
        <v>266</v>
      </c>
      <c r="H225" s="3" t="s">
        <v>252</v>
      </c>
      <c r="I225" s="3" t="s">
        <v>267</v>
      </c>
      <c r="J225" s="8" t="s">
        <v>128</v>
      </c>
      <c r="K225" s="9" t="s">
        <v>1282</v>
      </c>
      <c r="L225" s="9" t="s">
        <v>1282</v>
      </c>
      <c r="M225" s="9" t="s">
        <v>1422</v>
      </c>
    </row>
    <row r="226" spans="1:13" ht="15.95" customHeight="1">
      <c r="D226" s="99"/>
      <c r="E226" s="99"/>
    </row>
    <row r="227" spans="1:13" ht="15.95" customHeight="1">
      <c r="D227" s="99"/>
      <c r="E227" s="99"/>
    </row>
    <row r="228" spans="1:13" ht="15.95" customHeight="1">
      <c r="B228" s="17" t="s">
        <v>1324</v>
      </c>
      <c r="D228" s="250" t="s">
        <v>1372</v>
      </c>
      <c r="E228" s="251"/>
      <c r="F228" s="251"/>
      <c r="G228" s="251"/>
      <c r="H228" s="251"/>
      <c r="I228" s="251"/>
      <c r="J228" s="251"/>
      <c r="K228" s="251"/>
      <c r="L228" s="251"/>
      <c r="M228" s="251"/>
    </row>
    <row r="229" spans="1:13" ht="15.95" customHeight="1">
      <c r="A229" s="44" t="s">
        <v>1390</v>
      </c>
      <c r="B229" s="42" t="s">
        <v>1391</v>
      </c>
      <c r="C229" s="42" t="s">
        <v>1392</v>
      </c>
      <c r="D229" s="252" t="s">
        <v>1393</v>
      </c>
      <c r="E229" s="252" t="s">
        <v>1394</v>
      </c>
      <c r="F229" s="255" t="s">
        <v>1395</v>
      </c>
      <c r="G229" s="255" t="s">
        <v>1396</v>
      </c>
      <c r="H229" s="252" t="s">
        <v>1397</v>
      </c>
      <c r="I229" s="252" t="s">
        <v>1398</v>
      </c>
      <c r="J229" s="252" t="s">
        <v>1399</v>
      </c>
      <c r="K229" s="252" t="s">
        <v>1400</v>
      </c>
      <c r="L229" s="252" t="s">
        <v>1401</v>
      </c>
      <c r="M229" s="252" t="s">
        <v>1402</v>
      </c>
    </row>
    <row r="230" spans="1:13" ht="15.95" customHeight="1">
      <c r="A230" s="44"/>
      <c r="B230" s="42"/>
      <c r="C230" s="42"/>
      <c r="D230" s="254"/>
      <c r="E230" s="254"/>
      <c r="F230" s="256"/>
      <c r="G230" s="256"/>
      <c r="H230" s="254"/>
      <c r="I230" s="254"/>
      <c r="J230" s="254"/>
      <c r="K230" s="254"/>
      <c r="L230" s="254"/>
      <c r="M230" s="254"/>
    </row>
    <row r="231" spans="1:13" ht="15.95" customHeight="1">
      <c r="A231" s="2" t="s">
        <v>1373</v>
      </c>
      <c r="B231" s="17" t="s">
        <v>1277</v>
      </c>
      <c r="D231" s="92" t="s">
        <v>1278</v>
      </c>
      <c r="E231" s="92" t="s">
        <v>1423</v>
      </c>
      <c r="F231" s="93" t="s">
        <v>1352</v>
      </c>
      <c r="G231" s="93" t="s">
        <v>125</v>
      </c>
      <c r="H231" s="5" t="s">
        <v>126</v>
      </c>
      <c r="I231" s="5" t="s">
        <v>127</v>
      </c>
      <c r="J231" s="94" t="s">
        <v>128</v>
      </c>
      <c r="K231" s="95" t="s">
        <v>1268</v>
      </c>
      <c r="L231" s="95" t="s">
        <v>1268</v>
      </c>
      <c r="M231" s="95" t="s">
        <v>1352</v>
      </c>
    </row>
    <row r="232" spans="1:13" ht="15.95" customHeight="1">
      <c r="A232" s="2" t="s">
        <v>1373</v>
      </c>
      <c r="B232" s="17" t="s">
        <v>1281</v>
      </c>
      <c r="D232" s="92"/>
      <c r="E232" s="92"/>
      <c r="F232" s="97"/>
      <c r="G232" s="97" t="s">
        <v>266</v>
      </c>
      <c r="H232" s="3" t="s">
        <v>252</v>
      </c>
      <c r="I232" s="3" t="s">
        <v>267</v>
      </c>
      <c r="J232" s="8" t="s">
        <v>128</v>
      </c>
      <c r="K232" s="9" t="s">
        <v>1282</v>
      </c>
      <c r="L232" s="9" t="s">
        <v>1282</v>
      </c>
      <c r="M232" s="9" t="s">
        <v>1371</v>
      </c>
    </row>
    <row r="233" spans="1:13" ht="15.95" customHeight="1">
      <c r="A233" s="2" t="s">
        <v>1373</v>
      </c>
      <c r="B233" s="17" t="s">
        <v>1283</v>
      </c>
      <c r="D233" s="92"/>
      <c r="E233" s="92"/>
      <c r="F233" s="97"/>
      <c r="G233" s="97" t="s">
        <v>686</v>
      </c>
      <c r="H233" s="3" t="s">
        <v>688</v>
      </c>
      <c r="I233" s="3" t="s">
        <v>689</v>
      </c>
      <c r="J233" s="8" t="s">
        <v>322</v>
      </c>
      <c r="K233" s="9" t="s">
        <v>1271</v>
      </c>
      <c r="L233" s="9" t="s">
        <v>1271</v>
      </c>
      <c r="M233" s="9" t="s">
        <v>1354</v>
      </c>
    </row>
    <row r="234" spans="1:13" ht="15.95" customHeight="1">
      <c r="A234" s="2" t="s">
        <v>1373</v>
      </c>
      <c r="B234" s="17" t="s">
        <v>1277</v>
      </c>
      <c r="D234" s="96" t="s">
        <v>1285</v>
      </c>
      <c r="E234" s="96" t="s">
        <v>1307</v>
      </c>
      <c r="F234" s="97" t="s">
        <v>1308</v>
      </c>
      <c r="G234" s="97" t="s">
        <v>125</v>
      </c>
      <c r="H234" s="3" t="s">
        <v>126</v>
      </c>
      <c r="I234" s="3" t="s">
        <v>127</v>
      </c>
      <c r="J234" s="8" t="s">
        <v>128</v>
      </c>
      <c r="K234" s="9" t="s">
        <v>1268</v>
      </c>
      <c r="L234" s="9" t="s">
        <v>1268</v>
      </c>
      <c r="M234" s="9" t="s">
        <v>1308</v>
      </c>
    </row>
    <row r="235" spans="1:13" ht="15.95" customHeight="1">
      <c r="A235" s="2" t="s">
        <v>1373</v>
      </c>
      <c r="B235" s="17" t="s">
        <v>1281</v>
      </c>
      <c r="D235" s="92"/>
      <c r="E235" s="92"/>
      <c r="F235" s="97"/>
      <c r="G235" s="97" t="s">
        <v>266</v>
      </c>
      <c r="H235" s="3" t="s">
        <v>252</v>
      </c>
      <c r="I235" s="3" t="s">
        <v>267</v>
      </c>
      <c r="J235" s="8" t="s">
        <v>128</v>
      </c>
      <c r="K235" s="9" t="s">
        <v>1282</v>
      </c>
      <c r="L235" s="9" t="s">
        <v>1282</v>
      </c>
      <c r="M235" s="9" t="s">
        <v>1287</v>
      </c>
    </row>
    <row r="236" spans="1:13" ht="15.95" customHeight="1">
      <c r="A236" s="2" t="s">
        <v>1373</v>
      </c>
      <c r="B236" s="17" t="s">
        <v>1289</v>
      </c>
      <c r="D236" s="92"/>
      <c r="E236" s="92"/>
      <c r="F236" s="97"/>
      <c r="G236" s="97" t="s">
        <v>673</v>
      </c>
      <c r="H236" s="3" t="s">
        <v>675</v>
      </c>
      <c r="I236" s="3" t="s">
        <v>676</v>
      </c>
      <c r="J236" s="8" t="s">
        <v>322</v>
      </c>
      <c r="K236" s="9" t="s">
        <v>1271</v>
      </c>
      <c r="L236" s="9" t="s">
        <v>1271</v>
      </c>
      <c r="M236" s="9" t="s">
        <v>1309</v>
      </c>
    </row>
    <row r="237" spans="1:13" ht="15.95" customHeight="1">
      <c r="A237" s="2" t="s">
        <v>1373</v>
      </c>
      <c r="B237" s="17" t="s">
        <v>1281</v>
      </c>
      <c r="D237" s="96" t="s">
        <v>1291</v>
      </c>
      <c r="E237" s="96" t="s">
        <v>1274</v>
      </c>
      <c r="F237" s="97" t="s">
        <v>1275</v>
      </c>
      <c r="G237" s="97" t="s">
        <v>266</v>
      </c>
      <c r="H237" s="3" t="s">
        <v>252</v>
      </c>
      <c r="I237" s="3" t="s">
        <v>267</v>
      </c>
      <c r="J237" s="8" t="s">
        <v>128</v>
      </c>
      <c r="K237" s="9" t="s">
        <v>1282</v>
      </c>
      <c r="L237" s="9" t="s">
        <v>1282</v>
      </c>
      <c r="M237" s="9" t="s">
        <v>1310</v>
      </c>
    </row>
    <row r="238" spans="1:13" ht="15.95" customHeight="1">
      <c r="A238" s="2" t="s">
        <v>1373</v>
      </c>
      <c r="B238" s="17" t="s">
        <v>1294</v>
      </c>
      <c r="D238" s="96" t="s">
        <v>1295</v>
      </c>
      <c r="E238" s="96" t="s">
        <v>1268</v>
      </c>
      <c r="F238" s="97" t="s">
        <v>1268</v>
      </c>
      <c r="G238" s="97" t="s">
        <v>276</v>
      </c>
      <c r="H238" s="3" t="s">
        <v>277</v>
      </c>
      <c r="I238" s="3" t="s">
        <v>278</v>
      </c>
      <c r="J238" s="8" t="s">
        <v>148</v>
      </c>
      <c r="K238" s="9" t="s">
        <v>1268</v>
      </c>
      <c r="L238" s="9" t="s">
        <v>1268</v>
      </c>
      <c r="M238" s="9" t="s">
        <v>1268</v>
      </c>
    </row>
    <row r="239" spans="1:13" ht="15.95" customHeight="1">
      <c r="A239" s="2" t="s">
        <v>1373</v>
      </c>
      <c r="B239" s="17" t="s">
        <v>1296</v>
      </c>
      <c r="D239" s="92"/>
      <c r="E239" s="92"/>
      <c r="F239" s="97"/>
      <c r="G239" s="97" t="s">
        <v>160</v>
      </c>
      <c r="H239" s="3" t="s">
        <v>161</v>
      </c>
      <c r="I239" s="3" t="s">
        <v>162</v>
      </c>
      <c r="J239" s="8" t="s">
        <v>148</v>
      </c>
      <c r="K239" s="9" t="s">
        <v>1268</v>
      </c>
      <c r="L239" s="9" t="s">
        <v>1268</v>
      </c>
      <c r="M239" s="9" t="s">
        <v>1268</v>
      </c>
    </row>
    <row r="240" spans="1:13" ht="15.95" customHeight="1">
      <c r="A240" s="2" t="s">
        <v>1373</v>
      </c>
      <c r="D240" s="96"/>
      <c r="E240" s="96"/>
      <c r="F240" s="97"/>
      <c r="G240" s="97"/>
      <c r="H240" s="3"/>
      <c r="I240" s="3"/>
      <c r="J240" s="8"/>
      <c r="K240" s="9"/>
      <c r="L240" s="9"/>
      <c r="M240" s="9"/>
    </row>
    <row r="241" spans="1:13" ht="15.95" customHeight="1">
      <c r="A241" s="2" t="s">
        <v>1373</v>
      </c>
      <c r="D241" s="96" t="s">
        <v>1424</v>
      </c>
      <c r="E241" s="96"/>
      <c r="F241" s="97"/>
      <c r="G241" s="97"/>
      <c r="H241" s="3"/>
      <c r="I241" s="3"/>
      <c r="J241" s="8"/>
      <c r="K241" s="9"/>
      <c r="L241" s="9"/>
      <c r="M241" s="9"/>
    </row>
    <row r="242" spans="1:13" ht="15.95" customHeight="1">
      <c r="A242" s="2" t="s">
        <v>1373</v>
      </c>
      <c r="B242" s="17" t="s">
        <v>1312</v>
      </c>
      <c r="D242" s="96" t="s">
        <v>1313</v>
      </c>
      <c r="E242" s="96" t="s">
        <v>1425</v>
      </c>
      <c r="F242" s="97" t="s">
        <v>1426</v>
      </c>
      <c r="G242" s="97" t="s">
        <v>254</v>
      </c>
      <c r="H242" s="3" t="s">
        <v>252</v>
      </c>
      <c r="I242" s="3" t="s">
        <v>255</v>
      </c>
      <c r="J242" s="8" t="s">
        <v>128</v>
      </c>
      <c r="K242" s="9" t="s">
        <v>1268</v>
      </c>
      <c r="L242" s="9" t="s">
        <v>1268</v>
      </c>
      <c r="M242" s="9" t="s">
        <v>1426</v>
      </c>
    </row>
    <row r="243" spans="1:13" ht="15.95" customHeight="1">
      <c r="A243" s="2" t="s">
        <v>1373</v>
      </c>
      <c r="B243" s="17" t="s">
        <v>1277</v>
      </c>
      <c r="D243" s="96" t="s">
        <v>1316</v>
      </c>
      <c r="E243" s="96" t="s">
        <v>1427</v>
      </c>
      <c r="F243" s="97" t="s">
        <v>1413</v>
      </c>
      <c r="G243" s="97" t="s">
        <v>125</v>
      </c>
      <c r="H243" s="3" t="s">
        <v>126</v>
      </c>
      <c r="I243" s="3" t="s">
        <v>127</v>
      </c>
      <c r="J243" s="8" t="s">
        <v>128</v>
      </c>
      <c r="K243" s="9" t="s">
        <v>1268</v>
      </c>
      <c r="L243" s="9" t="s">
        <v>1268</v>
      </c>
      <c r="M243" s="9" t="s">
        <v>1413</v>
      </c>
    </row>
    <row r="244" spans="1:13" ht="15.95" customHeight="1">
      <c r="A244" s="2" t="s">
        <v>1373</v>
      </c>
      <c r="B244" s="17" t="s">
        <v>1312</v>
      </c>
      <c r="D244" s="92"/>
      <c r="E244" s="92"/>
      <c r="F244" s="97"/>
      <c r="G244" s="97" t="s">
        <v>254</v>
      </c>
      <c r="H244" s="3" t="s">
        <v>252</v>
      </c>
      <c r="I244" s="3" t="s">
        <v>255</v>
      </c>
      <c r="J244" s="8" t="s">
        <v>128</v>
      </c>
      <c r="K244" s="9" t="s">
        <v>1268</v>
      </c>
      <c r="L244" s="9" t="s">
        <v>1268</v>
      </c>
      <c r="M244" s="9" t="s">
        <v>1413</v>
      </c>
    </row>
    <row r="245" spans="1:13" ht="15.95" customHeight="1">
      <c r="A245" s="2" t="s">
        <v>1373</v>
      </c>
      <c r="B245" s="17" t="s">
        <v>1283</v>
      </c>
      <c r="D245" s="92"/>
      <c r="E245" s="92"/>
      <c r="F245" s="97"/>
      <c r="G245" s="97" t="s">
        <v>686</v>
      </c>
      <c r="H245" s="3" t="s">
        <v>688</v>
      </c>
      <c r="I245" s="3" t="s">
        <v>689</v>
      </c>
      <c r="J245" s="8" t="s">
        <v>322</v>
      </c>
      <c r="K245" s="9" t="s">
        <v>1271</v>
      </c>
      <c r="L245" s="9" t="s">
        <v>1271</v>
      </c>
      <c r="M245" s="9" t="s">
        <v>1428</v>
      </c>
    </row>
    <row r="246" spans="1:13" ht="15.95" customHeight="1">
      <c r="A246" s="2" t="s">
        <v>1373</v>
      </c>
      <c r="B246" s="17" t="s">
        <v>1312</v>
      </c>
      <c r="D246" s="96" t="s">
        <v>1320</v>
      </c>
      <c r="E246" s="96" t="s">
        <v>1274</v>
      </c>
      <c r="F246" s="97" t="s">
        <v>1275</v>
      </c>
      <c r="G246" s="97" t="s">
        <v>254</v>
      </c>
      <c r="H246" s="3" t="s">
        <v>252</v>
      </c>
      <c r="I246" s="3" t="s">
        <v>255</v>
      </c>
      <c r="J246" s="8" t="s">
        <v>128</v>
      </c>
      <c r="K246" s="9" t="s">
        <v>1268</v>
      </c>
      <c r="L246" s="9" t="s">
        <v>1268</v>
      </c>
      <c r="M246" s="9" t="s">
        <v>1275</v>
      </c>
    </row>
    <row r="247" spans="1:13" ht="15.95" customHeight="1">
      <c r="A247" s="2" t="s">
        <v>1373</v>
      </c>
      <c r="B247" s="17" t="s">
        <v>1321</v>
      </c>
      <c r="D247" s="96" t="s">
        <v>1322</v>
      </c>
      <c r="E247" s="96" t="s">
        <v>1268</v>
      </c>
      <c r="F247" s="97" t="s">
        <v>1268</v>
      </c>
      <c r="G247" s="97" t="s">
        <v>157</v>
      </c>
      <c r="H247" s="3" t="s">
        <v>158</v>
      </c>
      <c r="I247" s="3" t="s">
        <v>159</v>
      </c>
      <c r="J247" s="8" t="s">
        <v>148</v>
      </c>
      <c r="K247" s="9" t="s">
        <v>1268</v>
      </c>
      <c r="L247" s="9" t="s">
        <v>1268</v>
      </c>
      <c r="M247" s="9" t="s">
        <v>1268</v>
      </c>
    </row>
    <row r="248" spans="1:13" ht="15.95" customHeight="1">
      <c r="A248" s="2" t="s">
        <v>1373</v>
      </c>
      <c r="B248" s="17" t="s">
        <v>1323</v>
      </c>
      <c r="D248" s="92"/>
      <c r="E248" s="92"/>
      <c r="F248" s="97"/>
      <c r="G248" s="97" t="s">
        <v>163</v>
      </c>
      <c r="H248" s="3" t="s">
        <v>164</v>
      </c>
      <c r="I248" s="3" t="s">
        <v>165</v>
      </c>
      <c r="J248" s="8" t="s">
        <v>148</v>
      </c>
      <c r="K248" s="9" t="s">
        <v>1268</v>
      </c>
      <c r="L248" s="9" t="s">
        <v>1268</v>
      </c>
      <c r="M248" s="9" t="s">
        <v>1268</v>
      </c>
    </row>
    <row r="249" spans="1:13" ht="15.95" customHeight="1">
      <c r="A249" s="2" t="s">
        <v>1373</v>
      </c>
      <c r="B249" s="17" t="s">
        <v>1346</v>
      </c>
      <c r="D249" s="96" t="s">
        <v>1347</v>
      </c>
      <c r="E249" s="96" t="s">
        <v>1268</v>
      </c>
      <c r="F249" s="97" t="s">
        <v>1268</v>
      </c>
      <c r="G249" s="97" t="s">
        <v>696</v>
      </c>
      <c r="H249" s="3" t="s">
        <v>698</v>
      </c>
      <c r="I249" s="3" t="s">
        <v>699</v>
      </c>
      <c r="J249" s="8" t="s">
        <v>322</v>
      </c>
      <c r="K249" s="9" t="s">
        <v>1268</v>
      </c>
      <c r="L249" s="9" t="s">
        <v>1268</v>
      </c>
      <c r="M249" s="9" t="s">
        <v>1268</v>
      </c>
    </row>
    <row r="250" spans="1:13" ht="15.95" customHeight="1">
      <c r="A250" s="2" t="s">
        <v>1373</v>
      </c>
      <c r="D250" s="96"/>
      <c r="E250" s="96"/>
      <c r="F250" s="97"/>
      <c r="G250" s="97"/>
      <c r="H250" s="3"/>
      <c r="I250" s="3"/>
      <c r="J250" s="8"/>
      <c r="K250" s="9"/>
      <c r="L250" s="9"/>
      <c r="M250" s="9"/>
    </row>
    <row r="251" spans="1:13" ht="15.95" customHeight="1">
      <c r="A251" s="2" t="s">
        <v>1373</v>
      </c>
      <c r="D251" s="96" t="s">
        <v>1429</v>
      </c>
      <c r="E251" s="96"/>
      <c r="F251" s="97"/>
      <c r="G251" s="97"/>
      <c r="H251" s="3"/>
      <c r="I251" s="3"/>
      <c r="J251" s="8"/>
      <c r="K251" s="9"/>
      <c r="L251" s="9"/>
      <c r="M251" s="9"/>
    </row>
    <row r="252" spans="1:13" ht="15.95" customHeight="1">
      <c r="A252" s="2" t="s">
        <v>1373</v>
      </c>
      <c r="B252" s="17" t="s">
        <v>1281</v>
      </c>
      <c r="D252" s="96" t="s">
        <v>1300</v>
      </c>
      <c r="E252" s="96" t="s">
        <v>1420</v>
      </c>
      <c r="F252" s="97" t="s">
        <v>1421</v>
      </c>
      <c r="G252" s="97" t="s">
        <v>266</v>
      </c>
      <c r="H252" s="3" t="s">
        <v>252</v>
      </c>
      <c r="I252" s="3" t="s">
        <v>267</v>
      </c>
      <c r="J252" s="8" t="s">
        <v>128</v>
      </c>
      <c r="K252" s="9" t="s">
        <v>1282</v>
      </c>
      <c r="L252" s="9" t="s">
        <v>1282</v>
      </c>
      <c r="M252" s="9" t="s">
        <v>1422</v>
      </c>
    </row>
    <row r="253" spans="1:13" ht="15.95" customHeight="1">
      <c r="A253" s="2" t="s">
        <v>1373</v>
      </c>
      <c r="B253" s="17" t="s">
        <v>1277</v>
      </c>
      <c r="D253" s="96" t="s">
        <v>1278</v>
      </c>
      <c r="E253" s="96" t="s">
        <v>1430</v>
      </c>
      <c r="F253" s="97" t="s">
        <v>1431</v>
      </c>
      <c r="G253" s="97" t="s">
        <v>125</v>
      </c>
      <c r="H253" s="3" t="s">
        <v>126</v>
      </c>
      <c r="I253" s="3" t="s">
        <v>127</v>
      </c>
      <c r="J253" s="8" t="s">
        <v>128</v>
      </c>
      <c r="K253" s="9" t="s">
        <v>1268</v>
      </c>
      <c r="L253" s="9" t="s">
        <v>1268</v>
      </c>
      <c r="M253" s="9" t="s">
        <v>1431</v>
      </c>
    </row>
    <row r="254" spans="1:13" ht="15.95" customHeight="1">
      <c r="A254" s="2" t="s">
        <v>1373</v>
      </c>
      <c r="B254" s="17" t="s">
        <v>1281</v>
      </c>
      <c r="D254" s="92"/>
      <c r="E254" s="92"/>
      <c r="F254" s="97"/>
      <c r="G254" s="97" t="s">
        <v>266</v>
      </c>
      <c r="H254" s="3" t="s">
        <v>252</v>
      </c>
      <c r="I254" s="3" t="s">
        <v>267</v>
      </c>
      <c r="J254" s="8" t="s">
        <v>128</v>
      </c>
      <c r="K254" s="9" t="s">
        <v>1282</v>
      </c>
      <c r="L254" s="9" t="s">
        <v>1282</v>
      </c>
      <c r="M254" s="9" t="s">
        <v>1432</v>
      </c>
    </row>
    <row r="255" spans="1:13" ht="15.95" customHeight="1">
      <c r="A255" s="2" t="s">
        <v>1373</v>
      </c>
      <c r="B255" s="17" t="s">
        <v>1283</v>
      </c>
      <c r="D255" s="92"/>
      <c r="E255" s="92"/>
      <c r="F255" s="97"/>
      <c r="G255" s="97" t="s">
        <v>686</v>
      </c>
      <c r="H255" s="3" t="s">
        <v>688</v>
      </c>
      <c r="I255" s="3" t="s">
        <v>689</v>
      </c>
      <c r="J255" s="8" t="s">
        <v>322</v>
      </c>
      <c r="K255" s="9" t="s">
        <v>1271</v>
      </c>
      <c r="L255" s="9" t="s">
        <v>1271</v>
      </c>
      <c r="M255" s="9" t="s">
        <v>1433</v>
      </c>
    </row>
    <row r="256" spans="1:13" ht="15.95" customHeight="1">
      <c r="A256" s="2" t="s">
        <v>1373</v>
      </c>
      <c r="B256" s="17" t="s">
        <v>1281</v>
      </c>
      <c r="D256" s="96" t="s">
        <v>1291</v>
      </c>
      <c r="E256" s="96" t="s">
        <v>1274</v>
      </c>
      <c r="F256" s="97" t="s">
        <v>1275</v>
      </c>
      <c r="G256" s="97" t="s">
        <v>266</v>
      </c>
      <c r="H256" s="3" t="s">
        <v>252</v>
      </c>
      <c r="I256" s="3" t="s">
        <v>267</v>
      </c>
      <c r="J256" s="8" t="s">
        <v>128</v>
      </c>
      <c r="K256" s="9" t="s">
        <v>1282</v>
      </c>
      <c r="L256" s="9" t="s">
        <v>1282</v>
      </c>
      <c r="M256" s="9" t="s">
        <v>1310</v>
      </c>
    </row>
    <row r="257" spans="1:13" ht="15.95" customHeight="1">
      <c r="A257" s="2" t="s">
        <v>1373</v>
      </c>
      <c r="B257" s="17" t="s">
        <v>1277</v>
      </c>
      <c r="D257" s="96" t="s">
        <v>1316</v>
      </c>
      <c r="E257" s="96" t="s">
        <v>1434</v>
      </c>
      <c r="F257" s="97" t="s">
        <v>1434</v>
      </c>
      <c r="G257" s="97" t="s">
        <v>125</v>
      </c>
      <c r="H257" s="3" t="s">
        <v>126</v>
      </c>
      <c r="I257" s="3" t="s">
        <v>127</v>
      </c>
      <c r="J257" s="8" t="s">
        <v>128</v>
      </c>
      <c r="K257" s="9" t="s">
        <v>1268</v>
      </c>
      <c r="L257" s="9" t="s">
        <v>1268</v>
      </c>
      <c r="M257" s="9" t="s">
        <v>1434</v>
      </c>
    </row>
    <row r="258" spans="1:13" ht="15.95" customHeight="1">
      <c r="A258" s="2" t="s">
        <v>1373</v>
      </c>
      <c r="B258" s="17" t="s">
        <v>1312</v>
      </c>
      <c r="D258" s="92"/>
      <c r="E258" s="92"/>
      <c r="F258" s="97"/>
      <c r="G258" s="97" t="s">
        <v>254</v>
      </c>
      <c r="H258" s="3" t="s">
        <v>252</v>
      </c>
      <c r="I258" s="3" t="s">
        <v>255</v>
      </c>
      <c r="J258" s="8" t="s">
        <v>128</v>
      </c>
      <c r="K258" s="9" t="s">
        <v>1268</v>
      </c>
      <c r="L258" s="9" t="s">
        <v>1268</v>
      </c>
      <c r="M258" s="9" t="s">
        <v>1434</v>
      </c>
    </row>
    <row r="259" spans="1:13" ht="15.95" customHeight="1">
      <c r="A259" s="2" t="s">
        <v>1373</v>
      </c>
      <c r="B259" s="17" t="s">
        <v>1283</v>
      </c>
      <c r="D259" s="92"/>
      <c r="E259" s="92"/>
      <c r="F259" s="97"/>
      <c r="G259" s="97" t="s">
        <v>686</v>
      </c>
      <c r="H259" s="3" t="s">
        <v>688</v>
      </c>
      <c r="I259" s="3" t="s">
        <v>689</v>
      </c>
      <c r="J259" s="8" t="s">
        <v>322</v>
      </c>
      <c r="K259" s="9" t="s">
        <v>1271</v>
      </c>
      <c r="L259" s="9" t="s">
        <v>1271</v>
      </c>
      <c r="M259" s="9" t="s">
        <v>1435</v>
      </c>
    </row>
    <row r="260" spans="1:13" ht="15.95" customHeight="1">
      <c r="A260" s="2" t="s">
        <v>1373</v>
      </c>
      <c r="B260" s="17" t="s">
        <v>1312</v>
      </c>
      <c r="D260" s="96" t="s">
        <v>1320</v>
      </c>
      <c r="E260" s="96" t="s">
        <v>1292</v>
      </c>
      <c r="F260" s="97" t="s">
        <v>1292</v>
      </c>
      <c r="G260" s="97" t="s">
        <v>254</v>
      </c>
      <c r="H260" s="3" t="s">
        <v>252</v>
      </c>
      <c r="I260" s="3" t="s">
        <v>255</v>
      </c>
      <c r="J260" s="8" t="s">
        <v>128</v>
      </c>
      <c r="K260" s="9" t="s">
        <v>1268</v>
      </c>
      <c r="L260" s="9" t="s">
        <v>1268</v>
      </c>
      <c r="M260" s="9" t="s">
        <v>1292</v>
      </c>
    </row>
    <row r="261" spans="1:13" ht="15.95" customHeight="1">
      <c r="A261" s="2" t="s">
        <v>1373</v>
      </c>
      <c r="B261" s="17" t="s">
        <v>1321</v>
      </c>
      <c r="D261" s="96" t="s">
        <v>1322</v>
      </c>
      <c r="E261" s="96" t="s">
        <v>1282</v>
      </c>
      <c r="F261" s="97" t="s">
        <v>1282</v>
      </c>
      <c r="G261" s="97" t="s">
        <v>157</v>
      </c>
      <c r="H261" s="3" t="s">
        <v>158</v>
      </c>
      <c r="I261" s="3" t="s">
        <v>159</v>
      </c>
      <c r="J261" s="8" t="s">
        <v>148</v>
      </c>
      <c r="K261" s="9" t="s">
        <v>1268</v>
      </c>
      <c r="L261" s="9" t="s">
        <v>1268</v>
      </c>
      <c r="M261" s="9" t="s">
        <v>1282</v>
      </c>
    </row>
    <row r="262" spans="1:13" ht="15.95" customHeight="1">
      <c r="A262" s="2" t="s">
        <v>1373</v>
      </c>
      <c r="B262" s="17" t="s">
        <v>1323</v>
      </c>
      <c r="D262" s="92"/>
      <c r="E262" s="92"/>
      <c r="F262" s="97"/>
      <c r="G262" s="97" t="s">
        <v>163</v>
      </c>
      <c r="H262" s="3" t="s">
        <v>164</v>
      </c>
      <c r="I262" s="3" t="s">
        <v>165</v>
      </c>
      <c r="J262" s="8" t="s">
        <v>148</v>
      </c>
      <c r="K262" s="9" t="s">
        <v>1268</v>
      </c>
      <c r="L262" s="9" t="s">
        <v>1268</v>
      </c>
      <c r="M262" s="9" t="s">
        <v>1282</v>
      </c>
    </row>
    <row r="263" spans="1:13" ht="15.95" customHeight="1">
      <c r="A263" s="2" t="s">
        <v>1373</v>
      </c>
      <c r="B263" s="17" t="s">
        <v>1346</v>
      </c>
      <c r="D263" s="96" t="s">
        <v>1347</v>
      </c>
      <c r="E263" s="96" t="s">
        <v>1268</v>
      </c>
      <c r="F263" s="97" t="s">
        <v>1268</v>
      </c>
      <c r="G263" s="97" t="s">
        <v>696</v>
      </c>
      <c r="H263" s="3" t="s">
        <v>698</v>
      </c>
      <c r="I263" s="3" t="s">
        <v>699</v>
      </c>
      <c r="J263" s="8" t="s">
        <v>322</v>
      </c>
      <c r="K263" s="9" t="s">
        <v>1268</v>
      </c>
      <c r="L263" s="9" t="s">
        <v>1268</v>
      </c>
      <c r="M263" s="9" t="s">
        <v>1268</v>
      </c>
    </row>
    <row r="264" spans="1:13" ht="15.95" customHeight="1">
      <c r="A264" s="2" t="s">
        <v>1373</v>
      </c>
      <c r="D264" s="96" t="s">
        <v>1311</v>
      </c>
      <c r="E264" s="96"/>
      <c r="F264" s="97"/>
      <c r="G264" s="97"/>
      <c r="H264" s="3"/>
      <c r="I264" s="3"/>
      <c r="J264" s="8"/>
      <c r="K264" s="9"/>
      <c r="L264" s="9"/>
      <c r="M264" s="9"/>
    </row>
    <row r="265" spans="1:13" ht="15.95" customHeight="1">
      <c r="A265" s="2" t="s">
        <v>1373</v>
      </c>
      <c r="B265" s="17" t="s">
        <v>1281</v>
      </c>
      <c r="D265" s="96" t="s">
        <v>1300</v>
      </c>
      <c r="E265" s="96" t="s">
        <v>1436</v>
      </c>
      <c r="F265" s="97" t="s">
        <v>1437</v>
      </c>
      <c r="G265" s="97" t="s">
        <v>266</v>
      </c>
      <c r="H265" s="3" t="s">
        <v>252</v>
      </c>
      <c r="I265" s="3" t="s">
        <v>267</v>
      </c>
      <c r="J265" s="8" t="s">
        <v>128</v>
      </c>
      <c r="K265" s="9" t="s">
        <v>1282</v>
      </c>
      <c r="L265" s="9" t="s">
        <v>1282</v>
      </c>
      <c r="M265" s="9" t="s">
        <v>1438</v>
      </c>
    </row>
    <row r="266" spans="1:13" ht="15.95" customHeight="1">
      <c r="A266" s="2" t="s">
        <v>1373</v>
      </c>
      <c r="B266" s="17" t="s">
        <v>1277</v>
      </c>
      <c r="D266" s="96" t="s">
        <v>1278</v>
      </c>
      <c r="E266" s="96" t="s">
        <v>1439</v>
      </c>
      <c r="F266" s="97" t="s">
        <v>1440</v>
      </c>
      <c r="G266" s="97" t="s">
        <v>125</v>
      </c>
      <c r="H266" s="3" t="s">
        <v>126</v>
      </c>
      <c r="I266" s="3" t="s">
        <v>127</v>
      </c>
      <c r="J266" s="8" t="s">
        <v>128</v>
      </c>
      <c r="K266" s="9" t="s">
        <v>1268</v>
      </c>
      <c r="L266" s="9" t="s">
        <v>1268</v>
      </c>
      <c r="M266" s="9" t="s">
        <v>1440</v>
      </c>
    </row>
    <row r="267" spans="1:13" ht="15.95" customHeight="1">
      <c r="A267" s="2" t="s">
        <v>1373</v>
      </c>
      <c r="B267" s="17" t="s">
        <v>1281</v>
      </c>
      <c r="D267" s="92"/>
      <c r="E267" s="92"/>
      <c r="F267" s="97"/>
      <c r="G267" s="97" t="s">
        <v>266</v>
      </c>
      <c r="H267" s="3" t="s">
        <v>252</v>
      </c>
      <c r="I267" s="3" t="s">
        <v>267</v>
      </c>
      <c r="J267" s="8" t="s">
        <v>128</v>
      </c>
      <c r="K267" s="9" t="s">
        <v>1282</v>
      </c>
      <c r="L267" s="9" t="s">
        <v>1282</v>
      </c>
      <c r="M267" s="9" t="s">
        <v>1441</v>
      </c>
    </row>
    <row r="268" spans="1:13" ht="15.95" customHeight="1">
      <c r="A268" s="2" t="s">
        <v>1373</v>
      </c>
      <c r="B268" s="17" t="s">
        <v>1283</v>
      </c>
      <c r="D268" s="92"/>
      <c r="E268" s="92"/>
      <c r="F268" s="97"/>
      <c r="G268" s="97" t="s">
        <v>686</v>
      </c>
      <c r="H268" s="3" t="s">
        <v>688</v>
      </c>
      <c r="I268" s="3" t="s">
        <v>689</v>
      </c>
      <c r="J268" s="8" t="s">
        <v>322</v>
      </c>
      <c r="K268" s="9" t="s">
        <v>1271</v>
      </c>
      <c r="L268" s="9" t="s">
        <v>1271</v>
      </c>
      <c r="M268" s="9" t="s">
        <v>1442</v>
      </c>
    </row>
    <row r="269" spans="1:13" ht="15.95" customHeight="1">
      <c r="A269" s="2" t="s">
        <v>1373</v>
      </c>
      <c r="B269" s="17" t="s">
        <v>1277</v>
      </c>
      <c r="D269" s="96" t="s">
        <v>1285</v>
      </c>
      <c r="E269" s="96" t="s">
        <v>1443</v>
      </c>
      <c r="F269" s="97" t="s">
        <v>1406</v>
      </c>
      <c r="G269" s="97" t="s">
        <v>125</v>
      </c>
      <c r="H269" s="3" t="s">
        <v>126</v>
      </c>
      <c r="I269" s="3" t="s">
        <v>127</v>
      </c>
      <c r="J269" s="8" t="s">
        <v>128</v>
      </c>
      <c r="K269" s="9" t="s">
        <v>1268</v>
      </c>
      <c r="L269" s="9" t="s">
        <v>1268</v>
      </c>
      <c r="M269" s="9" t="s">
        <v>1406</v>
      </c>
    </row>
    <row r="270" spans="1:13" ht="15.95" customHeight="1">
      <c r="A270" s="2" t="s">
        <v>1373</v>
      </c>
      <c r="B270" s="17" t="s">
        <v>1281</v>
      </c>
      <c r="C270" s="17" t="s">
        <v>1361</v>
      </c>
      <c r="D270" s="5"/>
      <c r="E270" s="5"/>
      <c r="F270" s="97"/>
      <c r="G270" s="97" t="s">
        <v>266</v>
      </c>
      <c r="H270" s="3" t="s">
        <v>252</v>
      </c>
      <c r="I270" s="3" t="s">
        <v>267</v>
      </c>
      <c r="J270" s="8" t="s">
        <v>128</v>
      </c>
      <c r="K270" s="9" t="s">
        <v>1282</v>
      </c>
      <c r="L270" s="9" t="s">
        <v>1282</v>
      </c>
      <c r="M270" s="9" t="s">
        <v>1444</v>
      </c>
    </row>
    <row r="271" spans="1:13" ht="15.95" customHeight="1">
      <c r="D271" s="99"/>
      <c r="E271" s="99"/>
    </row>
    <row r="272" spans="1:13" ht="15.95" customHeight="1">
      <c r="D272" s="99"/>
      <c r="E272" s="99"/>
    </row>
    <row r="273" spans="1:13" ht="15.95" customHeight="1">
      <c r="B273" s="17" t="s">
        <v>1324</v>
      </c>
      <c r="D273" s="250" t="s">
        <v>1372</v>
      </c>
      <c r="E273" s="251"/>
      <c r="F273" s="251"/>
      <c r="G273" s="251"/>
      <c r="H273" s="251"/>
      <c r="I273" s="251"/>
      <c r="J273" s="251"/>
      <c r="K273" s="251"/>
      <c r="L273" s="251"/>
      <c r="M273" s="251"/>
    </row>
    <row r="274" spans="1:13" ht="15.95" customHeight="1">
      <c r="A274" s="44" t="s">
        <v>1390</v>
      </c>
      <c r="B274" s="42" t="s">
        <v>1391</v>
      </c>
      <c r="C274" s="42" t="s">
        <v>1392</v>
      </c>
      <c r="D274" s="252" t="s">
        <v>1393</v>
      </c>
      <c r="E274" s="252" t="s">
        <v>1394</v>
      </c>
      <c r="F274" s="255" t="s">
        <v>1395</v>
      </c>
      <c r="G274" s="255" t="s">
        <v>1396</v>
      </c>
      <c r="H274" s="252" t="s">
        <v>1397</v>
      </c>
      <c r="I274" s="252" t="s">
        <v>1398</v>
      </c>
      <c r="J274" s="252" t="s">
        <v>1399</v>
      </c>
      <c r="K274" s="252" t="s">
        <v>1400</v>
      </c>
      <c r="L274" s="252" t="s">
        <v>1401</v>
      </c>
      <c r="M274" s="252" t="s">
        <v>1402</v>
      </c>
    </row>
    <row r="275" spans="1:13" ht="15.95" customHeight="1">
      <c r="A275" s="44"/>
      <c r="B275" s="42"/>
      <c r="C275" s="42"/>
      <c r="D275" s="254"/>
      <c r="E275" s="254"/>
      <c r="F275" s="256"/>
      <c r="G275" s="256"/>
      <c r="H275" s="254"/>
      <c r="I275" s="254"/>
      <c r="J275" s="254"/>
      <c r="K275" s="254"/>
      <c r="L275" s="254"/>
      <c r="M275" s="254"/>
    </row>
    <row r="276" spans="1:13" ht="15.95" customHeight="1">
      <c r="A276" s="2" t="s">
        <v>1373</v>
      </c>
      <c r="B276" s="17" t="s">
        <v>1289</v>
      </c>
      <c r="C276" s="17" t="s">
        <v>1445</v>
      </c>
      <c r="D276" s="92"/>
      <c r="E276" s="92"/>
      <c r="F276" s="93"/>
      <c r="G276" s="93" t="s">
        <v>673</v>
      </c>
      <c r="H276" s="5" t="s">
        <v>675</v>
      </c>
      <c r="I276" s="5" t="s">
        <v>676</v>
      </c>
      <c r="J276" s="94" t="s">
        <v>322</v>
      </c>
      <c r="K276" s="95" t="s">
        <v>1271</v>
      </c>
      <c r="L276" s="95" t="s">
        <v>1271</v>
      </c>
      <c r="M276" s="95" t="s">
        <v>1446</v>
      </c>
    </row>
    <row r="277" spans="1:13" ht="15.95" customHeight="1">
      <c r="A277" s="2" t="s">
        <v>1373</v>
      </c>
      <c r="B277" s="17" t="s">
        <v>1281</v>
      </c>
      <c r="D277" s="96" t="s">
        <v>1291</v>
      </c>
      <c r="E277" s="96" t="s">
        <v>1274</v>
      </c>
      <c r="F277" s="97" t="s">
        <v>1275</v>
      </c>
      <c r="G277" s="97" t="s">
        <v>266</v>
      </c>
      <c r="H277" s="3" t="s">
        <v>252</v>
      </c>
      <c r="I277" s="3" t="s">
        <v>267</v>
      </c>
      <c r="J277" s="8" t="s">
        <v>128</v>
      </c>
      <c r="K277" s="9" t="s">
        <v>1282</v>
      </c>
      <c r="L277" s="9" t="s">
        <v>1282</v>
      </c>
      <c r="M277" s="9" t="s">
        <v>1310</v>
      </c>
    </row>
    <row r="278" spans="1:13" ht="15.95" customHeight="1">
      <c r="A278" s="2" t="s">
        <v>1373</v>
      </c>
      <c r="B278" s="17" t="s">
        <v>1294</v>
      </c>
      <c r="D278" s="96" t="s">
        <v>1295</v>
      </c>
      <c r="E278" s="96" t="s">
        <v>1268</v>
      </c>
      <c r="F278" s="97" t="s">
        <v>1268</v>
      </c>
      <c r="G278" s="97" t="s">
        <v>276</v>
      </c>
      <c r="H278" s="3" t="s">
        <v>277</v>
      </c>
      <c r="I278" s="3" t="s">
        <v>278</v>
      </c>
      <c r="J278" s="8" t="s">
        <v>148</v>
      </c>
      <c r="K278" s="9" t="s">
        <v>1268</v>
      </c>
      <c r="L278" s="9" t="s">
        <v>1268</v>
      </c>
      <c r="M278" s="9" t="s">
        <v>1268</v>
      </c>
    </row>
    <row r="279" spans="1:13" ht="15.95" customHeight="1">
      <c r="A279" s="2" t="s">
        <v>1373</v>
      </c>
      <c r="B279" s="17" t="s">
        <v>1296</v>
      </c>
      <c r="D279" s="92"/>
      <c r="E279" s="92"/>
      <c r="F279" s="97"/>
      <c r="G279" s="97" t="s">
        <v>160</v>
      </c>
      <c r="H279" s="3" t="s">
        <v>161</v>
      </c>
      <c r="I279" s="3" t="s">
        <v>162</v>
      </c>
      <c r="J279" s="8" t="s">
        <v>148</v>
      </c>
      <c r="K279" s="9" t="s">
        <v>1268</v>
      </c>
      <c r="L279" s="9" t="s">
        <v>1268</v>
      </c>
      <c r="M279" s="9" t="s">
        <v>1268</v>
      </c>
    </row>
    <row r="280" spans="1:13" ht="15.95" customHeight="1">
      <c r="A280" s="2" t="s">
        <v>1373</v>
      </c>
      <c r="B280" s="17" t="s">
        <v>1346</v>
      </c>
      <c r="D280" s="96" t="s">
        <v>1347</v>
      </c>
      <c r="E280" s="96" t="s">
        <v>1268</v>
      </c>
      <c r="F280" s="97" t="s">
        <v>1268</v>
      </c>
      <c r="G280" s="97" t="s">
        <v>696</v>
      </c>
      <c r="H280" s="3" t="s">
        <v>698</v>
      </c>
      <c r="I280" s="3" t="s">
        <v>699</v>
      </c>
      <c r="J280" s="8" t="s">
        <v>322</v>
      </c>
      <c r="K280" s="9" t="s">
        <v>1268</v>
      </c>
      <c r="L280" s="9" t="s">
        <v>1268</v>
      </c>
      <c r="M280" s="9" t="s">
        <v>1268</v>
      </c>
    </row>
    <row r="281" spans="1:13" ht="15.95" customHeight="1">
      <c r="A281" s="2" t="s">
        <v>1373</v>
      </c>
      <c r="D281" s="96"/>
      <c r="E281" s="96"/>
      <c r="F281" s="97"/>
      <c r="G281" s="97"/>
      <c r="H281" s="3"/>
      <c r="I281" s="3"/>
      <c r="J281" s="8"/>
      <c r="K281" s="9"/>
      <c r="L281" s="9"/>
      <c r="M281" s="9"/>
    </row>
    <row r="282" spans="1:13" ht="15.95" customHeight="1">
      <c r="A282" s="2" t="s">
        <v>1373</v>
      </c>
      <c r="D282" s="92"/>
      <c r="E282" s="92"/>
      <c r="F282" s="97"/>
      <c r="G282" s="97"/>
      <c r="H282" s="3"/>
      <c r="I282" s="3"/>
      <c r="J282" s="8"/>
      <c r="K282" s="9"/>
      <c r="L282" s="9"/>
      <c r="M282" s="9"/>
    </row>
    <row r="283" spans="1:13" ht="15.95" customHeight="1">
      <c r="A283" s="2" t="s">
        <v>1373</v>
      </c>
      <c r="D283" s="92"/>
      <c r="E283" s="92"/>
      <c r="F283" s="97"/>
      <c r="G283" s="97"/>
      <c r="H283" s="3"/>
      <c r="I283" s="3"/>
      <c r="J283" s="8"/>
      <c r="K283" s="9"/>
      <c r="L283" s="9"/>
      <c r="M283" s="9"/>
    </row>
    <row r="284" spans="1:13" ht="15.95" customHeight="1">
      <c r="A284" s="2" t="s">
        <v>1373</v>
      </c>
      <c r="D284" s="92"/>
      <c r="E284" s="92"/>
      <c r="F284" s="97"/>
      <c r="G284" s="97"/>
      <c r="H284" s="3"/>
      <c r="I284" s="3"/>
      <c r="J284" s="8"/>
      <c r="K284" s="9"/>
      <c r="L284" s="9"/>
      <c r="M284" s="9"/>
    </row>
    <row r="285" spans="1:13" ht="15.95" customHeight="1">
      <c r="A285" s="2" t="s">
        <v>1373</v>
      </c>
      <c r="D285" s="92"/>
      <c r="E285" s="92"/>
      <c r="F285" s="97"/>
      <c r="G285" s="97"/>
      <c r="H285" s="3"/>
      <c r="I285" s="3"/>
      <c r="J285" s="8"/>
      <c r="K285" s="9"/>
      <c r="L285" s="9"/>
      <c r="M285" s="9"/>
    </row>
    <row r="286" spans="1:13" ht="15.95" customHeight="1">
      <c r="A286" s="2" t="s">
        <v>1373</v>
      </c>
      <c r="D286" s="92"/>
      <c r="E286" s="92"/>
      <c r="F286" s="97"/>
      <c r="G286" s="97"/>
      <c r="H286" s="3"/>
      <c r="I286" s="3"/>
      <c r="J286" s="8"/>
      <c r="K286" s="9"/>
      <c r="L286" s="9"/>
      <c r="M286" s="9"/>
    </row>
    <row r="287" spans="1:13" ht="15.95" customHeight="1">
      <c r="A287" s="2" t="s">
        <v>1373</v>
      </c>
      <c r="D287" s="92"/>
      <c r="E287" s="92"/>
      <c r="F287" s="97"/>
      <c r="G287" s="97"/>
      <c r="H287" s="3"/>
      <c r="I287" s="3"/>
      <c r="J287" s="8"/>
      <c r="K287" s="9"/>
      <c r="L287" s="9"/>
      <c r="M287" s="9"/>
    </row>
    <row r="288" spans="1:13" ht="15.95" customHeight="1">
      <c r="A288" s="2" t="s">
        <v>1373</v>
      </c>
      <c r="D288" s="92"/>
      <c r="E288" s="92"/>
      <c r="F288" s="97"/>
      <c r="G288" s="97"/>
      <c r="H288" s="3"/>
      <c r="I288" s="3"/>
      <c r="J288" s="8"/>
      <c r="K288" s="9"/>
      <c r="L288" s="9"/>
      <c r="M288" s="9"/>
    </row>
    <row r="289" spans="1:13" ht="15.95" customHeight="1">
      <c r="A289" s="2" t="s">
        <v>1373</v>
      </c>
      <c r="D289" s="92"/>
      <c r="E289" s="92"/>
      <c r="F289" s="97"/>
      <c r="G289" s="97"/>
      <c r="H289" s="3"/>
      <c r="I289" s="3"/>
      <c r="J289" s="8"/>
      <c r="K289" s="9"/>
      <c r="L289" s="9"/>
      <c r="M289" s="9"/>
    </row>
    <row r="290" spans="1:13" ht="15.95" customHeight="1">
      <c r="A290" s="2" t="s">
        <v>1373</v>
      </c>
      <c r="D290" s="92"/>
      <c r="E290" s="92"/>
      <c r="F290" s="97"/>
      <c r="G290" s="97"/>
      <c r="H290" s="3"/>
      <c r="I290" s="3"/>
      <c r="J290" s="8"/>
      <c r="K290" s="9"/>
      <c r="L290" s="9"/>
      <c r="M290" s="9"/>
    </row>
    <row r="291" spans="1:13" ht="15.95" customHeight="1">
      <c r="A291" s="2" t="s">
        <v>1373</v>
      </c>
      <c r="D291" s="92"/>
      <c r="E291" s="92"/>
      <c r="F291" s="97"/>
      <c r="G291" s="97"/>
      <c r="H291" s="3"/>
      <c r="I291" s="3"/>
      <c r="J291" s="8"/>
      <c r="K291" s="9"/>
      <c r="L291" s="9"/>
      <c r="M291" s="9"/>
    </row>
    <row r="292" spans="1:13" ht="15.95" customHeight="1">
      <c r="A292" s="2" t="s">
        <v>1373</v>
      </c>
      <c r="D292" s="92"/>
      <c r="E292" s="92"/>
      <c r="F292" s="97"/>
      <c r="G292" s="97"/>
      <c r="H292" s="3"/>
      <c r="I292" s="3"/>
      <c r="J292" s="8"/>
      <c r="K292" s="9"/>
      <c r="L292" s="9"/>
      <c r="M292" s="9"/>
    </row>
    <row r="293" spans="1:13" ht="15.95" customHeight="1">
      <c r="A293" s="2" t="s">
        <v>1373</v>
      </c>
      <c r="D293" s="92"/>
      <c r="E293" s="92"/>
      <c r="F293" s="97"/>
      <c r="G293" s="97"/>
      <c r="H293" s="3"/>
      <c r="I293" s="3"/>
      <c r="J293" s="8"/>
      <c r="K293" s="9"/>
      <c r="L293" s="9"/>
      <c r="M293" s="9"/>
    </row>
    <row r="294" spans="1:13" ht="15.95" customHeight="1">
      <c r="A294" s="2" t="s">
        <v>1373</v>
      </c>
      <c r="D294" s="92"/>
      <c r="E294" s="92"/>
      <c r="F294" s="97"/>
      <c r="G294" s="97"/>
      <c r="H294" s="3"/>
      <c r="I294" s="3"/>
      <c r="J294" s="8"/>
      <c r="K294" s="9"/>
      <c r="L294" s="9"/>
      <c r="M294" s="9"/>
    </row>
    <row r="295" spans="1:13" ht="15.95" customHeight="1">
      <c r="A295" s="2" t="s">
        <v>1373</v>
      </c>
      <c r="D295" s="92"/>
      <c r="E295" s="92"/>
      <c r="F295" s="97"/>
      <c r="G295" s="97"/>
      <c r="H295" s="3"/>
      <c r="I295" s="3"/>
      <c r="J295" s="8"/>
      <c r="K295" s="9"/>
      <c r="L295" s="9"/>
      <c r="M295" s="9"/>
    </row>
    <row r="296" spans="1:13" ht="15.95" customHeight="1">
      <c r="A296" s="2" t="s">
        <v>1373</v>
      </c>
      <c r="D296" s="92"/>
      <c r="E296" s="92"/>
      <c r="F296" s="97"/>
      <c r="G296" s="97"/>
      <c r="H296" s="3"/>
      <c r="I296" s="3"/>
      <c r="J296" s="8"/>
      <c r="K296" s="9"/>
      <c r="L296" s="9"/>
      <c r="M296" s="9"/>
    </row>
    <row r="297" spans="1:13" ht="15.95" customHeight="1">
      <c r="A297" s="2" t="s">
        <v>1373</v>
      </c>
      <c r="D297" s="92"/>
      <c r="E297" s="92"/>
      <c r="F297" s="97"/>
      <c r="G297" s="97"/>
      <c r="H297" s="3"/>
      <c r="I297" s="3"/>
      <c r="J297" s="8"/>
      <c r="K297" s="9"/>
      <c r="L297" s="9"/>
      <c r="M297" s="9"/>
    </row>
    <row r="298" spans="1:13" ht="15.95" customHeight="1">
      <c r="A298" s="2" t="s">
        <v>1373</v>
      </c>
      <c r="D298" s="92"/>
      <c r="E298" s="92"/>
      <c r="F298" s="97"/>
      <c r="G298" s="97"/>
      <c r="H298" s="3"/>
      <c r="I298" s="3"/>
      <c r="J298" s="8"/>
      <c r="K298" s="9"/>
      <c r="L298" s="9"/>
      <c r="M298" s="9"/>
    </row>
    <row r="299" spans="1:13" ht="15.95" customHeight="1">
      <c r="A299" s="2" t="s">
        <v>1373</v>
      </c>
      <c r="D299" s="92"/>
      <c r="E299" s="92"/>
      <c r="F299" s="97"/>
      <c r="G299" s="97"/>
      <c r="H299" s="3"/>
      <c r="I299" s="3"/>
      <c r="J299" s="8"/>
      <c r="K299" s="9"/>
      <c r="L299" s="9"/>
      <c r="M299" s="9"/>
    </row>
    <row r="300" spans="1:13" ht="15.95" customHeight="1">
      <c r="A300" s="2" t="s">
        <v>1373</v>
      </c>
      <c r="D300" s="92"/>
      <c r="E300" s="92"/>
      <c r="F300" s="97"/>
      <c r="G300" s="97"/>
      <c r="H300" s="3"/>
      <c r="I300" s="3"/>
      <c r="J300" s="8"/>
      <c r="K300" s="9"/>
      <c r="L300" s="9"/>
      <c r="M300" s="9"/>
    </row>
    <row r="301" spans="1:13" ht="15.95" customHeight="1">
      <c r="A301" s="2" t="s">
        <v>1373</v>
      </c>
      <c r="D301" s="92"/>
      <c r="E301" s="92"/>
      <c r="F301" s="97"/>
      <c r="G301" s="97"/>
      <c r="H301" s="3"/>
      <c r="I301" s="3"/>
      <c r="J301" s="8"/>
      <c r="K301" s="9"/>
      <c r="L301" s="9"/>
      <c r="M301" s="9"/>
    </row>
    <row r="302" spans="1:13" ht="15.95" customHeight="1">
      <c r="A302" s="2" t="s">
        <v>1373</v>
      </c>
      <c r="D302" s="92"/>
      <c r="E302" s="92"/>
      <c r="F302" s="97"/>
      <c r="G302" s="97"/>
      <c r="H302" s="3"/>
      <c r="I302" s="3"/>
      <c r="J302" s="8"/>
      <c r="K302" s="9"/>
      <c r="L302" s="9"/>
      <c r="M302" s="9"/>
    </row>
    <row r="303" spans="1:13" ht="15.95" customHeight="1">
      <c r="A303" s="2" t="s">
        <v>1373</v>
      </c>
      <c r="D303" s="92"/>
      <c r="E303" s="92"/>
      <c r="F303" s="97"/>
      <c r="G303" s="97"/>
      <c r="H303" s="3"/>
      <c r="I303" s="3"/>
      <c r="J303" s="8"/>
      <c r="K303" s="9"/>
      <c r="L303" s="9"/>
      <c r="M303" s="9"/>
    </row>
    <row r="304" spans="1:13" ht="15.95" customHeight="1">
      <c r="A304" s="2" t="s">
        <v>1373</v>
      </c>
      <c r="D304" s="92"/>
      <c r="E304" s="92"/>
      <c r="F304" s="97"/>
      <c r="G304" s="97"/>
      <c r="H304" s="3"/>
      <c r="I304" s="3"/>
      <c r="J304" s="8"/>
      <c r="K304" s="9"/>
      <c r="L304" s="9"/>
      <c r="M304" s="9"/>
    </row>
    <row r="305" spans="1:13" ht="15.95" customHeight="1">
      <c r="A305" s="2" t="s">
        <v>1373</v>
      </c>
      <c r="D305" s="92"/>
      <c r="E305" s="92"/>
      <c r="F305" s="97"/>
      <c r="G305" s="97"/>
      <c r="H305" s="3"/>
      <c r="I305" s="3"/>
      <c r="J305" s="8"/>
      <c r="K305" s="9"/>
      <c r="L305" s="9"/>
      <c r="M305" s="9"/>
    </row>
    <row r="306" spans="1:13" ht="15.95" customHeight="1">
      <c r="A306" s="2" t="s">
        <v>1373</v>
      </c>
      <c r="D306" s="92"/>
      <c r="E306" s="92"/>
      <c r="F306" s="97"/>
      <c r="G306" s="97"/>
      <c r="H306" s="3"/>
      <c r="I306" s="3"/>
      <c r="J306" s="8"/>
      <c r="K306" s="9"/>
      <c r="L306" s="9"/>
      <c r="M306" s="9"/>
    </row>
    <row r="307" spans="1:13" ht="15.95" customHeight="1">
      <c r="A307" s="2" t="s">
        <v>1373</v>
      </c>
      <c r="D307" s="92"/>
      <c r="E307" s="92"/>
      <c r="F307" s="97"/>
      <c r="G307" s="97"/>
      <c r="H307" s="3"/>
      <c r="I307" s="3"/>
      <c r="J307" s="8"/>
      <c r="K307" s="9"/>
      <c r="L307" s="9"/>
      <c r="M307" s="9"/>
    </row>
    <row r="308" spans="1:13" ht="15.95" customHeight="1">
      <c r="A308" s="2" t="s">
        <v>1373</v>
      </c>
      <c r="D308" s="92"/>
      <c r="E308" s="92"/>
      <c r="F308" s="97"/>
      <c r="G308" s="97"/>
      <c r="H308" s="3"/>
      <c r="I308" s="3"/>
      <c r="J308" s="8"/>
      <c r="K308" s="9"/>
      <c r="L308" s="9"/>
      <c r="M308" s="9"/>
    </row>
    <row r="309" spans="1:13" ht="15.95" customHeight="1">
      <c r="A309" s="2" t="s">
        <v>1373</v>
      </c>
      <c r="D309" s="92"/>
      <c r="E309" s="92"/>
      <c r="F309" s="97"/>
      <c r="G309" s="97"/>
      <c r="H309" s="3"/>
      <c r="I309" s="3"/>
      <c r="J309" s="8"/>
      <c r="K309" s="9"/>
      <c r="L309" s="9"/>
      <c r="M309" s="9"/>
    </row>
    <row r="310" spans="1:13" ht="15.95" customHeight="1">
      <c r="A310" s="2" t="s">
        <v>1373</v>
      </c>
      <c r="D310" s="92"/>
      <c r="E310" s="92"/>
      <c r="F310" s="97"/>
      <c r="G310" s="97"/>
      <c r="H310" s="3"/>
      <c r="I310" s="3"/>
      <c r="J310" s="8"/>
      <c r="K310" s="9"/>
      <c r="L310" s="9"/>
      <c r="M310" s="9"/>
    </row>
    <row r="311" spans="1:13" ht="15.95" customHeight="1">
      <c r="A311" s="2" t="s">
        <v>1373</v>
      </c>
      <c r="D311" s="92"/>
      <c r="E311" s="92"/>
      <c r="F311" s="97"/>
      <c r="G311" s="97"/>
      <c r="H311" s="3"/>
      <c r="I311" s="3"/>
      <c r="J311" s="8"/>
      <c r="K311" s="9"/>
      <c r="L311" s="9"/>
      <c r="M311" s="9"/>
    </row>
    <row r="312" spans="1:13" ht="15.95" customHeight="1">
      <c r="A312" s="2" t="s">
        <v>1373</v>
      </c>
      <c r="D312" s="92"/>
      <c r="E312" s="92"/>
      <c r="F312" s="97"/>
      <c r="G312" s="97"/>
      <c r="H312" s="3"/>
      <c r="I312" s="3"/>
      <c r="J312" s="8"/>
      <c r="K312" s="9"/>
      <c r="L312" s="9"/>
      <c r="M312" s="9"/>
    </row>
    <row r="313" spans="1:13" ht="15.95" customHeight="1">
      <c r="A313" s="2" t="s">
        <v>1373</v>
      </c>
      <c r="D313" s="92"/>
      <c r="E313" s="92"/>
      <c r="F313" s="97"/>
      <c r="G313" s="97"/>
      <c r="H313" s="3"/>
      <c r="I313" s="3"/>
      <c r="J313" s="8"/>
      <c r="K313" s="9"/>
      <c r="L313" s="9"/>
      <c r="M313" s="9"/>
    </row>
    <row r="314" spans="1:13" ht="15.95" customHeight="1">
      <c r="A314" s="2" t="s">
        <v>1373</v>
      </c>
      <c r="D314" s="92"/>
      <c r="E314" s="92"/>
      <c r="F314" s="97"/>
      <c r="G314" s="97"/>
      <c r="H314" s="3"/>
      <c r="I314" s="3"/>
      <c r="J314" s="8"/>
      <c r="K314" s="9"/>
      <c r="L314" s="9"/>
      <c r="M314" s="9"/>
    </row>
    <row r="315" spans="1:13" ht="15.95" customHeight="1">
      <c r="A315" s="2" t="s">
        <v>1373</v>
      </c>
      <c r="D315" s="5"/>
      <c r="E315" s="5"/>
      <c r="F315" s="97"/>
      <c r="G315" s="97"/>
      <c r="H315" s="3"/>
      <c r="I315" s="3"/>
      <c r="J315" s="8"/>
      <c r="K315" s="9"/>
      <c r="L315" s="9"/>
      <c r="M315" s="9"/>
    </row>
    <row r="316" spans="1:13" ht="15.95" customHeight="1">
      <c r="D316" s="99"/>
      <c r="E316" s="99"/>
    </row>
    <row r="317" spans="1:13" ht="15.95" customHeight="1">
      <c r="D317" s="99"/>
      <c r="E317" s="99"/>
    </row>
    <row r="318" spans="1:13" ht="15.95" customHeight="1">
      <c r="B318" s="17" t="s">
        <v>1324</v>
      </c>
      <c r="D318" s="250" t="s">
        <v>1447</v>
      </c>
      <c r="E318" s="251"/>
      <c r="F318" s="251"/>
      <c r="G318" s="251"/>
      <c r="H318" s="251"/>
      <c r="I318" s="251"/>
      <c r="J318" s="251"/>
      <c r="K318" s="251"/>
      <c r="L318" s="251"/>
      <c r="M318" s="251"/>
    </row>
    <row r="319" spans="1:13" ht="15.95" customHeight="1">
      <c r="A319" s="44" t="s">
        <v>1390</v>
      </c>
      <c r="B319" s="42" t="s">
        <v>1391</v>
      </c>
      <c r="C319" s="42" t="s">
        <v>1392</v>
      </c>
      <c r="D319" s="252" t="s">
        <v>1393</v>
      </c>
      <c r="E319" s="252" t="s">
        <v>1394</v>
      </c>
      <c r="F319" s="255" t="s">
        <v>1395</v>
      </c>
      <c r="G319" s="255" t="s">
        <v>1396</v>
      </c>
      <c r="H319" s="252" t="s">
        <v>1397</v>
      </c>
      <c r="I319" s="252" t="s">
        <v>1398</v>
      </c>
      <c r="J319" s="252" t="s">
        <v>1399</v>
      </c>
      <c r="K319" s="252" t="s">
        <v>1400</v>
      </c>
      <c r="L319" s="252" t="s">
        <v>1401</v>
      </c>
      <c r="M319" s="252" t="s">
        <v>1402</v>
      </c>
    </row>
    <row r="320" spans="1:13" ht="15.95" customHeight="1">
      <c r="A320" s="44"/>
      <c r="B320" s="42"/>
      <c r="C320" s="42"/>
      <c r="D320" s="254"/>
      <c r="E320" s="254"/>
      <c r="F320" s="256"/>
      <c r="G320" s="256"/>
      <c r="H320" s="254"/>
      <c r="I320" s="254"/>
      <c r="J320" s="254"/>
      <c r="K320" s="254"/>
      <c r="L320" s="254"/>
      <c r="M320" s="254"/>
    </row>
    <row r="321" spans="1:13" ht="15.95" customHeight="1">
      <c r="A321" s="2" t="s">
        <v>1448</v>
      </c>
      <c r="D321" s="92" t="s">
        <v>1449</v>
      </c>
      <c r="E321" s="92"/>
      <c r="F321" s="93"/>
      <c r="G321" s="93"/>
      <c r="H321" s="5"/>
      <c r="I321" s="5"/>
      <c r="J321" s="94"/>
      <c r="K321" s="95"/>
      <c r="L321" s="95"/>
      <c r="M321" s="95"/>
    </row>
    <row r="322" spans="1:13" ht="15.95" customHeight="1">
      <c r="A322" s="2" t="s">
        <v>1448</v>
      </c>
      <c r="D322" s="96"/>
      <c r="E322" s="96"/>
      <c r="F322" s="97"/>
      <c r="G322" s="97"/>
      <c r="H322" s="3"/>
      <c r="I322" s="3"/>
      <c r="J322" s="8"/>
      <c r="K322" s="9"/>
      <c r="L322" s="9"/>
      <c r="M322" s="9"/>
    </row>
    <row r="323" spans="1:13" ht="15.95" customHeight="1">
      <c r="A323" s="2" t="s">
        <v>1448</v>
      </c>
      <c r="D323" s="96" t="s">
        <v>1450</v>
      </c>
      <c r="E323" s="96"/>
      <c r="F323" s="97"/>
      <c r="G323" s="97"/>
      <c r="H323" s="3"/>
      <c r="I323" s="3"/>
      <c r="J323" s="8"/>
      <c r="K323" s="9"/>
      <c r="L323" s="9"/>
      <c r="M323" s="9"/>
    </row>
    <row r="324" spans="1:13" ht="15.95" customHeight="1">
      <c r="A324" s="2" t="s">
        <v>1448</v>
      </c>
      <c r="B324" s="17" t="s">
        <v>1277</v>
      </c>
      <c r="D324" s="96" t="s">
        <v>1316</v>
      </c>
      <c r="E324" s="96" t="s">
        <v>1344</v>
      </c>
      <c r="F324" s="97" t="s">
        <v>1282</v>
      </c>
      <c r="G324" s="97" t="s">
        <v>125</v>
      </c>
      <c r="H324" s="3" t="s">
        <v>126</v>
      </c>
      <c r="I324" s="3" t="s">
        <v>127</v>
      </c>
      <c r="J324" s="8" t="s">
        <v>128</v>
      </c>
      <c r="K324" s="9" t="s">
        <v>1268</v>
      </c>
      <c r="L324" s="9" t="s">
        <v>1268</v>
      </c>
      <c r="M324" s="9" t="s">
        <v>1282</v>
      </c>
    </row>
    <row r="325" spans="1:13" ht="15.95" customHeight="1">
      <c r="A325" s="2" t="s">
        <v>1448</v>
      </c>
      <c r="B325" s="17" t="s">
        <v>1312</v>
      </c>
      <c r="D325" s="92"/>
      <c r="E325" s="92"/>
      <c r="F325" s="97"/>
      <c r="G325" s="97" t="s">
        <v>254</v>
      </c>
      <c r="H325" s="3" t="s">
        <v>252</v>
      </c>
      <c r="I325" s="3" t="s">
        <v>255</v>
      </c>
      <c r="J325" s="8" t="s">
        <v>128</v>
      </c>
      <c r="K325" s="9" t="s">
        <v>1268</v>
      </c>
      <c r="L325" s="9" t="s">
        <v>1268</v>
      </c>
      <c r="M325" s="9" t="s">
        <v>1282</v>
      </c>
    </row>
    <row r="326" spans="1:13" ht="15.95" customHeight="1">
      <c r="A326" s="2" t="s">
        <v>1448</v>
      </c>
      <c r="B326" s="17" t="s">
        <v>1283</v>
      </c>
      <c r="D326" s="92"/>
      <c r="E326" s="92"/>
      <c r="F326" s="97"/>
      <c r="G326" s="97" t="s">
        <v>686</v>
      </c>
      <c r="H326" s="3" t="s">
        <v>688</v>
      </c>
      <c r="I326" s="3" t="s">
        <v>689</v>
      </c>
      <c r="J326" s="8" t="s">
        <v>322</v>
      </c>
      <c r="K326" s="9" t="s">
        <v>1271</v>
      </c>
      <c r="L326" s="9" t="s">
        <v>1271</v>
      </c>
      <c r="M326" s="9" t="s">
        <v>1345</v>
      </c>
    </row>
    <row r="327" spans="1:13" ht="15.95" customHeight="1">
      <c r="A327" s="2" t="s">
        <v>1448</v>
      </c>
      <c r="B327" s="17" t="s">
        <v>1277</v>
      </c>
      <c r="D327" s="96" t="s">
        <v>1451</v>
      </c>
      <c r="E327" s="96" t="s">
        <v>1452</v>
      </c>
      <c r="F327" s="97" t="s">
        <v>1453</v>
      </c>
      <c r="G327" s="97" t="s">
        <v>125</v>
      </c>
      <c r="H327" s="3" t="s">
        <v>126</v>
      </c>
      <c r="I327" s="3" t="s">
        <v>127</v>
      </c>
      <c r="J327" s="8" t="s">
        <v>128</v>
      </c>
      <c r="K327" s="9" t="s">
        <v>1268</v>
      </c>
      <c r="L327" s="9" t="s">
        <v>1268</v>
      </c>
      <c r="M327" s="9" t="s">
        <v>1453</v>
      </c>
    </row>
    <row r="328" spans="1:13" ht="15.95" customHeight="1">
      <c r="A328" s="2" t="s">
        <v>1448</v>
      </c>
      <c r="B328" s="17" t="s">
        <v>1312</v>
      </c>
      <c r="D328" s="92"/>
      <c r="E328" s="92"/>
      <c r="F328" s="97"/>
      <c r="G328" s="97" t="s">
        <v>254</v>
      </c>
      <c r="H328" s="3" t="s">
        <v>252</v>
      </c>
      <c r="I328" s="3" t="s">
        <v>255</v>
      </c>
      <c r="J328" s="8" t="s">
        <v>128</v>
      </c>
      <c r="K328" s="9" t="s">
        <v>1268</v>
      </c>
      <c r="L328" s="9" t="s">
        <v>1268</v>
      </c>
      <c r="M328" s="9" t="s">
        <v>1453</v>
      </c>
    </row>
    <row r="329" spans="1:13" ht="15.95" customHeight="1">
      <c r="A329" s="2" t="s">
        <v>1448</v>
      </c>
      <c r="B329" s="17" t="s">
        <v>1312</v>
      </c>
      <c r="D329" s="96" t="s">
        <v>1320</v>
      </c>
      <c r="E329" s="96" t="s">
        <v>1454</v>
      </c>
      <c r="F329" s="97" t="s">
        <v>1293</v>
      </c>
      <c r="G329" s="97" t="s">
        <v>254</v>
      </c>
      <c r="H329" s="3" t="s">
        <v>252</v>
      </c>
      <c r="I329" s="3" t="s">
        <v>255</v>
      </c>
      <c r="J329" s="8" t="s">
        <v>128</v>
      </c>
      <c r="K329" s="9" t="s">
        <v>1268</v>
      </c>
      <c r="L329" s="9" t="s">
        <v>1268</v>
      </c>
      <c r="M329" s="9" t="s">
        <v>1293</v>
      </c>
    </row>
    <row r="330" spans="1:13" ht="15.95" customHeight="1">
      <c r="A330" s="2" t="s">
        <v>1448</v>
      </c>
      <c r="B330" s="17" t="s">
        <v>1277</v>
      </c>
      <c r="D330" s="96" t="s">
        <v>1285</v>
      </c>
      <c r="E330" s="96" t="s">
        <v>1455</v>
      </c>
      <c r="F330" s="97" t="s">
        <v>1456</v>
      </c>
      <c r="G330" s="97" t="s">
        <v>125</v>
      </c>
      <c r="H330" s="3" t="s">
        <v>126</v>
      </c>
      <c r="I330" s="3" t="s">
        <v>127</v>
      </c>
      <c r="J330" s="8" t="s">
        <v>128</v>
      </c>
      <c r="K330" s="9" t="s">
        <v>1268</v>
      </c>
      <c r="L330" s="9" t="s">
        <v>1268</v>
      </c>
      <c r="M330" s="9" t="s">
        <v>1456</v>
      </c>
    </row>
    <row r="331" spans="1:13" ht="15.95" customHeight="1">
      <c r="A331" s="2" t="s">
        <v>1448</v>
      </c>
      <c r="B331" s="17" t="s">
        <v>1281</v>
      </c>
      <c r="D331" s="92"/>
      <c r="E331" s="92"/>
      <c r="F331" s="97"/>
      <c r="G331" s="97" t="s">
        <v>266</v>
      </c>
      <c r="H331" s="3" t="s">
        <v>252</v>
      </c>
      <c r="I331" s="3" t="s">
        <v>267</v>
      </c>
      <c r="J331" s="8" t="s">
        <v>128</v>
      </c>
      <c r="K331" s="9" t="s">
        <v>1282</v>
      </c>
      <c r="L331" s="9" t="s">
        <v>1282</v>
      </c>
      <c r="M331" s="9" t="s">
        <v>1457</v>
      </c>
    </row>
    <row r="332" spans="1:13" ht="15.95" customHeight="1">
      <c r="A332" s="2" t="s">
        <v>1448</v>
      </c>
      <c r="B332" s="17" t="s">
        <v>1289</v>
      </c>
      <c r="D332" s="92"/>
      <c r="E332" s="92"/>
      <c r="F332" s="97"/>
      <c r="G332" s="97" t="s">
        <v>673</v>
      </c>
      <c r="H332" s="3" t="s">
        <v>675</v>
      </c>
      <c r="I332" s="3" t="s">
        <v>676</v>
      </c>
      <c r="J332" s="8" t="s">
        <v>322</v>
      </c>
      <c r="K332" s="9" t="s">
        <v>1271</v>
      </c>
      <c r="L332" s="9" t="s">
        <v>1271</v>
      </c>
      <c r="M332" s="9" t="s">
        <v>1458</v>
      </c>
    </row>
    <row r="333" spans="1:13" ht="15.95" customHeight="1">
      <c r="A333" s="2" t="s">
        <v>1448</v>
      </c>
      <c r="B333" s="17" t="s">
        <v>1277</v>
      </c>
      <c r="D333" s="96" t="s">
        <v>1278</v>
      </c>
      <c r="E333" s="96" t="s">
        <v>1459</v>
      </c>
      <c r="F333" s="97" t="s">
        <v>1460</v>
      </c>
      <c r="G333" s="97" t="s">
        <v>125</v>
      </c>
      <c r="H333" s="3" t="s">
        <v>126</v>
      </c>
      <c r="I333" s="3" t="s">
        <v>127</v>
      </c>
      <c r="J333" s="8" t="s">
        <v>128</v>
      </c>
      <c r="K333" s="9" t="s">
        <v>1268</v>
      </c>
      <c r="L333" s="9" t="s">
        <v>1268</v>
      </c>
      <c r="M333" s="9" t="s">
        <v>1460</v>
      </c>
    </row>
    <row r="334" spans="1:13" ht="15.95" customHeight="1">
      <c r="A334" s="2" t="s">
        <v>1448</v>
      </c>
      <c r="B334" s="17" t="s">
        <v>1281</v>
      </c>
      <c r="D334" s="92"/>
      <c r="E334" s="92"/>
      <c r="F334" s="97"/>
      <c r="G334" s="97" t="s">
        <v>266</v>
      </c>
      <c r="H334" s="3" t="s">
        <v>252</v>
      </c>
      <c r="I334" s="3" t="s">
        <v>267</v>
      </c>
      <c r="J334" s="8" t="s">
        <v>128</v>
      </c>
      <c r="K334" s="9" t="s">
        <v>1282</v>
      </c>
      <c r="L334" s="9" t="s">
        <v>1282</v>
      </c>
      <c r="M334" s="9" t="s">
        <v>1461</v>
      </c>
    </row>
    <row r="335" spans="1:13" ht="15.95" customHeight="1">
      <c r="A335" s="2" t="s">
        <v>1448</v>
      </c>
      <c r="B335" s="17" t="s">
        <v>1283</v>
      </c>
      <c r="D335" s="92"/>
      <c r="E335" s="92"/>
      <c r="F335" s="97"/>
      <c r="G335" s="97" t="s">
        <v>686</v>
      </c>
      <c r="H335" s="3" t="s">
        <v>688</v>
      </c>
      <c r="I335" s="3" t="s">
        <v>689</v>
      </c>
      <c r="J335" s="8" t="s">
        <v>322</v>
      </c>
      <c r="K335" s="9" t="s">
        <v>1271</v>
      </c>
      <c r="L335" s="9" t="s">
        <v>1271</v>
      </c>
      <c r="M335" s="9" t="s">
        <v>1462</v>
      </c>
    </row>
    <row r="336" spans="1:13" ht="15.95" customHeight="1">
      <c r="A336" s="2" t="s">
        <v>1448</v>
      </c>
      <c r="B336" s="17" t="s">
        <v>1281</v>
      </c>
      <c r="D336" s="96" t="s">
        <v>1300</v>
      </c>
      <c r="E336" s="96" t="s">
        <v>1463</v>
      </c>
      <c r="F336" s="97" t="s">
        <v>1464</v>
      </c>
      <c r="G336" s="97" t="s">
        <v>266</v>
      </c>
      <c r="H336" s="3" t="s">
        <v>252</v>
      </c>
      <c r="I336" s="3" t="s">
        <v>267</v>
      </c>
      <c r="J336" s="8" t="s">
        <v>128</v>
      </c>
      <c r="K336" s="9" t="s">
        <v>1282</v>
      </c>
      <c r="L336" s="9" t="s">
        <v>1282</v>
      </c>
      <c r="M336" s="9" t="s">
        <v>1465</v>
      </c>
    </row>
    <row r="337" spans="1:13" ht="15.95" customHeight="1">
      <c r="A337" s="2" t="s">
        <v>1448</v>
      </c>
      <c r="B337" s="17" t="s">
        <v>1277</v>
      </c>
      <c r="D337" s="96" t="s">
        <v>1278</v>
      </c>
      <c r="E337" s="96" t="s">
        <v>1466</v>
      </c>
      <c r="F337" s="97" t="s">
        <v>1466</v>
      </c>
      <c r="G337" s="97" t="s">
        <v>125</v>
      </c>
      <c r="H337" s="3" t="s">
        <v>126</v>
      </c>
      <c r="I337" s="3" t="s">
        <v>127</v>
      </c>
      <c r="J337" s="8" t="s">
        <v>128</v>
      </c>
      <c r="K337" s="9" t="s">
        <v>1268</v>
      </c>
      <c r="L337" s="9" t="s">
        <v>1268</v>
      </c>
      <c r="M337" s="9" t="s">
        <v>1466</v>
      </c>
    </row>
    <row r="338" spans="1:13" ht="15.95" customHeight="1">
      <c r="A338" s="2" t="s">
        <v>1448</v>
      </c>
      <c r="B338" s="17" t="s">
        <v>1281</v>
      </c>
      <c r="D338" s="92"/>
      <c r="E338" s="92"/>
      <c r="F338" s="97"/>
      <c r="G338" s="97" t="s">
        <v>266</v>
      </c>
      <c r="H338" s="3" t="s">
        <v>252</v>
      </c>
      <c r="I338" s="3" t="s">
        <v>267</v>
      </c>
      <c r="J338" s="8" t="s">
        <v>128</v>
      </c>
      <c r="K338" s="9" t="s">
        <v>1282</v>
      </c>
      <c r="L338" s="9" t="s">
        <v>1282</v>
      </c>
      <c r="M338" s="9" t="s">
        <v>1467</v>
      </c>
    </row>
    <row r="339" spans="1:13" ht="15.95" customHeight="1">
      <c r="A339" s="2" t="s">
        <v>1448</v>
      </c>
      <c r="B339" s="17" t="s">
        <v>1283</v>
      </c>
      <c r="D339" s="92"/>
      <c r="E339" s="92"/>
      <c r="F339" s="97"/>
      <c r="G339" s="97" t="s">
        <v>686</v>
      </c>
      <c r="H339" s="3" t="s">
        <v>688</v>
      </c>
      <c r="I339" s="3" t="s">
        <v>689</v>
      </c>
      <c r="J339" s="8" t="s">
        <v>322</v>
      </c>
      <c r="K339" s="9" t="s">
        <v>1271</v>
      </c>
      <c r="L339" s="9" t="s">
        <v>1271</v>
      </c>
      <c r="M339" s="9" t="s">
        <v>1468</v>
      </c>
    </row>
    <row r="340" spans="1:13" ht="15.95" customHeight="1">
      <c r="A340" s="2" t="s">
        <v>1448</v>
      </c>
      <c r="B340" s="17" t="s">
        <v>1281</v>
      </c>
      <c r="D340" s="96" t="s">
        <v>1291</v>
      </c>
      <c r="E340" s="96" t="s">
        <v>1292</v>
      </c>
      <c r="F340" s="97" t="s">
        <v>1292</v>
      </c>
      <c r="G340" s="97" t="s">
        <v>266</v>
      </c>
      <c r="H340" s="3" t="s">
        <v>252</v>
      </c>
      <c r="I340" s="3" t="s">
        <v>267</v>
      </c>
      <c r="J340" s="8" t="s">
        <v>128</v>
      </c>
      <c r="K340" s="9" t="s">
        <v>1282</v>
      </c>
      <c r="L340" s="9" t="s">
        <v>1282</v>
      </c>
      <c r="M340" s="9" t="s">
        <v>1293</v>
      </c>
    </row>
    <row r="341" spans="1:13" ht="15.95" customHeight="1">
      <c r="A341" s="2" t="s">
        <v>1448</v>
      </c>
      <c r="B341" s="17" t="s">
        <v>1297</v>
      </c>
      <c r="D341" s="96" t="s">
        <v>1298</v>
      </c>
      <c r="E341" s="96" t="s">
        <v>1268</v>
      </c>
      <c r="F341" s="97" t="s">
        <v>1268</v>
      </c>
      <c r="G341" s="97" t="s">
        <v>168</v>
      </c>
      <c r="H341" s="3" t="s">
        <v>169</v>
      </c>
      <c r="I341" s="3" t="s">
        <v>170</v>
      </c>
      <c r="J341" s="8" t="s">
        <v>148</v>
      </c>
      <c r="K341" s="9" t="s">
        <v>1268</v>
      </c>
      <c r="L341" s="9" t="s">
        <v>1268</v>
      </c>
      <c r="M341" s="9" t="s">
        <v>1268</v>
      </c>
    </row>
    <row r="342" spans="1:13" ht="15.95" customHeight="1">
      <c r="A342" s="2" t="s">
        <v>1448</v>
      </c>
      <c r="B342" s="17" t="s">
        <v>1346</v>
      </c>
      <c r="D342" s="96" t="s">
        <v>1347</v>
      </c>
      <c r="E342" s="96" t="s">
        <v>1268</v>
      </c>
      <c r="F342" s="97" t="s">
        <v>1268</v>
      </c>
      <c r="G342" s="97" t="s">
        <v>696</v>
      </c>
      <c r="H342" s="3" t="s">
        <v>698</v>
      </c>
      <c r="I342" s="3" t="s">
        <v>699</v>
      </c>
      <c r="J342" s="8" t="s">
        <v>322</v>
      </c>
      <c r="K342" s="9" t="s">
        <v>1268</v>
      </c>
      <c r="L342" s="9" t="s">
        <v>1268</v>
      </c>
      <c r="M342" s="9" t="s">
        <v>1268</v>
      </c>
    </row>
    <row r="343" spans="1:13" ht="15.95" customHeight="1">
      <c r="A343" s="2" t="s">
        <v>1448</v>
      </c>
      <c r="D343" s="96" t="s">
        <v>1311</v>
      </c>
      <c r="E343" s="96"/>
      <c r="F343" s="97"/>
      <c r="G343" s="97"/>
      <c r="H343" s="3"/>
      <c r="I343" s="3"/>
      <c r="J343" s="8"/>
      <c r="K343" s="9"/>
      <c r="L343" s="9"/>
      <c r="M343" s="9"/>
    </row>
    <row r="344" spans="1:13" ht="15.95" customHeight="1">
      <c r="A344" s="2" t="s">
        <v>1448</v>
      </c>
      <c r="B344" s="17" t="s">
        <v>1469</v>
      </c>
      <c r="D344" s="96" t="s">
        <v>1469</v>
      </c>
      <c r="E344" s="96" t="s">
        <v>1268</v>
      </c>
      <c r="F344" s="97" t="s">
        <v>1268</v>
      </c>
      <c r="G344" s="97" t="s">
        <v>329</v>
      </c>
      <c r="H344" s="3" t="s">
        <v>330</v>
      </c>
      <c r="I344" s="3" t="s">
        <v>331</v>
      </c>
      <c r="J344" s="8" t="s">
        <v>220</v>
      </c>
      <c r="K344" s="9" t="s">
        <v>1268</v>
      </c>
      <c r="L344" s="9" t="s">
        <v>1268</v>
      </c>
      <c r="M344" s="9" t="s">
        <v>1268</v>
      </c>
    </row>
    <row r="345" spans="1:13" ht="15.95" customHeight="1">
      <c r="A345" s="2" t="s">
        <v>1448</v>
      </c>
      <c r="B345" s="17" t="s">
        <v>1470</v>
      </c>
      <c r="D345" s="92"/>
      <c r="E345" s="92"/>
      <c r="F345" s="97"/>
      <c r="G345" s="97" t="s">
        <v>334</v>
      </c>
      <c r="H345" s="3" t="s">
        <v>158</v>
      </c>
      <c r="I345" s="3" t="s">
        <v>335</v>
      </c>
      <c r="J345" s="8" t="s">
        <v>148</v>
      </c>
      <c r="K345" s="9" t="s">
        <v>1268</v>
      </c>
      <c r="L345" s="9" t="s">
        <v>1268</v>
      </c>
      <c r="M345" s="9" t="s">
        <v>1268</v>
      </c>
    </row>
    <row r="346" spans="1:13" ht="15.95" customHeight="1">
      <c r="A346" s="2" t="s">
        <v>1448</v>
      </c>
      <c r="B346" s="17" t="s">
        <v>1471</v>
      </c>
      <c r="D346" s="92"/>
      <c r="E346" s="92"/>
      <c r="F346" s="97"/>
      <c r="G346" s="97" t="s">
        <v>166</v>
      </c>
      <c r="H346" s="3" t="s">
        <v>164</v>
      </c>
      <c r="I346" s="3" t="s">
        <v>167</v>
      </c>
      <c r="J346" s="8" t="s">
        <v>148</v>
      </c>
      <c r="K346" s="9" t="s">
        <v>1268</v>
      </c>
      <c r="L346" s="9" t="s">
        <v>1268</v>
      </c>
      <c r="M346" s="9" t="s">
        <v>1268</v>
      </c>
    </row>
    <row r="347" spans="1:13" ht="15.95" customHeight="1">
      <c r="A347" s="2" t="s">
        <v>1448</v>
      </c>
      <c r="B347" s="17" t="s">
        <v>1472</v>
      </c>
      <c r="D347" s="96" t="s">
        <v>1472</v>
      </c>
      <c r="E347" s="96" t="s">
        <v>1282</v>
      </c>
      <c r="F347" s="97" t="s">
        <v>1282</v>
      </c>
      <c r="G347" s="97" t="s">
        <v>332</v>
      </c>
      <c r="H347" s="3" t="s">
        <v>330</v>
      </c>
      <c r="I347" s="3" t="s">
        <v>333</v>
      </c>
      <c r="J347" s="8" t="s">
        <v>220</v>
      </c>
      <c r="K347" s="9" t="s">
        <v>1268</v>
      </c>
      <c r="L347" s="9" t="s">
        <v>1268</v>
      </c>
      <c r="M347" s="9" t="s">
        <v>1282</v>
      </c>
    </row>
    <row r="348" spans="1:13" ht="15.95" customHeight="1">
      <c r="A348" s="2" t="s">
        <v>1448</v>
      </c>
      <c r="B348" s="17" t="s">
        <v>1296</v>
      </c>
      <c r="D348" s="92"/>
      <c r="E348" s="92"/>
      <c r="F348" s="97"/>
      <c r="G348" s="97" t="s">
        <v>160</v>
      </c>
      <c r="H348" s="3" t="s">
        <v>161</v>
      </c>
      <c r="I348" s="3" t="s">
        <v>162</v>
      </c>
      <c r="J348" s="8" t="s">
        <v>148</v>
      </c>
      <c r="K348" s="9" t="s">
        <v>1268</v>
      </c>
      <c r="L348" s="9" t="s">
        <v>1268</v>
      </c>
      <c r="M348" s="9" t="s">
        <v>1282</v>
      </c>
    </row>
    <row r="349" spans="1:13" ht="15.95" customHeight="1">
      <c r="A349" s="2" t="s">
        <v>1448</v>
      </c>
      <c r="D349" s="96"/>
      <c r="E349" s="96"/>
      <c r="F349" s="97"/>
      <c r="G349" s="97"/>
      <c r="H349" s="3"/>
      <c r="I349" s="3"/>
      <c r="J349" s="8"/>
      <c r="K349" s="9"/>
      <c r="L349" s="9"/>
      <c r="M349" s="9"/>
    </row>
    <row r="350" spans="1:13" ht="15.95" customHeight="1">
      <c r="A350" s="2" t="s">
        <v>1448</v>
      </c>
      <c r="D350" s="92"/>
      <c r="E350" s="92"/>
      <c r="F350" s="97"/>
      <c r="G350" s="97"/>
      <c r="H350" s="3"/>
      <c r="I350" s="3"/>
      <c r="J350" s="8"/>
      <c r="K350" s="9"/>
      <c r="L350" s="9"/>
      <c r="M350" s="9"/>
    </row>
    <row r="351" spans="1:13" ht="15.95" customHeight="1">
      <c r="A351" s="2" t="s">
        <v>1448</v>
      </c>
      <c r="D351" s="92"/>
      <c r="E351" s="92"/>
      <c r="F351" s="97"/>
      <c r="G351" s="97"/>
      <c r="H351" s="3"/>
      <c r="I351" s="3"/>
      <c r="J351" s="8"/>
      <c r="K351" s="9"/>
      <c r="L351" s="9"/>
      <c r="M351" s="9"/>
    </row>
    <row r="352" spans="1:13" ht="15.95" customHeight="1">
      <c r="A352" s="2" t="s">
        <v>1448</v>
      </c>
      <c r="D352" s="92"/>
      <c r="E352" s="92"/>
      <c r="F352" s="97"/>
      <c r="G352" s="97"/>
      <c r="H352" s="3"/>
      <c r="I352" s="3"/>
      <c r="J352" s="8"/>
      <c r="K352" s="9"/>
      <c r="L352" s="9"/>
      <c r="M352" s="9"/>
    </row>
    <row r="353" spans="1:13" ht="15.95" customHeight="1">
      <c r="A353" s="2" t="s">
        <v>1448</v>
      </c>
      <c r="D353" s="92"/>
      <c r="E353" s="92"/>
      <c r="F353" s="97"/>
      <c r="G353" s="97"/>
      <c r="H353" s="3"/>
      <c r="I353" s="3"/>
      <c r="J353" s="8"/>
      <c r="K353" s="9"/>
      <c r="L353" s="9"/>
      <c r="M353" s="9"/>
    </row>
    <row r="354" spans="1:13" ht="15.95" customHeight="1">
      <c r="A354" s="2" t="s">
        <v>1448</v>
      </c>
      <c r="D354" s="92"/>
      <c r="E354" s="92"/>
      <c r="F354" s="97"/>
      <c r="G354" s="97"/>
      <c r="H354" s="3"/>
      <c r="I354" s="3"/>
      <c r="J354" s="8"/>
      <c r="K354" s="9"/>
      <c r="L354" s="9"/>
      <c r="M354" s="9"/>
    </row>
    <row r="355" spans="1:13" ht="15.95" customHeight="1">
      <c r="A355" s="2" t="s">
        <v>1448</v>
      </c>
      <c r="D355" s="92"/>
      <c r="E355" s="92"/>
      <c r="F355" s="97"/>
      <c r="G355" s="97"/>
      <c r="H355" s="3"/>
      <c r="I355" s="3"/>
      <c r="J355" s="8"/>
      <c r="K355" s="9"/>
      <c r="L355" s="9"/>
      <c r="M355" s="9"/>
    </row>
    <row r="356" spans="1:13" ht="15.95" customHeight="1">
      <c r="A356" s="2" t="s">
        <v>1448</v>
      </c>
      <c r="D356" s="92"/>
      <c r="E356" s="92"/>
      <c r="F356" s="97"/>
      <c r="G356" s="97"/>
      <c r="H356" s="3"/>
      <c r="I356" s="3"/>
      <c r="J356" s="8"/>
      <c r="K356" s="9"/>
      <c r="L356" s="9"/>
      <c r="M356" s="9"/>
    </row>
    <row r="357" spans="1:13" ht="15.95" customHeight="1">
      <c r="A357" s="2" t="s">
        <v>1448</v>
      </c>
      <c r="D357" s="92"/>
      <c r="E357" s="92"/>
      <c r="F357" s="97"/>
      <c r="G357" s="97"/>
      <c r="H357" s="3"/>
      <c r="I357" s="3"/>
      <c r="J357" s="8"/>
      <c r="K357" s="9"/>
      <c r="L357" s="9"/>
      <c r="M357" s="9"/>
    </row>
    <row r="358" spans="1:13" ht="15.95" customHeight="1">
      <c r="A358" s="2" t="s">
        <v>1448</v>
      </c>
      <c r="D358" s="92"/>
      <c r="E358" s="92"/>
      <c r="F358" s="97"/>
      <c r="G358" s="97"/>
      <c r="H358" s="3"/>
      <c r="I358" s="3"/>
      <c r="J358" s="8"/>
      <c r="K358" s="9"/>
      <c r="L358" s="9"/>
      <c r="M358" s="9"/>
    </row>
    <row r="359" spans="1:13" ht="15.95" customHeight="1">
      <c r="A359" s="2" t="s">
        <v>1448</v>
      </c>
      <c r="D359" s="92"/>
      <c r="E359" s="92"/>
      <c r="F359" s="97"/>
      <c r="G359" s="97"/>
      <c r="H359" s="3"/>
      <c r="I359" s="3"/>
      <c r="J359" s="8"/>
      <c r="K359" s="9"/>
      <c r="L359" s="9"/>
      <c r="M359" s="9"/>
    </row>
    <row r="360" spans="1:13" ht="15.95" customHeight="1">
      <c r="A360" s="2" t="s">
        <v>1448</v>
      </c>
      <c r="D360" s="5"/>
      <c r="E360" s="5"/>
      <c r="F360" s="97"/>
      <c r="G360" s="97"/>
      <c r="H360" s="3"/>
      <c r="I360" s="3"/>
      <c r="J360" s="8"/>
      <c r="K360" s="9"/>
      <c r="L360" s="9"/>
      <c r="M360" s="9"/>
    </row>
    <row r="361" spans="1:13" ht="15.95" customHeight="1">
      <c r="D361" s="99"/>
      <c r="E361" s="99"/>
    </row>
    <row r="362" spans="1:13" ht="15.95" customHeight="1">
      <c r="D362" s="99"/>
      <c r="E362" s="99"/>
    </row>
    <row r="363" spans="1:13" ht="15.95" customHeight="1">
      <c r="B363" s="17" t="s">
        <v>1324</v>
      </c>
      <c r="D363" s="250" t="s">
        <v>1473</v>
      </c>
      <c r="E363" s="251"/>
      <c r="F363" s="251"/>
      <c r="G363" s="251"/>
      <c r="H363" s="251"/>
      <c r="I363" s="251"/>
      <c r="J363" s="251"/>
      <c r="K363" s="251"/>
      <c r="L363" s="251"/>
      <c r="M363" s="251"/>
    </row>
    <row r="364" spans="1:13" ht="15.95" customHeight="1">
      <c r="A364" s="44" t="s">
        <v>1390</v>
      </c>
      <c r="B364" s="42" t="s">
        <v>1391</v>
      </c>
      <c r="C364" s="42" t="s">
        <v>1392</v>
      </c>
      <c r="D364" s="252" t="s">
        <v>1393</v>
      </c>
      <c r="E364" s="252" t="s">
        <v>1394</v>
      </c>
      <c r="F364" s="255" t="s">
        <v>1395</v>
      </c>
      <c r="G364" s="255" t="s">
        <v>1396</v>
      </c>
      <c r="H364" s="252" t="s">
        <v>1397</v>
      </c>
      <c r="I364" s="252" t="s">
        <v>1398</v>
      </c>
      <c r="J364" s="252" t="s">
        <v>1399</v>
      </c>
      <c r="K364" s="252" t="s">
        <v>1400</v>
      </c>
      <c r="L364" s="252" t="s">
        <v>1401</v>
      </c>
      <c r="M364" s="252" t="s">
        <v>1402</v>
      </c>
    </row>
    <row r="365" spans="1:13" ht="15.95" customHeight="1">
      <c r="A365" s="44"/>
      <c r="B365" s="42"/>
      <c r="C365" s="42"/>
      <c r="D365" s="254"/>
      <c r="E365" s="254"/>
      <c r="F365" s="256"/>
      <c r="G365" s="256"/>
      <c r="H365" s="254"/>
      <c r="I365" s="254"/>
      <c r="J365" s="254"/>
      <c r="K365" s="254"/>
      <c r="L365" s="254"/>
      <c r="M365" s="254"/>
    </row>
    <row r="366" spans="1:13" ht="15.95" customHeight="1">
      <c r="A366" s="2" t="s">
        <v>1448</v>
      </c>
      <c r="D366" s="92" t="s">
        <v>1474</v>
      </c>
      <c r="E366" s="92"/>
      <c r="F366" s="93"/>
      <c r="G366" s="93"/>
      <c r="H366" s="5"/>
      <c r="I366" s="5"/>
      <c r="J366" s="94"/>
      <c r="K366" s="95"/>
      <c r="L366" s="95"/>
      <c r="M366" s="95"/>
    </row>
    <row r="367" spans="1:13" ht="15.95" customHeight="1">
      <c r="A367" s="2" t="s">
        <v>1448</v>
      </c>
      <c r="D367" s="96"/>
      <c r="E367" s="96"/>
      <c r="F367" s="97"/>
      <c r="G367" s="97"/>
      <c r="H367" s="3"/>
      <c r="I367" s="3"/>
      <c r="J367" s="8"/>
      <c r="K367" s="9"/>
      <c r="L367" s="9"/>
      <c r="M367" s="9"/>
    </row>
    <row r="368" spans="1:13" ht="15.95" customHeight="1">
      <c r="A368" s="2" t="s">
        <v>1448</v>
      </c>
      <c r="D368" s="96" t="s">
        <v>1475</v>
      </c>
      <c r="E368" s="96"/>
      <c r="F368" s="97"/>
      <c r="G368" s="97"/>
      <c r="H368" s="3"/>
      <c r="I368" s="3"/>
      <c r="J368" s="8"/>
      <c r="K368" s="9"/>
      <c r="L368" s="9"/>
      <c r="M368" s="9"/>
    </row>
    <row r="369" spans="1:13" ht="15.95" customHeight="1">
      <c r="A369" s="2" t="s">
        <v>1448</v>
      </c>
      <c r="B369" s="17" t="s">
        <v>1476</v>
      </c>
      <c r="D369" s="96" t="s">
        <v>1477</v>
      </c>
      <c r="E369" s="96" t="s">
        <v>1478</v>
      </c>
      <c r="F369" s="97" t="s">
        <v>1479</v>
      </c>
      <c r="G369" s="97" t="s">
        <v>270</v>
      </c>
      <c r="H369" s="3" t="s">
        <v>271</v>
      </c>
      <c r="I369" s="3" t="s">
        <v>272</v>
      </c>
      <c r="J369" s="8" t="s">
        <v>128</v>
      </c>
      <c r="K369" s="9" t="s">
        <v>1268</v>
      </c>
      <c r="L369" s="9" t="s">
        <v>1268</v>
      </c>
      <c r="M369" s="9" t="s">
        <v>1479</v>
      </c>
    </row>
    <row r="370" spans="1:13" ht="15.95" customHeight="1">
      <c r="A370" s="2" t="s">
        <v>1448</v>
      </c>
      <c r="B370" s="17" t="s">
        <v>1480</v>
      </c>
      <c r="D370" s="96" t="s">
        <v>1481</v>
      </c>
      <c r="E370" s="96" t="s">
        <v>1482</v>
      </c>
      <c r="F370" s="97" t="s">
        <v>1483</v>
      </c>
      <c r="G370" s="97" t="s">
        <v>131</v>
      </c>
      <c r="H370" s="3" t="s">
        <v>126</v>
      </c>
      <c r="I370" s="3" t="s">
        <v>132</v>
      </c>
      <c r="J370" s="8" t="s">
        <v>128</v>
      </c>
      <c r="K370" s="9" t="s">
        <v>1268</v>
      </c>
      <c r="L370" s="9" t="s">
        <v>1268</v>
      </c>
      <c r="M370" s="9" t="s">
        <v>1483</v>
      </c>
    </row>
    <row r="371" spans="1:13" ht="15.95" customHeight="1">
      <c r="A371" s="2" t="s">
        <v>1448</v>
      </c>
      <c r="B371" s="17" t="s">
        <v>1476</v>
      </c>
      <c r="D371" s="92"/>
      <c r="E371" s="92"/>
      <c r="F371" s="97"/>
      <c r="G371" s="97" t="s">
        <v>270</v>
      </c>
      <c r="H371" s="3" t="s">
        <v>271</v>
      </c>
      <c r="I371" s="3" t="s">
        <v>272</v>
      </c>
      <c r="J371" s="8" t="s">
        <v>128</v>
      </c>
      <c r="K371" s="9" t="s">
        <v>1268</v>
      </c>
      <c r="L371" s="9" t="s">
        <v>1268</v>
      </c>
      <c r="M371" s="9" t="s">
        <v>1483</v>
      </c>
    </row>
    <row r="372" spans="1:13" ht="15.95" customHeight="1">
      <c r="A372" s="2" t="s">
        <v>1448</v>
      </c>
      <c r="B372" s="17" t="s">
        <v>1484</v>
      </c>
      <c r="D372" s="92"/>
      <c r="E372" s="92"/>
      <c r="F372" s="97"/>
      <c r="G372" s="97" t="s">
        <v>680</v>
      </c>
      <c r="H372" s="3" t="s">
        <v>675</v>
      </c>
      <c r="I372" s="3" t="s">
        <v>682</v>
      </c>
      <c r="J372" s="8" t="s">
        <v>322</v>
      </c>
      <c r="K372" s="9" t="s">
        <v>1271</v>
      </c>
      <c r="L372" s="9" t="s">
        <v>1271</v>
      </c>
      <c r="M372" s="9" t="s">
        <v>1485</v>
      </c>
    </row>
    <row r="373" spans="1:13" ht="15.95" customHeight="1">
      <c r="A373" s="2" t="s">
        <v>1448</v>
      </c>
      <c r="B373" s="17" t="s">
        <v>1486</v>
      </c>
      <c r="D373" s="96" t="s">
        <v>1487</v>
      </c>
      <c r="E373" s="96" t="s">
        <v>1488</v>
      </c>
      <c r="F373" s="97" t="s">
        <v>1489</v>
      </c>
      <c r="G373" s="97" t="s">
        <v>139</v>
      </c>
      <c r="H373" s="3" t="s">
        <v>137</v>
      </c>
      <c r="I373" s="3" t="s">
        <v>664</v>
      </c>
      <c r="J373" s="8" t="s">
        <v>128</v>
      </c>
      <c r="K373" s="9" t="s">
        <v>1268</v>
      </c>
      <c r="L373" s="9" t="s">
        <v>1268</v>
      </c>
      <c r="M373" s="9" t="s">
        <v>1489</v>
      </c>
    </row>
    <row r="374" spans="1:13" ht="15.95" customHeight="1">
      <c r="A374" s="2" t="s">
        <v>1448</v>
      </c>
      <c r="B374" s="17" t="s">
        <v>1476</v>
      </c>
      <c r="D374" s="92"/>
      <c r="E374" s="92"/>
      <c r="F374" s="97"/>
      <c r="G374" s="97" t="s">
        <v>270</v>
      </c>
      <c r="H374" s="3" t="s">
        <v>271</v>
      </c>
      <c r="I374" s="3" t="s">
        <v>272</v>
      </c>
      <c r="J374" s="8" t="s">
        <v>128</v>
      </c>
      <c r="K374" s="9" t="s">
        <v>1268</v>
      </c>
      <c r="L374" s="9" t="s">
        <v>1268</v>
      </c>
      <c r="M374" s="9" t="s">
        <v>1489</v>
      </c>
    </row>
    <row r="375" spans="1:13" ht="15.95" customHeight="1">
      <c r="A375" s="2" t="s">
        <v>1448</v>
      </c>
      <c r="B375" s="17" t="s">
        <v>1476</v>
      </c>
      <c r="D375" s="96" t="s">
        <v>1490</v>
      </c>
      <c r="E375" s="96" t="s">
        <v>1491</v>
      </c>
      <c r="F375" s="97" t="s">
        <v>1492</v>
      </c>
      <c r="G375" s="97" t="s">
        <v>270</v>
      </c>
      <c r="H375" s="3" t="s">
        <v>271</v>
      </c>
      <c r="I375" s="3" t="s">
        <v>272</v>
      </c>
      <c r="J375" s="8" t="s">
        <v>128</v>
      </c>
      <c r="K375" s="9" t="s">
        <v>1268</v>
      </c>
      <c r="L375" s="9" t="s">
        <v>1268</v>
      </c>
      <c r="M375" s="9" t="s">
        <v>1492</v>
      </c>
    </row>
    <row r="376" spans="1:13" ht="15.95" customHeight="1">
      <c r="A376" s="2" t="s">
        <v>1448</v>
      </c>
      <c r="B376" s="17" t="s">
        <v>1476</v>
      </c>
      <c r="D376" s="96" t="s">
        <v>1477</v>
      </c>
      <c r="E376" s="96" t="s">
        <v>1493</v>
      </c>
      <c r="F376" s="97" t="s">
        <v>1494</v>
      </c>
      <c r="G376" s="97" t="s">
        <v>270</v>
      </c>
      <c r="H376" s="3" t="s">
        <v>271</v>
      </c>
      <c r="I376" s="3" t="s">
        <v>272</v>
      </c>
      <c r="J376" s="8" t="s">
        <v>128</v>
      </c>
      <c r="K376" s="9" t="s">
        <v>1268</v>
      </c>
      <c r="L376" s="9" t="s">
        <v>1268</v>
      </c>
      <c r="M376" s="9" t="s">
        <v>1495</v>
      </c>
    </row>
    <row r="377" spans="1:13" ht="15.95" customHeight="1">
      <c r="A377" s="2" t="s">
        <v>1448</v>
      </c>
      <c r="D377" s="92"/>
      <c r="E377" s="92" t="s">
        <v>1496</v>
      </c>
      <c r="F377" s="97" t="s">
        <v>1413</v>
      </c>
      <c r="G377" s="97"/>
      <c r="H377" s="3"/>
      <c r="I377" s="3"/>
      <c r="J377" s="8"/>
      <c r="K377" s="9"/>
      <c r="L377" s="9"/>
      <c r="M377" s="9"/>
    </row>
    <row r="378" spans="1:13" ht="15.95" customHeight="1">
      <c r="A378" s="2" t="s">
        <v>1448</v>
      </c>
      <c r="B378" s="17" t="s">
        <v>1476</v>
      </c>
      <c r="D378" s="96" t="s">
        <v>1497</v>
      </c>
      <c r="E378" s="96" t="s">
        <v>1498</v>
      </c>
      <c r="F378" s="97" t="s">
        <v>1263</v>
      </c>
      <c r="G378" s="97" t="s">
        <v>270</v>
      </c>
      <c r="H378" s="3" t="s">
        <v>271</v>
      </c>
      <c r="I378" s="3" t="s">
        <v>272</v>
      </c>
      <c r="J378" s="8" t="s">
        <v>128</v>
      </c>
      <c r="K378" s="9" t="s">
        <v>1268</v>
      </c>
      <c r="L378" s="9" t="s">
        <v>1268</v>
      </c>
      <c r="M378" s="9" t="s">
        <v>1263</v>
      </c>
    </row>
    <row r="379" spans="1:13" ht="15.95" customHeight="1">
      <c r="A379" s="2" t="s">
        <v>1448</v>
      </c>
      <c r="B379" s="17" t="s">
        <v>1499</v>
      </c>
      <c r="D379" s="96" t="s">
        <v>1500</v>
      </c>
      <c r="E379" s="96" t="s">
        <v>1268</v>
      </c>
      <c r="F379" s="97" t="s">
        <v>1268</v>
      </c>
      <c r="G379" s="97" t="s">
        <v>155</v>
      </c>
      <c r="H379" s="3" t="s">
        <v>152</v>
      </c>
      <c r="I379" s="3" t="s">
        <v>156</v>
      </c>
      <c r="J379" s="8" t="s">
        <v>154</v>
      </c>
      <c r="K379" s="9" t="s">
        <v>1268</v>
      </c>
      <c r="L379" s="9" t="s">
        <v>1268</v>
      </c>
      <c r="M379" s="9" t="s">
        <v>1268</v>
      </c>
    </row>
    <row r="380" spans="1:13" ht="15.95" customHeight="1">
      <c r="A380" s="2" t="s">
        <v>1448</v>
      </c>
      <c r="B380" s="17" t="s">
        <v>1501</v>
      </c>
      <c r="D380" s="96" t="s">
        <v>1502</v>
      </c>
      <c r="E380" s="96" t="s">
        <v>1268</v>
      </c>
      <c r="F380" s="97" t="s">
        <v>1268</v>
      </c>
      <c r="G380" s="97" t="s">
        <v>174</v>
      </c>
      <c r="H380" s="3" t="s">
        <v>172</v>
      </c>
      <c r="I380" s="3" t="s">
        <v>175</v>
      </c>
      <c r="J380" s="8" t="s">
        <v>148</v>
      </c>
      <c r="K380" s="9" t="s">
        <v>1268</v>
      </c>
      <c r="L380" s="9" t="s">
        <v>1268</v>
      </c>
      <c r="M380" s="9" t="s">
        <v>1268</v>
      </c>
    </row>
    <row r="381" spans="1:13" ht="15.95" customHeight="1">
      <c r="A381" s="2" t="s">
        <v>1448</v>
      </c>
      <c r="B381" s="17" t="s">
        <v>1503</v>
      </c>
      <c r="D381" s="96" t="s">
        <v>1504</v>
      </c>
      <c r="E381" s="96" t="s">
        <v>1268</v>
      </c>
      <c r="F381" s="97" t="s">
        <v>1268</v>
      </c>
      <c r="G381" s="97" t="s">
        <v>178</v>
      </c>
      <c r="H381" s="3" t="s">
        <v>172</v>
      </c>
      <c r="I381" s="3" t="s">
        <v>179</v>
      </c>
      <c r="J381" s="8" t="s">
        <v>148</v>
      </c>
      <c r="K381" s="9" t="s">
        <v>1268</v>
      </c>
      <c r="L381" s="9" t="s">
        <v>1268</v>
      </c>
      <c r="M381" s="9" t="s">
        <v>1268</v>
      </c>
    </row>
    <row r="382" spans="1:13" ht="15.95" customHeight="1">
      <c r="A382" s="2" t="s">
        <v>1448</v>
      </c>
      <c r="B382" s="17" t="s">
        <v>1505</v>
      </c>
      <c r="D382" s="96" t="s">
        <v>1506</v>
      </c>
      <c r="E382" s="96" t="s">
        <v>1282</v>
      </c>
      <c r="F382" s="97" t="s">
        <v>1282</v>
      </c>
      <c r="G382" s="97" t="s">
        <v>795</v>
      </c>
      <c r="H382" s="3" t="s">
        <v>797</v>
      </c>
      <c r="I382" s="3" t="s">
        <v>539</v>
      </c>
      <c r="J382" s="8" t="s">
        <v>798</v>
      </c>
      <c r="K382" s="9" t="s">
        <v>1268</v>
      </c>
      <c r="L382" s="9" t="s">
        <v>1268</v>
      </c>
      <c r="M382" s="9" t="s">
        <v>1282</v>
      </c>
    </row>
    <row r="383" spans="1:13" ht="15.95" customHeight="1">
      <c r="A383" s="2" t="s">
        <v>1448</v>
      </c>
      <c r="B383" s="17" t="s">
        <v>1507</v>
      </c>
      <c r="D383" s="96" t="s">
        <v>1508</v>
      </c>
      <c r="E383" s="96" t="s">
        <v>1268</v>
      </c>
      <c r="F383" s="97" t="s">
        <v>1268</v>
      </c>
      <c r="G383" s="97" t="s">
        <v>799</v>
      </c>
      <c r="H383" s="3" t="s">
        <v>801</v>
      </c>
      <c r="I383" s="3" t="s">
        <v>539</v>
      </c>
      <c r="J383" s="8" t="s">
        <v>798</v>
      </c>
      <c r="K383" s="9" t="s">
        <v>1268</v>
      </c>
      <c r="L383" s="9" t="s">
        <v>1268</v>
      </c>
      <c r="M383" s="9" t="s">
        <v>1268</v>
      </c>
    </row>
    <row r="384" spans="1:13" ht="15.95" customHeight="1">
      <c r="A384" s="2" t="s">
        <v>1448</v>
      </c>
      <c r="D384" s="96"/>
      <c r="E384" s="96"/>
      <c r="F384" s="97"/>
      <c r="G384" s="97"/>
      <c r="H384" s="3"/>
      <c r="I384" s="3"/>
      <c r="J384" s="8"/>
      <c r="K384" s="9"/>
      <c r="L384" s="9"/>
      <c r="M384" s="9"/>
    </row>
    <row r="385" spans="1:13" ht="15.95" customHeight="1">
      <c r="A385" s="2" t="s">
        <v>1448</v>
      </c>
      <c r="D385" s="96" t="s">
        <v>1509</v>
      </c>
      <c r="E385" s="96"/>
      <c r="F385" s="97"/>
      <c r="G385" s="97"/>
      <c r="H385" s="3"/>
      <c r="I385" s="3"/>
      <c r="J385" s="8"/>
      <c r="K385" s="9"/>
      <c r="L385" s="9"/>
      <c r="M385" s="9"/>
    </row>
    <row r="386" spans="1:13" ht="15.95" customHeight="1">
      <c r="A386" s="2" t="s">
        <v>1448</v>
      </c>
      <c r="B386" s="17" t="s">
        <v>1265</v>
      </c>
      <c r="D386" s="96" t="s">
        <v>1510</v>
      </c>
      <c r="E386" s="96" t="s">
        <v>1511</v>
      </c>
      <c r="F386" s="97" t="s">
        <v>1308</v>
      </c>
      <c r="G386" s="97" t="s">
        <v>129</v>
      </c>
      <c r="H386" s="3" t="s">
        <v>126</v>
      </c>
      <c r="I386" s="3" t="s">
        <v>130</v>
      </c>
      <c r="J386" s="8" t="s">
        <v>128</v>
      </c>
      <c r="K386" s="9" t="s">
        <v>1268</v>
      </c>
      <c r="L386" s="9" t="s">
        <v>1268</v>
      </c>
      <c r="M386" s="9" t="s">
        <v>1308</v>
      </c>
    </row>
    <row r="387" spans="1:13" ht="15.95" customHeight="1">
      <c r="A387" s="2" t="s">
        <v>1448</v>
      </c>
      <c r="B387" s="17" t="s">
        <v>1512</v>
      </c>
      <c r="D387" s="92"/>
      <c r="E387" s="92"/>
      <c r="F387" s="97"/>
      <c r="G387" s="97" t="s">
        <v>234</v>
      </c>
      <c r="H387" s="3" t="s">
        <v>235</v>
      </c>
      <c r="I387" s="3" t="s">
        <v>236</v>
      </c>
      <c r="J387" s="8" t="s">
        <v>128</v>
      </c>
      <c r="K387" s="9" t="s">
        <v>1268</v>
      </c>
      <c r="L387" s="9" t="s">
        <v>1268</v>
      </c>
      <c r="M387" s="9" t="s">
        <v>1308</v>
      </c>
    </row>
    <row r="388" spans="1:13" ht="15.95" customHeight="1">
      <c r="A388" s="2" t="s">
        <v>1448</v>
      </c>
      <c r="B388" s="17" t="s">
        <v>1513</v>
      </c>
      <c r="D388" s="92"/>
      <c r="E388" s="92"/>
      <c r="F388" s="97"/>
      <c r="G388" s="97" t="s">
        <v>677</v>
      </c>
      <c r="H388" s="3" t="s">
        <v>675</v>
      </c>
      <c r="I388" s="3" t="s">
        <v>679</v>
      </c>
      <c r="J388" s="8" t="s">
        <v>322</v>
      </c>
      <c r="K388" s="9" t="s">
        <v>1271</v>
      </c>
      <c r="L388" s="9" t="s">
        <v>1271</v>
      </c>
      <c r="M388" s="9" t="s">
        <v>1309</v>
      </c>
    </row>
    <row r="389" spans="1:13" ht="15.95" customHeight="1">
      <c r="A389" s="2" t="s">
        <v>1448</v>
      </c>
      <c r="B389" s="17" t="s">
        <v>1512</v>
      </c>
      <c r="D389" s="96" t="s">
        <v>1514</v>
      </c>
      <c r="E389" s="96" t="s">
        <v>1274</v>
      </c>
      <c r="F389" s="97" t="s">
        <v>1275</v>
      </c>
      <c r="G389" s="97" t="s">
        <v>234</v>
      </c>
      <c r="H389" s="3" t="s">
        <v>235</v>
      </c>
      <c r="I389" s="3" t="s">
        <v>236</v>
      </c>
      <c r="J389" s="8" t="s">
        <v>128</v>
      </c>
      <c r="K389" s="9" t="s">
        <v>1268</v>
      </c>
      <c r="L389" s="9" t="s">
        <v>1268</v>
      </c>
      <c r="M389" s="9" t="s">
        <v>1275</v>
      </c>
    </row>
    <row r="390" spans="1:13" ht="15.95" customHeight="1">
      <c r="A390" s="2" t="s">
        <v>1448</v>
      </c>
      <c r="D390" s="96"/>
      <c r="E390" s="96"/>
      <c r="F390" s="97"/>
      <c r="G390" s="97"/>
      <c r="H390" s="3"/>
      <c r="I390" s="3"/>
      <c r="J390" s="8"/>
      <c r="K390" s="9"/>
      <c r="L390" s="9"/>
      <c r="M390" s="9"/>
    </row>
    <row r="391" spans="1:13" ht="15.95" customHeight="1">
      <c r="A391" s="2" t="s">
        <v>1448</v>
      </c>
      <c r="D391" s="96" t="s">
        <v>1515</v>
      </c>
      <c r="E391" s="96"/>
      <c r="F391" s="97"/>
      <c r="G391" s="97"/>
      <c r="H391" s="3"/>
      <c r="I391" s="3"/>
      <c r="J391" s="8"/>
      <c r="K391" s="9"/>
      <c r="L391" s="9"/>
      <c r="M391" s="9"/>
    </row>
    <row r="392" spans="1:13" ht="15.95" customHeight="1">
      <c r="A392" s="2" t="s">
        <v>1448</v>
      </c>
      <c r="B392" s="17" t="s">
        <v>1265</v>
      </c>
      <c r="D392" s="96" t="s">
        <v>1510</v>
      </c>
      <c r="E392" s="96" t="s">
        <v>1516</v>
      </c>
      <c r="F392" s="97" t="s">
        <v>1517</v>
      </c>
      <c r="G392" s="97" t="s">
        <v>129</v>
      </c>
      <c r="H392" s="3" t="s">
        <v>126</v>
      </c>
      <c r="I392" s="3" t="s">
        <v>130</v>
      </c>
      <c r="J392" s="8" t="s">
        <v>128</v>
      </c>
      <c r="K392" s="9" t="s">
        <v>1268</v>
      </c>
      <c r="L392" s="9" t="s">
        <v>1268</v>
      </c>
      <c r="M392" s="9" t="s">
        <v>1517</v>
      </c>
    </row>
    <row r="393" spans="1:13" ht="15.95" customHeight="1">
      <c r="A393" s="2" t="s">
        <v>1448</v>
      </c>
      <c r="B393" s="17" t="s">
        <v>1512</v>
      </c>
      <c r="D393" s="92"/>
      <c r="E393" s="92"/>
      <c r="F393" s="97"/>
      <c r="G393" s="97" t="s">
        <v>234</v>
      </c>
      <c r="H393" s="3" t="s">
        <v>235</v>
      </c>
      <c r="I393" s="3" t="s">
        <v>236</v>
      </c>
      <c r="J393" s="8" t="s">
        <v>128</v>
      </c>
      <c r="K393" s="9" t="s">
        <v>1268</v>
      </c>
      <c r="L393" s="9" t="s">
        <v>1268</v>
      </c>
      <c r="M393" s="9" t="s">
        <v>1517</v>
      </c>
    </row>
    <row r="394" spans="1:13" ht="15.95" customHeight="1">
      <c r="A394" s="2" t="s">
        <v>1448</v>
      </c>
      <c r="B394" s="17" t="s">
        <v>1513</v>
      </c>
      <c r="D394" s="92"/>
      <c r="E394" s="92"/>
      <c r="F394" s="97"/>
      <c r="G394" s="97" t="s">
        <v>677</v>
      </c>
      <c r="H394" s="3" t="s">
        <v>675</v>
      </c>
      <c r="I394" s="3" t="s">
        <v>679</v>
      </c>
      <c r="J394" s="8" t="s">
        <v>322</v>
      </c>
      <c r="K394" s="9" t="s">
        <v>1271</v>
      </c>
      <c r="L394" s="9" t="s">
        <v>1271</v>
      </c>
      <c r="M394" s="9" t="s">
        <v>1518</v>
      </c>
    </row>
    <row r="395" spans="1:13" ht="15.95" customHeight="1">
      <c r="A395" s="2" t="s">
        <v>1448</v>
      </c>
      <c r="B395" s="17" t="s">
        <v>1519</v>
      </c>
      <c r="D395" s="96" t="s">
        <v>1520</v>
      </c>
      <c r="E395" s="96" t="s">
        <v>1521</v>
      </c>
      <c r="F395" s="97" t="s">
        <v>1522</v>
      </c>
      <c r="G395" s="97" t="s">
        <v>135</v>
      </c>
      <c r="H395" s="3" t="s">
        <v>648</v>
      </c>
      <c r="I395" s="3" t="s">
        <v>130</v>
      </c>
      <c r="J395" s="8" t="s">
        <v>128</v>
      </c>
      <c r="K395" s="9" t="s">
        <v>1268</v>
      </c>
      <c r="L395" s="9" t="s">
        <v>1268</v>
      </c>
      <c r="M395" s="9" t="s">
        <v>1522</v>
      </c>
    </row>
    <row r="396" spans="1:13" ht="15.95" customHeight="1">
      <c r="A396" s="2" t="s">
        <v>1448</v>
      </c>
      <c r="B396" s="17" t="s">
        <v>1512</v>
      </c>
      <c r="D396" s="92"/>
      <c r="E396" s="92"/>
      <c r="F396" s="97"/>
      <c r="G396" s="97" t="s">
        <v>234</v>
      </c>
      <c r="H396" s="3" t="s">
        <v>235</v>
      </c>
      <c r="I396" s="3" t="s">
        <v>236</v>
      </c>
      <c r="J396" s="8" t="s">
        <v>128</v>
      </c>
      <c r="K396" s="9" t="s">
        <v>1268</v>
      </c>
      <c r="L396" s="9" t="s">
        <v>1268</v>
      </c>
      <c r="M396" s="9" t="s">
        <v>1522</v>
      </c>
    </row>
    <row r="397" spans="1:13" ht="15.95" customHeight="1">
      <c r="A397" s="2" t="s">
        <v>1448</v>
      </c>
      <c r="B397" s="17" t="s">
        <v>1512</v>
      </c>
      <c r="D397" s="96" t="s">
        <v>1514</v>
      </c>
      <c r="E397" s="96" t="s">
        <v>1523</v>
      </c>
      <c r="F397" s="97" t="s">
        <v>1524</v>
      </c>
      <c r="G397" s="97" t="s">
        <v>234</v>
      </c>
      <c r="H397" s="3" t="s">
        <v>235</v>
      </c>
      <c r="I397" s="3" t="s">
        <v>236</v>
      </c>
      <c r="J397" s="8" t="s">
        <v>128</v>
      </c>
      <c r="K397" s="9" t="s">
        <v>1268</v>
      </c>
      <c r="L397" s="9" t="s">
        <v>1268</v>
      </c>
      <c r="M397" s="9" t="s">
        <v>1524</v>
      </c>
    </row>
    <row r="398" spans="1:13" ht="15.95" customHeight="1">
      <c r="A398" s="2" t="s">
        <v>1448</v>
      </c>
      <c r="B398" s="17" t="s">
        <v>1525</v>
      </c>
      <c r="D398" s="96" t="s">
        <v>1526</v>
      </c>
      <c r="E398" s="96" t="s">
        <v>1527</v>
      </c>
      <c r="F398" s="97" t="s">
        <v>1282</v>
      </c>
      <c r="G398" s="97" t="s">
        <v>151</v>
      </c>
      <c r="H398" s="3" t="s">
        <v>152</v>
      </c>
      <c r="I398" s="3" t="s">
        <v>153</v>
      </c>
      <c r="J398" s="8" t="s">
        <v>154</v>
      </c>
      <c r="K398" s="9" t="s">
        <v>1268</v>
      </c>
      <c r="L398" s="9" t="s">
        <v>1268</v>
      </c>
      <c r="M398" s="9" t="s">
        <v>1282</v>
      </c>
    </row>
    <row r="399" spans="1:13" ht="15.95" customHeight="1">
      <c r="A399" s="2" t="s">
        <v>1448</v>
      </c>
      <c r="B399" s="17" t="s">
        <v>1528</v>
      </c>
      <c r="D399" s="96" t="s">
        <v>1529</v>
      </c>
      <c r="E399" s="96" t="s">
        <v>1268</v>
      </c>
      <c r="F399" s="97" t="s">
        <v>1268</v>
      </c>
      <c r="G399" s="97" t="s">
        <v>820</v>
      </c>
      <c r="H399" s="3" t="s">
        <v>822</v>
      </c>
      <c r="I399" s="3" t="s">
        <v>823</v>
      </c>
      <c r="J399" s="8" t="s">
        <v>322</v>
      </c>
      <c r="K399" s="9" t="s">
        <v>1268</v>
      </c>
      <c r="L399" s="9" t="s">
        <v>1268</v>
      </c>
      <c r="M399" s="9" t="s">
        <v>1268</v>
      </c>
    </row>
    <row r="400" spans="1:13" ht="15.95" customHeight="1">
      <c r="A400" s="2" t="s">
        <v>1448</v>
      </c>
      <c r="B400" s="17" t="s">
        <v>1530</v>
      </c>
      <c r="D400" s="96" t="s">
        <v>1531</v>
      </c>
      <c r="E400" s="96" t="s">
        <v>1268</v>
      </c>
      <c r="F400" s="97" t="s">
        <v>1268</v>
      </c>
      <c r="G400" s="97" t="s">
        <v>824</v>
      </c>
      <c r="H400" s="3" t="s">
        <v>822</v>
      </c>
      <c r="I400" s="3" t="s">
        <v>826</v>
      </c>
      <c r="J400" s="8" t="s">
        <v>322</v>
      </c>
      <c r="K400" s="9" t="s">
        <v>1268</v>
      </c>
      <c r="L400" s="9" t="s">
        <v>1268</v>
      </c>
      <c r="M400" s="9" t="s">
        <v>1268</v>
      </c>
    </row>
    <row r="401" spans="1:13" ht="15.95" customHeight="1">
      <c r="A401" s="2" t="s">
        <v>1448</v>
      </c>
      <c r="B401" s="17" t="s">
        <v>1532</v>
      </c>
      <c r="D401" s="96" t="s">
        <v>1533</v>
      </c>
      <c r="E401" s="96" t="s">
        <v>1268</v>
      </c>
      <c r="F401" s="97" t="s">
        <v>1268</v>
      </c>
      <c r="G401" s="97" t="s">
        <v>308</v>
      </c>
      <c r="H401" s="3" t="s">
        <v>309</v>
      </c>
      <c r="I401" s="3" t="s">
        <v>310</v>
      </c>
      <c r="J401" s="8" t="s">
        <v>220</v>
      </c>
      <c r="K401" s="9" t="s">
        <v>1268</v>
      </c>
      <c r="L401" s="9" t="s">
        <v>1268</v>
      </c>
      <c r="M401" s="9" t="s">
        <v>1268</v>
      </c>
    </row>
    <row r="402" spans="1:13" ht="15.95" customHeight="1">
      <c r="A402" s="2" t="s">
        <v>1448</v>
      </c>
      <c r="D402" s="96" t="s">
        <v>1311</v>
      </c>
      <c r="E402" s="96"/>
      <c r="F402" s="97"/>
      <c r="G402" s="97"/>
      <c r="H402" s="3"/>
      <c r="I402" s="3"/>
      <c r="J402" s="8"/>
      <c r="K402" s="9"/>
      <c r="L402" s="9"/>
      <c r="M402" s="9"/>
    </row>
    <row r="403" spans="1:13" ht="15.95" customHeight="1">
      <c r="A403" s="2" t="s">
        <v>1448</v>
      </c>
      <c r="B403" s="17" t="s">
        <v>353</v>
      </c>
      <c r="D403" s="96" t="s">
        <v>353</v>
      </c>
      <c r="E403" s="96" t="s">
        <v>1268</v>
      </c>
      <c r="F403" s="97" t="s">
        <v>1268</v>
      </c>
      <c r="G403" s="97" t="s">
        <v>352</v>
      </c>
      <c r="H403" s="3" t="s">
        <v>353</v>
      </c>
      <c r="I403" s="3"/>
      <c r="J403" s="8" t="s">
        <v>354</v>
      </c>
      <c r="K403" s="9" t="s">
        <v>1268</v>
      </c>
      <c r="L403" s="9" t="s">
        <v>1268</v>
      </c>
      <c r="M403" s="9" t="s">
        <v>1268</v>
      </c>
    </row>
    <row r="404" spans="1:13" ht="15.95" customHeight="1">
      <c r="A404" s="2" t="s">
        <v>1448</v>
      </c>
      <c r="B404" s="17" t="s">
        <v>356</v>
      </c>
      <c r="D404" s="96" t="s">
        <v>356</v>
      </c>
      <c r="E404" s="96" t="s">
        <v>1268</v>
      </c>
      <c r="F404" s="97" t="s">
        <v>1268</v>
      </c>
      <c r="G404" s="97" t="s">
        <v>355</v>
      </c>
      <c r="H404" s="3" t="s">
        <v>356</v>
      </c>
      <c r="I404" s="3"/>
      <c r="J404" s="8" t="s">
        <v>348</v>
      </c>
      <c r="K404" s="9" t="s">
        <v>1268</v>
      </c>
      <c r="L404" s="9" t="s">
        <v>1268</v>
      </c>
      <c r="M404" s="9" t="s">
        <v>1268</v>
      </c>
    </row>
    <row r="405" spans="1:13" ht="15.95" customHeight="1">
      <c r="A405" s="2" t="s">
        <v>1448</v>
      </c>
      <c r="D405" s="98"/>
      <c r="E405" s="98"/>
      <c r="F405" s="97"/>
      <c r="G405" s="97"/>
      <c r="H405" s="3"/>
      <c r="I405" s="3"/>
      <c r="J405" s="8"/>
      <c r="K405" s="9"/>
      <c r="L405" s="9"/>
      <c r="M405" s="9"/>
    </row>
    <row r="406" spans="1:13" ht="15.95" customHeight="1">
      <c r="D406" s="99"/>
      <c r="E406" s="99"/>
    </row>
    <row r="407" spans="1:13" ht="15.95" customHeight="1">
      <c r="D407" s="99"/>
      <c r="E407" s="99"/>
    </row>
    <row r="408" spans="1:13" ht="15.95" customHeight="1">
      <c r="B408" s="17" t="s">
        <v>1324</v>
      </c>
      <c r="D408" s="250" t="s">
        <v>1534</v>
      </c>
      <c r="E408" s="251"/>
      <c r="F408" s="251"/>
      <c r="G408" s="251"/>
      <c r="H408" s="251"/>
      <c r="I408" s="251"/>
      <c r="J408" s="251"/>
      <c r="K408" s="251"/>
      <c r="L408" s="251"/>
      <c r="M408" s="251"/>
    </row>
    <row r="409" spans="1:13" ht="15.95" customHeight="1">
      <c r="A409" s="44" t="s">
        <v>1390</v>
      </c>
      <c r="B409" s="42" t="s">
        <v>1391</v>
      </c>
      <c r="C409" s="42" t="s">
        <v>1392</v>
      </c>
      <c r="D409" s="252" t="s">
        <v>1393</v>
      </c>
      <c r="E409" s="252" t="s">
        <v>1394</v>
      </c>
      <c r="F409" s="255" t="s">
        <v>1395</v>
      </c>
      <c r="G409" s="255" t="s">
        <v>1396</v>
      </c>
      <c r="H409" s="252" t="s">
        <v>1397</v>
      </c>
      <c r="I409" s="252" t="s">
        <v>1398</v>
      </c>
      <c r="J409" s="252" t="s">
        <v>1399</v>
      </c>
      <c r="K409" s="252" t="s">
        <v>1400</v>
      </c>
      <c r="L409" s="252" t="s">
        <v>1401</v>
      </c>
      <c r="M409" s="252" t="s">
        <v>1402</v>
      </c>
    </row>
    <row r="410" spans="1:13" ht="15.95" customHeight="1">
      <c r="A410" s="44"/>
      <c r="B410" s="42"/>
      <c r="C410" s="42"/>
      <c r="D410" s="254"/>
      <c r="E410" s="254"/>
      <c r="F410" s="256"/>
      <c r="G410" s="256"/>
      <c r="H410" s="254"/>
      <c r="I410" s="254"/>
      <c r="J410" s="254"/>
      <c r="K410" s="254"/>
      <c r="L410" s="254"/>
      <c r="M410" s="254"/>
    </row>
    <row r="411" spans="1:13" ht="15.95" customHeight="1">
      <c r="A411" s="2" t="s">
        <v>1255</v>
      </c>
      <c r="D411" s="92" t="s">
        <v>1535</v>
      </c>
      <c r="E411" s="92"/>
      <c r="F411" s="93"/>
      <c r="G411" s="93"/>
      <c r="H411" s="5"/>
      <c r="I411" s="5"/>
      <c r="J411" s="94"/>
      <c r="K411" s="95"/>
      <c r="L411" s="95"/>
      <c r="M411" s="95"/>
    </row>
    <row r="412" spans="1:13" ht="15.95" customHeight="1">
      <c r="A412" s="2" t="s">
        <v>1255</v>
      </c>
      <c r="D412" s="96"/>
      <c r="E412" s="96"/>
      <c r="F412" s="97"/>
      <c r="G412" s="97"/>
      <c r="H412" s="3"/>
      <c r="I412" s="3"/>
      <c r="J412" s="8"/>
      <c r="K412" s="9"/>
      <c r="L412" s="9"/>
      <c r="M412" s="9"/>
    </row>
    <row r="413" spans="1:13" ht="15.95" customHeight="1">
      <c r="A413" s="2" t="s">
        <v>1255</v>
      </c>
      <c r="D413" s="96" t="s">
        <v>1536</v>
      </c>
      <c r="E413" s="96"/>
      <c r="F413" s="97"/>
      <c r="G413" s="97"/>
      <c r="H413" s="3"/>
      <c r="I413" s="3"/>
      <c r="J413" s="8"/>
      <c r="K413" s="9"/>
      <c r="L413" s="9"/>
      <c r="M413" s="9"/>
    </row>
    <row r="414" spans="1:13" ht="15.95" customHeight="1">
      <c r="A414" s="2" t="s">
        <v>1255</v>
      </c>
      <c r="D414" s="96" t="s">
        <v>1258</v>
      </c>
      <c r="E414" s="96"/>
      <c r="F414" s="97"/>
      <c r="G414" s="97"/>
      <c r="H414" s="3"/>
      <c r="I414" s="3"/>
      <c r="J414" s="8"/>
      <c r="K414" s="9"/>
      <c r="L414" s="9"/>
      <c r="M414" s="9"/>
    </row>
    <row r="415" spans="1:13" ht="15.95" customHeight="1">
      <c r="A415" s="2" t="s">
        <v>1255</v>
      </c>
      <c r="B415" s="17" t="s">
        <v>1277</v>
      </c>
      <c r="D415" s="96" t="s">
        <v>1537</v>
      </c>
      <c r="E415" s="96" t="s">
        <v>1538</v>
      </c>
      <c r="F415" s="97" t="s">
        <v>1308</v>
      </c>
      <c r="G415" s="97" t="s">
        <v>125</v>
      </c>
      <c r="H415" s="3" t="s">
        <v>126</v>
      </c>
      <c r="I415" s="3" t="s">
        <v>127</v>
      </c>
      <c r="J415" s="8" t="s">
        <v>128</v>
      </c>
      <c r="K415" s="9" t="s">
        <v>1268</v>
      </c>
      <c r="L415" s="9" t="s">
        <v>1268</v>
      </c>
      <c r="M415" s="9" t="s">
        <v>1308</v>
      </c>
    </row>
    <row r="416" spans="1:13" ht="15.95" customHeight="1">
      <c r="A416" s="2" t="s">
        <v>1255</v>
      </c>
      <c r="B416" s="17" t="s">
        <v>1539</v>
      </c>
      <c r="D416" s="92"/>
      <c r="E416" s="92"/>
      <c r="F416" s="97"/>
      <c r="G416" s="97" t="s">
        <v>246</v>
      </c>
      <c r="H416" s="3" t="s">
        <v>247</v>
      </c>
      <c r="I416" s="3" t="s">
        <v>248</v>
      </c>
      <c r="J416" s="8" t="s">
        <v>128</v>
      </c>
      <c r="K416" s="9" t="s">
        <v>1268</v>
      </c>
      <c r="L416" s="9" t="s">
        <v>1268</v>
      </c>
      <c r="M416" s="9" t="s">
        <v>1308</v>
      </c>
    </row>
    <row r="417" spans="1:13" ht="15.95" customHeight="1">
      <c r="A417" s="2" t="s">
        <v>1255</v>
      </c>
      <c r="B417" s="17" t="s">
        <v>1289</v>
      </c>
      <c r="D417" s="92"/>
      <c r="E417" s="92"/>
      <c r="F417" s="97"/>
      <c r="G417" s="97" t="s">
        <v>673</v>
      </c>
      <c r="H417" s="3" t="s">
        <v>675</v>
      </c>
      <c r="I417" s="3" t="s">
        <v>676</v>
      </c>
      <c r="J417" s="8" t="s">
        <v>322</v>
      </c>
      <c r="K417" s="9" t="s">
        <v>1271</v>
      </c>
      <c r="L417" s="9" t="s">
        <v>1271</v>
      </c>
      <c r="M417" s="9" t="s">
        <v>1309</v>
      </c>
    </row>
    <row r="418" spans="1:13" ht="15.95" customHeight="1">
      <c r="A418" s="2" t="s">
        <v>1255</v>
      </c>
      <c r="B418" s="17" t="s">
        <v>1277</v>
      </c>
      <c r="D418" s="96" t="s">
        <v>1540</v>
      </c>
      <c r="E418" s="96" t="s">
        <v>1268</v>
      </c>
      <c r="F418" s="97" t="s">
        <v>1268</v>
      </c>
      <c r="G418" s="97" t="s">
        <v>125</v>
      </c>
      <c r="H418" s="3" t="s">
        <v>126</v>
      </c>
      <c r="I418" s="3" t="s">
        <v>127</v>
      </c>
      <c r="J418" s="8" t="s">
        <v>128</v>
      </c>
      <c r="K418" s="9" t="s">
        <v>1268</v>
      </c>
      <c r="L418" s="9" t="s">
        <v>1268</v>
      </c>
      <c r="M418" s="9" t="s">
        <v>1268</v>
      </c>
    </row>
    <row r="419" spans="1:13" ht="15.95" customHeight="1">
      <c r="A419" s="2" t="s">
        <v>1255</v>
      </c>
      <c r="B419" s="17" t="s">
        <v>1539</v>
      </c>
      <c r="D419" s="92"/>
      <c r="E419" s="92"/>
      <c r="F419" s="97"/>
      <c r="G419" s="97" t="s">
        <v>246</v>
      </c>
      <c r="H419" s="3" t="s">
        <v>247</v>
      </c>
      <c r="I419" s="3" t="s">
        <v>248</v>
      </c>
      <c r="J419" s="8" t="s">
        <v>128</v>
      </c>
      <c r="K419" s="9" t="s">
        <v>1268</v>
      </c>
      <c r="L419" s="9" t="s">
        <v>1268</v>
      </c>
      <c r="M419" s="9" t="s">
        <v>1268</v>
      </c>
    </row>
    <row r="420" spans="1:13" ht="15.95" customHeight="1">
      <c r="A420" s="2" t="s">
        <v>1255</v>
      </c>
      <c r="B420" s="17" t="s">
        <v>1283</v>
      </c>
      <c r="D420" s="92"/>
      <c r="E420" s="92"/>
      <c r="F420" s="97"/>
      <c r="G420" s="97" t="s">
        <v>686</v>
      </c>
      <c r="H420" s="3" t="s">
        <v>688</v>
      </c>
      <c r="I420" s="3" t="s">
        <v>689</v>
      </c>
      <c r="J420" s="8" t="s">
        <v>322</v>
      </c>
      <c r="K420" s="9" t="s">
        <v>1271</v>
      </c>
      <c r="L420" s="9" t="s">
        <v>1271</v>
      </c>
      <c r="M420" s="9" t="s">
        <v>1271</v>
      </c>
    </row>
    <row r="421" spans="1:13" ht="15.95" customHeight="1">
      <c r="A421" s="2" t="s">
        <v>1255</v>
      </c>
      <c r="B421" s="17" t="s">
        <v>1539</v>
      </c>
      <c r="D421" s="96" t="s">
        <v>1541</v>
      </c>
      <c r="E421" s="96" t="s">
        <v>1542</v>
      </c>
      <c r="F421" s="97" t="s">
        <v>1341</v>
      </c>
      <c r="G421" s="97" t="s">
        <v>246</v>
      </c>
      <c r="H421" s="3" t="s">
        <v>247</v>
      </c>
      <c r="I421" s="3" t="s">
        <v>248</v>
      </c>
      <c r="J421" s="8" t="s">
        <v>128</v>
      </c>
      <c r="K421" s="9" t="s">
        <v>1268</v>
      </c>
      <c r="L421" s="9" t="s">
        <v>1268</v>
      </c>
      <c r="M421" s="9" t="s">
        <v>1341</v>
      </c>
    </row>
    <row r="422" spans="1:13" ht="15.95" customHeight="1">
      <c r="A422" s="2" t="s">
        <v>1255</v>
      </c>
      <c r="B422" s="17" t="s">
        <v>1277</v>
      </c>
      <c r="D422" s="96" t="s">
        <v>1540</v>
      </c>
      <c r="E422" s="96" t="s">
        <v>1543</v>
      </c>
      <c r="F422" s="97" t="s">
        <v>1544</v>
      </c>
      <c r="G422" s="97" t="s">
        <v>125</v>
      </c>
      <c r="H422" s="3" t="s">
        <v>126</v>
      </c>
      <c r="I422" s="3" t="s">
        <v>127</v>
      </c>
      <c r="J422" s="8" t="s">
        <v>128</v>
      </c>
      <c r="K422" s="9" t="s">
        <v>1268</v>
      </c>
      <c r="L422" s="9" t="s">
        <v>1268</v>
      </c>
      <c r="M422" s="9" t="s">
        <v>1544</v>
      </c>
    </row>
    <row r="423" spans="1:13" ht="15.95" customHeight="1">
      <c r="A423" s="2" t="s">
        <v>1255</v>
      </c>
      <c r="B423" s="17" t="s">
        <v>1539</v>
      </c>
      <c r="D423" s="92"/>
      <c r="E423" s="92"/>
      <c r="F423" s="97"/>
      <c r="G423" s="97" t="s">
        <v>246</v>
      </c>
      <c r="H423" s="3" t="s">
        <v>247</v>
      </c>
      <c r="I423" s="3" t="s">
        <v>248</v>
      </c>
      <c r="J423" s="8" t="s">
        <v>128</v>
      </c>
      <c r="K423" s="9" t="s">
        <v>1268</v>
      </c>
      <c r="L423" s="9" t="s">
        <v>1268</v>
      </c>
      <c r="M423" s="9" t="s">
        <v>1544</v>
      </c>
    </row>
    <row r="424" spans="1:13" ht="15.95" customHeight="1">
      <c r="A424" s="2" t="s">
        <v>1255</v>
      </c>
      <c r="B424" s="17" t="s">
        <v>1283</v>
      </c>
      <c r="D424" s="92"/>
      <c r="E424" s="92"/>
      <c r="F424" s="97"/>
      <c r="G424" s="97" t="s">
        <v>686</v>
      </c>
      <c r="H424" s="3" t="s">
        <v>688</v>
      </c>
      <c r="I424" s="3" t="s">
        <v>689</v>
      </c>
      <c r="J424" s="8" t="s">
        <v>322</v>
      </c>
      <c r="K424" s="9" t="s">
        <v>1271</v>
      </c>
      <c r="L424" s="9" t="s">
        <v>1271</v>
      </c>
      <c r="M424" s="9" t="s">
        <v>1545</v>
      </c>
    </row>
    <row r="425" spans="1:13" ht="15.95" customHeight="1">
      <c r="A425" s="2" t="s">
        <v>1255</v>
      </c>
      <c r="B425" s="17" t="s">
        <v>1277</v>
      </c>
      <c r="D425" s="96" t="s">
        <v>1537</v>
      </c>
      <c r="E425" s="96" t="s">
        <v>1307</v>
      </c>
      <c r="F425" s="97" t="s">
        <v>1308</v>
      </c>
      <c r="G425" s="97" t="s">
        <v>125</v>
      </c>
      <c r="H425" s="3" t="s">
        <v>126</v>
      </c>
      <c r="I425" s="3" t="s">
        <v>127</v>
      </c>
      <c r="J425" s="8" t="s">
        <v>128</v>
      </c>
      <c r="K425" s="9" t="s">
        <v>1268</v>
      </c>
      <c r="L425" s="9" t="s">
        <v>1268</v>
      </c>
      <c r="M425" s="9" t="s">
        <v>1308</v>
      </c>
    </row>
    <row r="426" spans="1:13" ht="15.95" customHeight="1">
      <c r="A426" s="2" t="s">
        <v>1255</v>
      </c>
      <c r="B426" s="17" t="s">
        <v>1539</v>
      </c>
      <c r="D426" s="92"/>
      <c r="E426" s="92"/>
      <c r="F426" s="97"/>
      <c r="G426" s="97" t="s">
        <v>246</v>
      </c>
      <c r="H426" s="3" t="s">
        <v>247</v>
      </c>
      <c r="I426" s="3" t="s">
        <v>248</v>
      </c>
      <c r="J426" s="8" t="s">
        <v>128</v>
      </c>
      <c r="K426" s="9" t="s">
        <v>1268</v>
      </c>
      <c r="L426" s="9" t="s">
        <v>1268</v>
      </c>
      <c r="M426" s="9" t="s">
        <v>1308</v>
      </c>
    </row>
    <row r="427" spans="1:13" ht="15.95" customHeight="1">
      <c r="A427" s="2" t="s">
        <v>1255</v>
      </c>
      <c r="B427" s="17" t="s">
        <v>1289</v>
      </c>
      <c r="D427" s="92"/>
      <c r="E427" s="92"/>
      <c r="F427" s="97"/>
      <c r="G427" s="97" t="s">
        <v>673</v>
      </c>
      <c r="H427" s="3" t="s">
        <v>675</v>
      </c>
      <c r="I427" s="3" t="s">
        <v>676</v>
      </c>
      <c r="J427" s="8" t="s">
        <v>322</v>
      </c>
      <c r="K427" s="9" t="s">
        <v>1271</v>
      </c>
      <c r="L427" s="9" t="s">
        <v>1271</v>
      </c>
      <c r="M427" s="9" t="s">
        <v>1309</v>
      </c>
    </row>
    <row r="428" spans="1:13" ht="15.95" customHeight="1">
      <c r="A428" s="2" t="s">
        <v>1255</v>
      </c>
      <c r="B428" s="17" t="s">
        <v>1539</v>
      </c>
      <c r="D428" s="96" t="s">
        <v>1546</v>
      </c>
      <c r="E428" s="96" t="s">
        <v>1274</v>
      </c>
      <c r="F428" s="97" t="s">
        <v>1275</v>
      </c>
      <c r="G428" s="97" t="s">
        <v>246</v>
      </c>
      <c r="H428" s="3" t="s">
        <v>247</v>
      </c>
      <c r="I428" s="3" t="s">
        <v>248</v>
      </c>
      <c r="J428" s="8" t="s">
        <v>128</v>
      </c>
      <c r="K428" s="9" t="s">
        <v>1268</v>
      </c>
      <c r="L428" s="9" t="s">
        <v>1268</v>
      </c>
      <c r="M428" s="9" t="s">
        <v>1275</v>
      </c>
    </row>
    <row r="429" spans="1:13" ht="15.95" customHeight="1">
      <c r="A429" s="2" t="s">
        <v>1255</v>
      </c>
      <c r="B429" s="17" t="s">
        <v>1547</v>
      </c>
      <c r="D429" s="96" t="s">
        <v>1548</v>
      </c>
      <c r="E429" s="96" t="s">
        <v>1268</v>
      </c>
      <c r="F429" s="97" t="s">
        <v>1268</v>
      </c>
      <c r="G429" s="97" t="s">
        <v>289</v>
      </c>
      <c r="H429" s="3" t="s">
        <v>290</v>
      </c>
      <c r="I429" s="3" t="s">
        <v>291</v>
      </c>
      <c r="J429" s="8" t="s">
        <v>148</v>
      </c>
      <c r="K429" s="9" t="s">
        <v>1268</v>
      </c>
      <c r="L429" s="9" t="s">
        <v>1268</v>
      </c>
      <c r="M429" s="9" t="s">
        <v>1268</v>
      </c>
    </row>
    <row r="430" spans="1:13" ht="15.95" customHeight="1">
      <c r="A430" s="2" t="s">
        <v>1255</v>
      </c>
      <c r="B430" s="17" t="s">
        <v>1296</v>
      </c>
      <c r="D430" s="92"/>
      <c r="E430" s="92"/>
      <c r="F430" s="97"/>
      <c r="G430" s="97" t="s">
        <v>160</v>
      </c>
      <c r="H430" s="3" t="s">
        <v>161</v>
      </c>
      <c r="I430" s="3" t="s">
        <v>162</v>
      </c>
      <c r="J430" s="8" t="s">
        <v>148</v>
      </c>
      <c r="K430" s="9" t="s">
        <v>1268</v>
      </c>
      <c r="L430" s="9" t="s">
        <v>1268</v>
      </c>
      <c r="M430" s="9" t="s">
        <v>1268</v>
      </c>
    </row>
    <row r="431" spans="1:13" ht="15.95" customHeight="1">
      <c r="A431" s="2" t="s">
        <v>1255</v>
      </c>
      <c r="D431" s="96"/>
      <c r="E431" s="96"/>
      <c r="F431" s="97"/>
      <c r="G431" s="97"/>
      <c r="H431" s="3"/>
      <c r="I431" s="3"/>
      <c r="J431" s="8"/>
      <c r="K431" s="9"/>
      <c r="L431" s="9"/>
      <c r="M431" s="9"/>
    </row>
    <row r="432" spans="1:13" ht="15.95" customHeight="1">
      <c r="A432" s="2" t="s">
        <v>1255</v>
      </c>
      <c r="D432" s="96" t="s">
        <v>1549</v>
      </c>
      <c r="E432" s="96"/>
      <c r="F432" s="97"/>
      <c r="G432" s="97"/>
      <c r="H432" s="3"/>
      <c r="I432" s="3"/>
      <c r="J432" s="8"/>
      <c r="K432" s="9"/>
      <c r="L432" s="9"/>
      <c r="M432" s="9"/>
    </row>
    <row r="433" spans="1:13" ht="15.95" customHeight="1">
      <c r="A433" s="2" t="s">
        <v>1255</v>
      </c>
      <c r="B433" s="17" t="s">
        <v>1277</v>
      </c>
      <c r="D433" s="96" t="s">
        <v>1537</v>
      </c>
      <c r="E433" s="96" t="s">
        <v>1538</v>
      </c>
      <c r="F433" s="97" t="s">
        <v>1308</v>
      </c>
      <c r="G433" s="97" t="s">
        <v>125</v>
      </c>
      <c r="H433" s="3" t="s">
        <v>126</v>
      </c>
      <c r="I433" s="3" t="s">
        <v>127</v>
      </c>
      <c r="J433" s="8" t="s">
        <v>128</v>
      </c>
      <c r="K433" s="9" t="s">
        <v>1268</v>
      </c>
      <c r="L433" s="9" t="s">
        <v>1268</v>
      </c>
      <c r="M433" s="9" t="s">
        <v>1308</v>
      </c>
    </row>
    <row r="434" spans="1:13" ht="15.95" customHeight="1">
      <c r="A434" s="2" t="s">
        <v>1255</v>
      </c>
      <c r="B434" s="17" t="s">
        <v>1539</v>
      </c>
      <c r="D434" s="92"/>
      <c r="E434" s="92"/>
      <c r="F434" s="97"/>
      <c r="G434" s="97" t="s">
        <v>246</v>
      </c>
      <c r="H434" s="3" t="s">
        <v>247</v>
      </c>
      <c r="I434" s="3" t="s">
        <v>248</v>
      </c>
      <c r="J434" s="8" t="s">
        <v>128</v>
      </c>
      <c r="K434" s="9" t="s">
        <v>1268</v>
      </c>
      <c r="L434" s="9" t="s">
        <v>1268</v>
      </c>
      <c r="M434" s="9" t="s">
        <v>1308</v>
      </c>
    </row>
    <row r="435" spans="1:13" ht="15.95" customHeight="1">
      <c r="A435" s="2" t="s">
        <v>1255</v>
      </c>
      <c r="B435" s="17" t="s">
        <v>1289</v>
      </c>
      <c r="D435" s="92"/>
      <c r="E435" s="92"/>
      <c r="F435" s="97"/>
      <c r="G435" s="97" t="s">
        <v>673</v>
      </c>
      <c r="H435" s="3" t="s">
        <v>675</v>
      </c>
      <c r="I435" s="3" t="s">
        <v>676</v>
      </c>
      <c r="J435" s="8" t="s">
        <v>322</v>
      </c>
      <c r="K435" s="9" t="s">
        <v>1271</v>
      </c>
      <c r="L435" s="9" t="s">
        <v>1271</v>
      </c>
      <c r="M435" s="9" t="s">
        <v>1309</v>
      </c>
    </row>
    <row r="436" spans="1:13" ht="15.95" customHeight="1">
      <c r="A436" s="2" t="s">
        <v>1255</v>
      </c>
      <c r="B436" s="17" t="s">
        <v>1277</v>
      </c>
      <c r="D436" s="96" t="s">
        <v>1540</v>
      </c>
      <c r="E436" s="96" t="s">
        <v>1268</v>
      </c>
      <c r="F436" s="97" t="s">
        <v>1268</v>
      </c>
      <c r="G436" s="97" t="s">
        <v>125</v>
      </c>
      <c r="H436" s="3" t="s">
        <v>126</v>
      </c>
      <c r="I436" s="3" t="s">
        <v>127</v>
      </c>
      <c r="J436" s="8" t="s">
        <v>128</v>
      </c>
      <c r="K436" s="9" t="s">
        <v>1268</v>
      </c>
      <c r="L436" s="9" t="s">
        <v>1268</v>
      </c>
      <c r="M436" s="9" t="s">
        <v>1268</v>
      </c>
    </row>
    <row r="437" spans="1:13" ht="15.95" customHeight="1">
      <c r="A437" s="2" t="s">
        <v>1255</v>
      </c>
      <c r="B437" s="17" t="s">
        <v>1539</v>
      </c>
      <c r="D437" s="92"/>
      <c r="E437" s="92"/>
      <c r="F437" s="97"/>
      <c r="G437" s="97" t="s">
        <v>246</v>
      </c>
      <c r="H437" s="3" t="s">
        <v>247</v>
      </c>
      <c r="I437" s="3" t="s">
        <v>248</v>
      </c>
      <c r="J437" s="8" t="s">
        <v>128</v>
      </c>
      <c r="K437" s="9" t="s">
        <v>1268</v>
      </c>
      <c r="L437" s="9" t="s">
        <v>1268</v>
      </c>
      <c r="M437" s="9" t="s">
        <v>1268</v>
      </c>
    </row>
    <row r="438" spans="1:13" ht="15.95" customHeight="1">
      <c r="A438" s="2" t="s">
        <v>1255</v>
      </c>
      <c r="B438" s="17" t="s">
        <v>1283</v>
      </c>
      <c r="D438" s="92"/>
      <c r="E438" s="92"/>
      <c r="F438" s="97"/>
      <c r="G438" s="97" t="s">
        <v>686</v>
      </c>
      <c r="H438" s="3" t="s">
        <v>688</v>
      </c>
      <c r="I438" s="3" t="s">
        <v>689</v>
      </c>
      <c r="J438" s="8" t="s">
        <v>322</v>
      </c>
      <c r="K438" s="9" t="s">
        <v>1271</v>
      </c>
      <c r="L438" s="9" t="s">
        <v>1271</v>
      </c>
      <c r="M438" s="9" t="s">
        <v>1271</v>
      </c>
    </row>
    <row r="439" spans="1:13" ht="15.95" customHeight="1">
      <c r="A439" s="2" t="s">
        <v>1255</v>
      </c>
      <c r="B439" s="17" t="s">
        <v>1539</v>
      </c>
      <c r="D439" s="96" t="s">
        <v>1541</v>
      </c>
      <c r="E439" s="96" t="s">
        <v>1550</v>
      </c>
      <c r="F439" s="97" t="s">
        <v>1461</v>
      </c>
      <c r="G439" s="97" t="s">
        <v>246</v>
      </c>
      <c r="H439" s="3" t="s">
        <v>247</v>
      </c>
      <c r="I439" s="3" t="s">
        <v>248</v>
      </c>
      <c r="J439" s="8" t="s">
        <v>128</v>
      </c>
      <c r="K439" s="9" t="s">
        <v>1268</v>
      </c>
      <c r="L439" s="9" t="s">
        <v>1268</v>
      </c>
      <c r="M439" s="9" t="s">
        <v>1461</v>
      </c>
    </row>
    <row r="440" spans="1:13" ht="15.95" customHeight="1">
      <c r="A440" s="2" t="s">
        <v>1255</v>
      </c>
      <c r="B440" s="17" t="s">
        <v>1277</v>
      </c>
      <c r="D440" s="96" t="s">
        <v>1540</v>
      </c>
      <c r="E440" s="96" t="s">
        <v>1304</v>
      </c>
      <c r="F440" s="97" t="s">
        <v>1304</v>
      </c>
      <c r="G440" s="97" t="s">
        <v>125</v>
      </c>
      <c r="H440" s="3" t="s">
        <v>126</v>
      </c>
      <c r="I440" s="3" t="s">
        <v>127</v>
      </c>
      <c r="J440" s="8" t="s">
        <v>128</v>
      </c>
      <c r="K440" s="9" t="s">
        <v>1268</v>
      </c>
      <c r="L440" s="9" t="s">
        <v>1268</v>
      </c>
      <c r="M440" s="9" t="s">
        <v>1304</v>
      </c>
    </row>
    <row r="441" spans="1:13" ht="15.95" customHeight="1">
      <c r="A441" s="2" t="s">
        <v>1255</v>
      </c>
      <c r="B441" s="17" t="s">
        <v>1539</v>
      </c>
      <c r="D441" s="92"/>
      <c r="E441" s="92"/>
      <c r="F441" s="97"/>
      <c r="G441" s="97" t="s">
        <v>246</v>
      </c>
      <c r="H441" s="3" t="s">
        <v>247</v>
      </c>
      <c r="I441" s="3" t="s">
        <v>248</v>
      </c>
      <c r="J441" s="8" t="s">
        <v>128</v>
      </c>
      <c r="K441" s="9" t="s">
        <v>1268</v>
      </c>
      <c r="L441" s="9" t="s">
        <v>1268</v>
      </c>
      <c r="M441" s="9" t="s">
        <v>1304</v>
      </c>
    </row>
    <row r="442" spans="1:13" ht="15.95" customHeight="1">
      <c r="A442" s="2" t="s">
        <v>1255</v>
      </c>
      <c r="B442" s="17" t="s">
        <v>1283</v>
      </c>
      <c r="D442" s="92"/>
      <c r="E442" s="92"/>
      <c r="F442" s="97"/>
      <c r="G442" s="97" t="s">
        <v>686</v>
      </c>
      <c r="H442" s="3" t="s">
        <v>688</v>
      </c>
      <c r="I442" s="3" t="s">
        <v>689</v>
      </c>
      <c r="J442" s="8" t="s">
        <v>322</v>
      </c>
      <c r="K442" s="9" t="s">
        <v>1271</v>
      </c>
      <c r="L442" s="9" t="s">
        <v>1271</v>
      </c>
      <c r="M442" s="9" t="s">
        <v>1306</v>
      </c>
    </row>
    <row r="443" spans="1:13" ht="15.95" customHeight="1">
      <c r="A443" s="2" t="s">
        <v>1255</v>
      </c>
      <c r="B443" s="17" t="s">
        <v>1277</v>
      </c>
      <c r="D443" s="96" t="s">
        <v>1537</v>
      </c>
      <c r="E443" s="96" t="s">
        <v>1307</v>
      </c>
      <c r="F443" s="97" t="s">
        <v>1308</v>
      </c>
      <c r="G443" s="97" t="s">
        <v>125</v>
      </c>
      <c r="H443" s="3" t="s">
        <v>126</v>
      </c>
      <c r="I443" s="3" t="s">
        <v>127</v>
      </c>
      <c r="J443" s="8" t="s">
        <v>128</v>
      </c>
      <c r="K443" s="9" t="s">
        <v>1268</v>
      </c>
      <c r="L443" s="9" t="s">
        <v>1268</v>
      </c>
      <c r="M443" s="9" t="s">
        <v>1308</v>
      </c>
    </row>
    <row r="444" spans="1:13" ht="15.95" customHeight="1">
      <c r="A444" s="2" t="s">
        <v>1255</v>
      </c>
      <c r="B444" s="17" t="s">
        <v>1539</v>
      </c>
      <c r="D444" s="92"/>
      <c r="E444" s="92"/>
      <c r="F444" s="97"/>
      <c r="G444" s="97" t="s">
        <v>246</v>
      </c>
      <c r="H444" s="3" t="s">
        <v>247</v>
      </c>
      <c r="I444" s="3" t="s">
        <v>248</v>
      </c>
      <c r="J444" s="8" t="s">
        <v>128</v>
      </c>
      <c r="K444" s="9" t="s">
        <v>1268</v>
      </c>
      <c r="L444" s="9" t="s">
        <v>1268</v>
      </c>
      <c r="M444" s="9" t="s">
        <v>1308</v>
      </c>
    </row>
    <row r="445" spans="1:13" ht="15.95" customHeight="1">
      <c r="A445" s="2" t="s">
        <v>1255</v>
      </c>
      <c r="B445" s="17" t="s">
        <v>1289</v>
      </c>
      <c r="D445" s="92"/>
      <c r="E445" s="92"/>
      <c r="F445" s="97"/>
      <c r="G445" s="97" t="s">
        <v>673</v>
      </c>
      <c r="H445" s="3" t="s">
        <v>675</v>
      </c>
      <c r="I445" s="3" t="s">
        <v>676</v>
      </c>
      <c r="J445" s="8" t="s">
        <v>322</v>
      </c>
      <c r="K445" s="9" t="s">
        <v>1271</v>
      </c>
      <c r="L445" s="9" t="s">
        <v>1271</v>
      </c>
      <c r="M445" s="9" t="s">
        <v>1309</v>
      </c>
    </row>
    <row r="446" spans="1:13" ht="15.95" customHeight="1">
      <c r="A446" s="2" t="s">
        <v>1255</v>
      </c>
      <c r="B446" s="17" t="s">
        <v>1539</v>
      </c>
      <c r="D446" s="96" t="s">
        <v>1546</v>
      </c>
      <c r="E446" s="96" t="s">
        <v>1274</v>
      </c>
      <c r="F446" s="97" t="s">
        <v>1275</v>
      </c>
      <c r="G446" s="97" t="s">
        <v>246</v>
      </c>
      <c r="H446" s="3" t="s">
        <v>247</v>
      </c>
      <c r="I446" s="3" t="s">
        <v>248</v>
      </c>
      <c r="J446" s="8" t="s">
        <v>128</v>
      </c>
      <c r="K446" s="9" t="s">
        <v>1268</v>
      </c>
      <c r="L446" s="9" t="s">
        <v>1268</v>
      </c>
      <c r="M446" s="9" t="s">
        <v>1275</v>
      </c>
    </row>
    <row r="447" spans="1:13" ht="15.95" customHeight="1">
      <c r="A447" s="2" t="s">
        <v>1255</v>
      </c>
      <c r="B447" s="17" t="s">
        <v>1547</v>
      </c>
      <c r="D447" s="96" t="s">
        <v>1548</v>
      </c>
      <c r="E447" s="96" t="s">
        <v>1268</v>
      </c>
      <c r="F447" s="97" t="s">
        <v>1268</v>
      </c>
      <c r="G447" s="97" t="s">
        <v>289</v>
      </c>
      <c r="H447" s="3" t="s">
        <v>290</v>
      </c>
      <c r="I447" s="3" t="s">
        <v>291</v>
      </c>
      <c r="J447" s="8" t="s">
        <v>148</v>
      </c>
      <c r="K447" s="9" t="s">
        <v>1268</v>
      </c>
      <c r="L447" s="9" t="s">
        <v>1268</v>
      </c>
      <c r="M447" s="9" t="s">
        <v>1268</v>
      </c>
    </row>
    <row r="448" spans="1:13" ht="15.95" customHeight="1">
      <c r="A448" s="2" t="s">
        <v>1255</v>
      </c>
      <c r="B448" s="17" t="s">
        <v>1296</v>
      </c>
      <c r="D448" s="92"/>
      <c r="E448" s="92"/>
      <c r="F448" s="97"/>
      <c r="G448" s="97" t="s">
        <v>160</v>
      </c>
      <c r="H448" s="3" t="s">
        <v>161</v>
      </c>
      <c r="I448" s="3" t="s">
        <v>162</v>
      </c>
      <c r="J448" s="8" t="s">
        <v>148</v>
      </c>
      <c r="K448" s="9" t="s">
        <v>1268</v>
      </c>
      <c r="L448" s="9" t="s">
        <v>1268</v>
      </c>
      <c r="M448" s="9" t="s">
        <v>1268</v>
      </c>
    </row>
    <row r="449" spans="1:13" ht="15.95" customHeight="1">
      <c r="A449" s="2" t="s">
        <v>1255</v>
      </c>
      <c r="D449" s="96"/>
      <c r="E449" s="96"/>
      <c r="F449" s="97"/>
      <c r="G449" s="97"/>
      <c r="H449" s="3"/>
      <c r="I449" s="3"/>
      <c r="J449" s="8"/>
      <c r="K449" s="9"/>
      <c r="L449" s="9"/>
      <c r="M449" s="9"/>
    </row>
    <row r="450" spans="1:13" ht="15.95" customHeight="1">
      <c r="A450" s="2" t="s">
        <v>1255</v>
      </c>
      <c r="D450" s="98" t="s">
        <v>1338</v>
      </c>
      <c r="E450" s="98"/>
      <c r="F450" s="97"/>
      <c r="G450" s="97"/>
      <c r="H450" s="3"/>
      <c r="I450" s="3"/>
      <c r="J450" s="8"/>
      <c r="K450" s="9"/>
      <c r="L450" s="9"/>
      <c r="M450" s="9"/>
    </row>
    <row r="451" spans="1:13" ht="15.95" customHeight="1">
      <c r="D451" s="99"/>
      <c r="E451" s="99"/>
    </row>
    <row r="452" spans="1:13" ht="15.95" customHeight="1">
      <c r="D452" s="99"/>
      <c r="E452" s="99"/>
    </row>
    <row r="453" spans="1:13" ht="15.95" customHeight="1">
      <c r="B453" s="17" t="s">
        <v>1324</v>
      </c>
      <c r="D453" s="250" t="s">
        <v>1534</v>
      </c>
      <c r="E453" s="251"/>
      <c r="F453" s="251"/>
      <c r="G453" s="251"/>
      <c r="H453" s="251"/>
      <c r="I453" s="251"/>
      <c r="J453" s="251"/>
      <c r="K453" s="251"/>
      <c r="L453" s="251"/>
      <c r="M453" s="251"/>
    </row>
    <row r="454" spans="1:13" ht="15.95" customHeight="1">
      <c r="A454" s="44" t="s">
        <v>1390</v>
      </c>
      <c r="B454" s="42" t="s">
        <v>1391</v>
      </c>
      <c r="C454" s="42" t="s">
        <v>1392</v>
      </c>
      <c r="D454" s="252" t="s">
        <v>1393</v>
      </c>
      <c r="E454" s="252" t="s">
        <v>1394</v>
      </c>
      <c r="F454" s="255" t="s">
        <v>1395</v>
      </c>
      <c r="G454" s="255" t="s">
        <v>1396</v>
      </c>
      <c r="H454" s="252" t="s">
        <v>1397</v>
      </c>
      <c r="I454" s="252" t="s">
        <v>1398</v>
      </c>
      <c r="J454" s="252" t="s">
        <v>1399</v>
      </c>
      <c r="K454" s="252" t="s">
        <v>1400</v>
      </c>
      <c r="L454" s="252" t="s">
        <v>1401</v>
      </c>
      <c r="M454" s="252" t="s">
        <v>1402</v>
      </c>
    </row>
    <row r="455" spans="1:13" ht="15.95" customHeight="1">
      <c r="A455" s="44"/>
      <c r="B455" s="42"/>
      <c r="C455" s="42"/>
      <c r="D455" s="254"/>
      <c r="E455" s="254"/>
      <c r="F455" s="256"/>
      <c r="G455" s="256"/>
      <c r="H455" s="254"/>
      <c r="I455" s="254"/>
      <c r="J455" s="254"/>
      <c r="K455" s="254"/>
      <c r="L455" s="254"/>
      <c r="M455" s="254"/>
    </row>
    <row r="456" spans="1:13" ht="15.95" customHeight="1">
      <c r="A456" s="2" t="s">
        <v>1255</v>
      </c>
      <c r="B456" s="17" t="s">
        <v>1277</v>
      </c>
      <c r="D456" s="92" t="s">
        <v>1537</v>
      </c>
      <c r="E456" s="92" t="s">
        <v>1538</v>
      </c>
      <c r="F456" s="93" t="s">
        <v>1308</v>
      </c>
      <c r="G456" s="93" t="s">
        <v>125</v>
      </c>
      <c r="H456" s="5" t="s">
        <v>126</v>
      </c>
      <c r="I456" s="5" t="s">
        <v>127</v>
      </c>
      <c r="J456" s="94" t="s">
        <v>128</v>
      </c>
      <c r="K456" s="95" t="s">
        <v>1268</v>
      </c>
      <c r="L456" s="95" t="s">
        <v>1268</v>
      </c>
      <c r="M456" s="95" t="s">
        <v>1308</v>
      </c>
    </row>
    <row r="457" spans="1:13" ht="15.95" customHeight="1">
      <c r="A457" s="2" t="s">
        <v>1255</v>
      </c>
      <c r="B457" s="17" t="s">
        <v>1539</v>
      </c>
      <c r="D457" s="92"/>
      <c r="E457" s="92"/>
      <c r="F457" s="97"/>
      <c r="G457" s="97" t="s">
        <v>246</v>
      </c>
      <c r="H457" s="3" t="s">
        <v>247</v>
      </c>
      <c r="I457" s="3" t="s">
        <v>248</v>
      </c>
      <c r="J457" s="8" t="s">
        <v>128</v>
      </c>
      <c r="K457" s="9" t="s">
        <v>1268</v>
      </c>
      <c r="L457" s="9" t="s">
        <v>1268</v>
      </c>
      <c r="M457" s="9" t="s">
        <v>1308</v>
      </c>
    </row>
    <row r="458" spans="1:13" ht="15.95" customHeight="1">
      <c r="A458" s="2" t="s">
        <v>1255</v>
      </c>
      <c r="B458" s="17" t="s">
        <v>1289</v>
      </c>
      <c r="D458" s="92"/>
      <c r="E458" s="92"/>
      <c r="F458" s="97"/>
      <c r="G458" s="97" t="s">
        <v>673</v>
      </c>
      <c r="H458" s="3" t="s">
        <v>675</v>
      </c>
      <c r="I458" s="3" t="s">
        <v>676</v>
      </c>
      <c r="J458" s="8" t="s">
        <v>322</v>
      </c>
      <c r="K458" s="9" t="s">
        <v>1271</v>
      </c>
      <c r="L458" s="9" t="s">
        <v>1271</v>
      </c>
      <c r="M458" s="9" t="s">
        <v>1309</v>
      </c>
    </row>
    <row r="459" spans="1:13" ht="15.95" customHeight="1">
      <c r="A459" s="2" t="s">
        <v>1255</v>
      </c>
      <c r="B459" s="17" t="s">
        <v>1277</v>
      </c>
      <c r="D459" s="96" t="s">
        <v>1540</v>
      </c>
      <c r="E459" s="96" t="s">
        <v>1268</v>
      </c>
      <c r="F459" s="97" t="s">
        <v>1268</v>
      </c>
      <c r="G459" s="97" t="s">
        <v>125</v>
      </c>
      <c r="H459" s="3" t="s">
        <v>126</v>
      </c>
      <c r="I459" s="3" t="s">
        <v>127</v>
      </c>
      <c r="J459" s="8" t="s">
        <v>128</v>
      </c>
      <c r="K459" s="9" t="s">
        <v>1268</v>
      </c>
      <c r="L459" s="9" t="s">
        <v>1268</v>
      </c>
      <c r="M459" s="9" t="s">
        <v>1268</v>
      </c>
    </row>
    <row r="460" spans="1:13" ht="15.95" customHeight="1">
      <c r="A460" s="2" t="s">
        <v>1255</v>
      </c>
      <c r="B460" s="17" t="s">
        <v>1539</v>
      </c>
      <c r="D460" s="92"/>
      <c r="E460" s="92"/>
      <c r="F460" s="97"/>
      <c r="G460" s="97" t="s">
        <v>246</v>
      </c>
      <c r="H460" s="3" t="s">
        <v>247</v>
      </c>
      <c r="I460" s="3" t="s">
        <v>248</v>
      </c>
      <c r="J460" s="8" t="s">
        <v>128</v>
      </c>
      <c r="K460" s="9" t="s">
        <v>1268</v>
      </c>
      <c r="L460" s="9" t="s">
        <v>1268</v>
      </c>
      <c r="M460" s="9" t="s">
        <v>1268</v>
      </c>
    </row>
    <row r="461" spans="1:13" ht="15.95" customHeight="1">
      <c r="A461" s="2" t="s">
        <v>1255</v>
      </c>
      <c r="B461" s="17" t="s">
        <v>1283</v>
      </c>
      <c r="D461" s="92"/>
      <c r="E461" s="92"/>
      <c r="F461" s="97"/>
      <c r="G461" s="97" t="s">
        <v>686</v>
      </c>
      <c r="H461" s="3" t="s">
        <v>688</v>
      </c>
      <c r="I461" s="3" t="s">
        <v>689</v>
      </c>
      <c r="J461" s="8" t="s">
        <v>322</v>
      </c>
      <c r="K461" s="9" t="s">
        <v>1271</v>
      </c>
      <c r="L461" s="9" t="s">
        <v>1271</v>
      </c>
      <c r="M461" s="9" t="s">
        <v>1271</v>
      </c>
    </row>
    <row r="462" spans="1:13" ht="15.95" customHeight="1">
      <c r="A462" s="2" t="s">
        <v>1255</v>
      </c>
      <c r="B462" s="17" t="s">
        <v>1539</v>
      </c>
      <c r="D462" s="96" t="s">
        <v>1541</v>
      </c>
      <c r="E462" s="96" t="s">
        <v>1551</v>
      </c>
      <c r="F462" s="97" t="s">
        <v>1552</v>
      </c>
      <c r="G462" s="97" t="s">
        <v>246</v>
      </c>
      <c r="H462" s="3" t="s">
        <v>247</v>
      </c>
      <c r="I462" s="3" t="s">
        <v>248</v>
      </c>
      <c r="J462" s="8" t="s">
        <v>128</v>
      </c>
      <c r="K462" s="9" t="s">
        <v>1268</v>
      </c>
      <c r="L462" s="9" t="s">
        <v>1268</v>
      </c>
      <c r="M462" s="9" t="s">
        <v>1552</v>
      </c>
    </row>
    <row r="463" spans="1:13" ht="15.95" customHeight="1">
      <c r="A463" s="2" t="s">
        <v>1255</v>
      </c>
      <c r="B463" s="17" t="s">
        <v>1277</v>
      </c>
      <c r="D463" s="96" t="s">
        <v>1540</v>
      </c>
      <c r="E463" s="96" t="s">
        <v>1460</v>
      </c>
      <c r="F463" s="97" t="s">
        <v>1460</v>
      </c>
      <c r="G463" s="97" t="s">
        <v>125</v>
      </c>
      <c r="H463" s="3" t="s">
        <v>126</v>
      </c>
      <c r="I463" s="3" t="s">
        <v>127</v>
      </c>
      <c r="J463" s="8" t="s">
        <v>128</v>
      </c>
      <c r="K463" s="9" t="s">
        <v>1268</v>
      </c>
      <c r="L463" s="9" t="s">
        <v>1268</v>
      </c>
      <c r="M463" s="9" t="s">
        <v>1460</v>
      </c>
    </row>
    <row r="464" spans="1:13" ht="15.95" customHeight="1">
      <c r="A464" s="2" t="s">
        <v>1255</v>
      </c>
      <c r="B464" s="17" t="s">
        <v>1539</v>
      </c>
      <c r="D464" s="92"/>
      <c r="E464" s="92"/>
      <c r="F464" s="97"/>
      <c r="G464" s="97" t="s">
        <v>246</v>
      </c>
      <c r="H464" s="3" t="s">
        <v>247</v>
      </c>
      <c r="I464" s="3" t="s">
        <v>248</v>
      </c>
      <c r="J464" s="8" t="s">
        <v>128</v>
      </c>
      <c r="K464" s="9" t="s">
        <v>1268</v>
      </c>
      <c r="L464" s="9" t="s">
        <v>1268</v>
      </c>
      <c r="M464" s="9" t="s">
        <v>1460</v>
      </c>
    </row>
    <row r="465" spans="1:13" ht="15.95" customHeight="1">
      <c r="A465" s="2" t="s">
        <v>1255</v>
      </c>
      <c r="B465" s="17" t="s">
        <v>1283</v>
      </c>
      <c r="D465" s="92"/>
      <c r="E465" s="92"/>
      <c r="F465" s="97"/>
      <c r="G465" s="97" t="s">
        <v>686</v>
      </c>
      <c r="H465" s="3" t="s">
        <v>688</v>
      </c>
      <c r="I465" s="3" t="s">
        <v>689</v>
      </c>
      <c r="J465" s="8" t="s">
        <v>322</v>
      </c>
      <c r="K465" s="9" t="s">
        <v>1271</v>
      </c>
      <c r="L465" s="9" t="s">
        <v>1271</v>
      </c>
      <c r="M465" s="9" t="s">
        <v>1462</v>
      </c>
    </row>
    <row r="466" spans="1:13" ht="15.95" customHeight="1">
      <c r="A466" s="2" t="s">
        <v>1255</v>
      </c>
      <c r="B466" s="17" t="s">
        <v>1277</v>
      </c>
      <c r="D466" s="96" t="s">
        <v>1537</v>
      </c>
      <c r="E466" s="96" t="s">
        <v>1307</v>
      </c>
      <c r="F466" s="97" t="s">
        <v>1308</v>
      </c>
      <c r="G466" s="97" t="s">
        <v>125</v>
      </c>
      <c r="H466" s="3" t="s">
        <v>126</v>
      </c>
      <c r="I466" s="3" t="s">
        <v>127</v>
      </c>
      <c r="J466" s="8" t="s">
        <v>128</v>
      </c>
      <c r="K466" s="9" t="s">
        <v>1268</v>
      </c>
      <c r="L466" s="9" t="s">
        <v>1268</v>
      </c>
      <c r="M466" s="9" t="s">
        <v>1308</v>
      </c>
    </row>
    <row r="467" spans="1:13" ht="15.95" customHeight="1">
      <c r="A467" s="2" t="s">
        <v>1255</v>
      </c>
      <c r="B467" s="17" t="s">
        <v>1539</v>
      </c>
      <c r="D467" s="92"/>
      <c r="E467" s="92"/>
      <c r="F467" s="97"/>
      <c r="G467" s="97" t="s">
        <v>246</v>
      </c>
      <c r="H467" s="3" t="s">
        <v>247</v>
      </c>
      <c r="I467" s="3" t="s">
        <v>248</v>
      </c>
      <c r="J467" s="8" t="s">
        <v>128</v>
      </c>
      <c r="K467" s="9" t="s">
        <v>1268</v>
      </c>
      <c r="L467" s="9" t="s">
        <v>1268</v>
      </c>
      <c r="M467" s="9" t="s">
        <v>1308</v>
      </c>
    </row>
    <row r="468" spans="1:13" ht="15.95" customHeight="1">
      <c r="A468" s="2" t="s">
        <v>1255</v>
      </c>
      <c r="B468" s="17" t="s">
        <v>1289</v>
      </c>
      <c r="D468" s="92"/>
      <c r="E468" s="92"/>
      <c r="F468" s="97"/>
      <c r="G468" s="97" t="s">
        <v>673</v>
      </c>
      <c r="H468" s="3" t="s">
        <v>675</v>
      </c>
      <c r="I468" s="3" t="s">
        <v>676</v>
      </c>
      <c r="J468" s="8" t="s">
        <v>322</v>
      </c>
      <c r="K468" s="9" t="s">
        <v>1271</v>
      </c>
      <c r="L468" s="9" t="s">
        <v>1271</v>
      </c>
      <c r="M468" s="9" t="s">
        <v>1309</v>
      </c>
    </row>
    <row r="469" spans="1:13" ht="15.95" customHeight="1">
      <c r="A469" s="2" t="s">
        <v>1255</v>
      </c>
      <c r="B469" s="17" t="s">
        <v>1539</v>
      </c>
      <c r="D469" s="96" t="s">
        <v>1546</v>
      </c>
      <c r="E469" s="96" t="s">
        <v>1274</v>
      </c>
      <c r="F469" s="97" t="s">
        <v>1275</v>
      </c>
      <c r="G469" s="97" t="s">
        <v>246</v>
      </c>
      <c r="H469" s="3" t="s">
        <v>247</v>
      </c>
      <c r="I469" s="3" t="s">
        <v>248</v>
      </c>
      <c r="J469" s="8" t="s">
        <v>128</v>
      </c>
      <c r="K469" s="9" t="s">
        <v>1268</v>
      </c>
      <c r="L469" s="9" t="s">
        <v>1268</v>
      </c>
      <c r="M469" s="9" t="s">
        <v>1275</v>
      </c>
    </row>
    <row r="470" spans="1:13" ht="15.95" customHeight="1">
      <c r="A470" s="2" t="s">
        <v>1255</v>
      </c>
      <c r="B470" s="17" t="s">
        <v>1547</v>
      </c>
      <c r="D470" s="96" t="s">
        <v>1548</v>
      </c>
      <c r="E470" s="96" t="s">
        <v>1268</v>
      </c>
      <c r="F470" s="97" t="s">
        <v>1268</v>
      </c>
      <c r="G470" s="97" t="s">
        <v>289</v>
      </c>
      <c r="H470" s="3" t="s">
        <v>290</v>
      </c>
      <c r="I470" s="3" t="s">
        <v>291</v>
      </c>
      <c r="J470" s="8" t="s">
        <v>148</v>
      </c>
      <c r="K470" s="9" t="s">
        <v>1268</v>
      </c>
      <c r="L470" s="9" t="s">
        <v>1268</v>
      </c>
      <c r="M470" s="9" t="s">
        <v>1268</v>
      </c>
    </row>
    <row r="471" spans="1:13" ht="15.95" customHeight="1">
      <c r="A471" s="2" t="s">
        <v>1255</v>
      </c>
      <c r="B471" s="17" t="s">
        <v>1296</v>
      </c>
      <c r="D471" s="92"/>
      <c r="E471" s="92"/>
      <c r="F471" s="97"/>
      <c r="G471" s="97" t="s">
        <v>160</v>
      </c>
      <c r="H471" s="3" t="s">
        <v>161</v>
      </c>
      <c r="I471" s="3" t="s">
        <v>162</v>
      </c>
      <c r="J471" s="8" t="s">
        <v>148</v>
      </c>
      <c r="K471" s="9" t="s">
        <v>1268</v>
      </c>
      <c r="L471" s="9" t="s">
        <v>1268</v>
      </c>
      <c r="M471" s="9" t="s">
        <v>1268</v>
      </c>
    </row>
    <row r="472" spans="1:13" ht="15.95" customHeight="1">
      <c r="A472" s="2" t="s">
        <v>1255</v>
      </c>
      <c r="D472" s="96" t="s">
        <v>1311</v>
      </c>
      <c r="E472" s="96"/>
      <c r="F472" s="97"/>
      <c r="G472" s="97"/>
      <c r="H472" s="3"/>
      <c r="I472" s="3"/>
      <c r="J472" s="8"/>
      <c r="K472" s="9"/>
      <c r="L472" s="9"/>
      <c r="M472" s="9"/>
    </row>
    <row r="473" spans="1:13" ht="15.95" customHeight="1">
      <c r="A473" s="2" t="s">
        <v>1255</v>
      </c>
      <c r="B473" s="17" t="s">
        <v>1277</v>
      </c>
      <c r="D473" s="96" t="s">
        <v>1537</v>
      </c>
      <c r="E473" s="96" t="s">
        <v>1538</v>
      </c>
      <c r="F473" s="97" t="s">
        <v>1308</v>
      </c>
      <c r="G473" s="97" t="s">
        <v>125</v>
      </c>
      <c r="H473" s="3" t="s">
        <v>126</v>
      </c>
      <c r="I473" s="3" t="s">
        <v>127</v>
      </c>
      <c r="J473" s="8" t="s">
        <v>128</v>
      </c>
      <c r="K473" s="9" t="s">
        <v>1268</v>
      </c>
      <c r="L473" s="9" t="s">
        <v>1268</v>
      </c>
      <c r="M473" s="9" t="s">
        <v>1308</v>
      </c>
    </row>
    <row r="474" spans="1:13" ht="15.95" customHeight="1">
      <c r="A474" s="2" t="s">
        <v>1255</v>
      </c>
      <c r="B474" s="17" t="s">
        <v>1539</v>
      </c>
      <c r="D474" s="92"/>
      <c r="E474" s="92"/>
      <c r="F474" s="97"/>
      <c r="G474" s="97" t="s">
        <v>246</v>
      </c>
      <c r="H474" s="3" t="s">
        <v>247</v>
      </c>
      <c r="I474" s="3" t="s">
        <v>248</v>
      </c>
      <c r="J474" s="8" t="s">
        <v>128</v>
      </c>
      <c r="K474" s="9" t="s">
        <v>1268</v>
      </c>
      <c r="L474" s="9" t="s">
        <v>1268</v>
      </c>
      <c r="M474" s="9" t="s">
        <v>1308</v>
      </c>
    </row>
    <row r="475" spans="1:13" ht="15.95" customHeight="1">
      <c r="A475" s="2" t="s">
        <v>1255</v>
      </c>
      <c r="B475" s="17" t="s">
        <v>1289</v>
      </c>
      <c r="D475" s="92"/>
      <c r="E475" s="92"/>
      <c r="F475" s="97"/>
      <c r="G475" s="97" t="s">
        <v>673</v>
      </c>
      <c r="H475" s="3" t="s">
        <v>675</v>
      </c>
      <c r="I475" s="3" t="s">
        <v>676</v>
      </c>
      <c r="J475" s="8" t="s">
        <v>322</v>
      </c>
      <c r="K475" s="9" t="s">
        <v>1271</v>
      </c>
      <c r="L475" s="9" t="s">
        <v>1271</v>
      </c>
      <c r="M475" s="9" t="s">
        <v>1309</v>
      </c>
    </row>
    <row r="476" spans="1:13" ht="15.95" customHeight="1">
      <c r="A476" s="2" t="s">
        <v>1255</v>
      </c>
      <c r="B476" s="17" t="s">
        <v>1277</v>
      </c>
      <c r="D476" s="96" t="s">
        <v>1540</v>
      </c>
      <c r="E476" s="96" t="s">
        <v>1268</v>
      </c>
      <c r="F476" s="97" t="s">
        <v>1268</v>
      </c>
      <c r="G476" s="97" t="s">
        <v>125</v>
      </c>
      <c r="H476" s="3" t="s">
        <v>126</v>
      </c>
      <c r="I476" s="3" t="s">
        <v>127</v>
      </c>
      <c r="J476" s="8" t="s">
        <v>128</v>
      </c>
      <c r="K476" s="9" t="s">
        <v>1268</v>
      </c>
      <c r="L476" s="9" t="s">
        <v>1268</v>
      </c>
      <c r="M476" s="9" t="s">
        <v>1268</v>
      </c>
    </row>
    <row r="477" spans="1:13" ht="15.95" customHeight="1">
      <c r="A477" s="2" t="s">
        <v>1255</v>
      </c>
      <c r="B477" s="17" t="s">
        <v>1539</v>
      </c>
      <c r="D477" s="92"/>
      <c r="E477" s="92"/>
      <c r="F477" s="97"/>
      <c r="G477" s="97" t="s">
        <v>246</v>
      </c>
      <c r="H477" s="3" t="s">
        <v>247</v>
      </c>
      <c r="I477" s="3" t="s">
        <v>248</v>
      </c>
      <c r="J477" s="8" t="s">
        <v>128</v>
      </c>
      <c r="K477" s="9" t="s">
        <v>1268</v>
      </c>
      <c r="L477" s="9" t="s">
        <v>1268</v>
      </c>
      <c r="M477" s="9" t="s">
        <v>1268</v>
      </c>
    </row>
    <row r="478" spans="1:13" ht="15.95" customHeight="1">
      <c r="A478" s="2" t="s">
        <v>1255</v>
      </c>
      <c r="B478" s="17" t="s">
        <v>1283</v>
      </c>
      <c r="D478" s="92"/>
      <c r="E478" s="92"/>
      <c r="F478" s="97"/>
      <c r="G478" s="97" t="s">
        <v>686</v>
      </c>
      <c r="H478" s="3" t="s">
        <v>688</v>
      </c>
      <c r="I478" s="3" t="s">
        <v>689</v>
      </c>
      <c r="J478" s="8" t="s">
        <v>322</v>
      </c>
      <c r="K478" s="9" t="s">
        <v>1271</v>
      </c>
      <c r="L478" s="9" t="s">
        <v>1271</v>
      </c>
      <c r="M478" s="9" t="s">
        <v>1271</v>
      </c>
    </row>
    <row r="479" spans="1:13" ht="15.95" customHeight="1">
      <c r="A479" s="2" t="s">
        <v>1255</v>
      </c>
      <c r="B479" s="17" t="s">
        <v>1539</v>
      </c>
      <c r="D479" s="96" t="s">
        <v>1541</v>
      </c>
      <c r="E479" s="96" t="s">
        <v>1553</v>
      </c>
      <c r="F479" s="97" t="s">
        <v>1304</v>
      </c>
      <c r="G479" s="97" t="s">
        <v>246</v>
      </c>
      <c r="H479" s="3" t="s">
        <v>247</v>
      </c>
      <c r="I479" s="3" t="s">
        <v>248</v>
      </c>
      <c r="J479" s="8" t="s">
        <v>128</v>
      </c>
      <c r="K479" s="9" t="s">
        <v>1268</v>
      </c>
      <c r="L479" s="9" t="s">
        <v>1268</v>
      </c>
      <c r="M479" s="9" t="s">
        <v>1304</v>
      </c>
    </row>
    <row r="480" spans="1:13" ht="15.95" customHeight="1">
      <c r="A480" s="2" t="s">
        <v>1255</v>
      </c>
      <c r="B480" s="17" t="s">
        <v>1277</v>
      </c>
      <c r="D480" s="96" t="s">
        <v>1540</v>
      </c>
      <c r="E480" s="96" t="s">
        <v>1340</v>
      </c>
      <c r="F480" s="97" t="s">
        <v>1341</v>
      </c>
      <c r="G480" s="97" t="s">
        <v>125</v>
      </c>
      <c r="H480" s="3" t="s">
        <v>126</v>
      </c>
      <c r="I480" s="3" t="s">
        <v>127</v>
      </c>
      <c r="J480" s="8" t="s">
        <v>128</v>
      </c>
      <c r="K480" s="9" t="s">
        <v>1268</v>
      </c>
      <c r="L480" s="9" t="s">
        <v>1268</v>
      </c>
      <c r="M480" s="9" t="s">
        <v>1341</v>
      </c>
    </row>
    <row r="481" spans="1:13" ht="15.95" customHeight="1">
      <c r="A481" s="2" t="s">
        <v>1255</v>
      </c>
      <c r="B481" s="17" t="s">
        <v>1539</v>
      </c>
      <c r="D481" s="92"/>
      <c r="E481" s="92"/>
      <c r="F481" s="97"/>
      <c r="G481" s="97" t="s">
        <v>246</v>
      </c>
      <c r="H481" s="3" t="s">
        <v>247</v>
      </c>
      <c r="I481" s="3" t="s">
        <v>248</v>
      </c>
      <c r="J481" s="8" t="s">
        <v>128</v>
      </c>
      <c r="K481" s="9" t="s">
        <v>1268</v>
      </c>
      <c r="L481" s="9" t="s">
        <v>1268</v>
      </c>
      <c r="M481" s="9" t="s">
        <v>1341</v>
      </c>
    </row>
    <row r="482" spans="1:13" ht="15.95" customHeight="1">
      <c r="A482" s="2" t="s">
        <v>1255</v>
      </c>
      <c r="B482" s="17" t="s">
        <v>1283</v>
      </c>
      <c r="D482" s="92"/>
      <c r="E482" s="92"/>
      <c r="F482" s="97"/>
      <c r="G482" s="97" t="s">
        <v>686</v>
      </c>
      <c r="H482" s="3" t="s">
        <v>688</v>
      </c>
      <c r="I482" s="3" t="s">
        <v>689</v>
      </c>
      <c r="J482" s="8" t="s">
        <v>322</v>
      </c>
      <c r="K482" s="9" t="s">
        <v>1271</v>
      </c>
      <c r="L482" s="9" t="s">
        <v>1271</v>
      </c>
      <c r="M482" s="9" t="s">
        <v>1343</v>
      </c>
    </row>
    <row r="483" spans="1:13" ht="15.95" customHeight="1">
      <c r="A483" s="2" t="s">
        <v>1255</v>
      </c>
      <c r="B483" s="17" t="s">
        <v>1277</v>
      </c>
      <c r="D483" s="96" t="s">
        <v>1537</v>
      </c>
      <c r="E483" s="96" t="s">
        <v>1307</v>
      </c>
      <c r="F483" s="97" t="s">
        <v>1308</v>
      </c>
      <c r="G483" s="97" t="s">
        <v>125</v>
      </c>
      <c r="H483" s="3" t="s">
        <v>126</v>
      </c>
      <c r="I483" s="3" t="s">
        <v>127</v>
      </c>
      <c r="J483" s="8" t="s">
        <v>128</v>
      </c>
      <c r="K483" s="9" t="s">
        <v>1268</v>
      </c>
      <c r="L483" s="9" t="s">
        <v>1268</v>
      </c>
      <c r="M483" s="9" t="s">
        <v>1308</v>
      </c>
    </row>
    <row r="484" spans="1:13" ht="15.95" customHeight="1">
      <c r="A484" s="2" t="s">
        <v>1255</v>
      </c>
      <c r="B484" s="17" t="s">
        <v>1539</v>
      </c>
      <c r="D484" s="92"/>
      <c r="E484" s="92"/>
      <c r="F484" s="97"/>
      <c r="G484" s="97" t="s">
        <v>246</v>
      </c>
      <c r="H484" s="3" t="s">
        <v>247</v>
      </c>
      <c r="I484" s="3" t="s">
        <v>248</v>
      </c>
      <c r="J484" s="8" t="s">
        <v>128</v>
      </c>
      <c r="K484" s="9" t="s">
        <v>1268</v>
      </c>
      <c r="L484" s="9" t="s">
        <v>1268</v>
      </c>
      <c r="M484" s="9" t="s">
        <v>1308</v>
      </c>
    </row>
    <row r="485" spans="1:13" ht="15.95" customHeight="1">
      <c r="A485" s="2" t="s">
        <v>1255</v>
      </c>
      <c r="B485" s="17" t="s">
        <v>1289</v>
      </c>
      <c r="D485" s="92"/>
      <c r="E485" s="92"/>
      <c r="F485" s="97"/>
      <c r="G485" s="97" t="s">
        <v>673</v>
      </c>
      <c r="H485" s="3" t="s">
        <v>675</v>
      </c>
      <c r="I485" s="3" t="s">
        <v>676</v>
      </c>
      <c r="J485" s="8" t="s">
        <v>322</v>
      </c>
      <c r="K485" s="9" t="s">
        <v>1271</v>
      </c>
      <c r="L485" s="9" t="s">
        <v>1271</v>
      </c>
      <c r="M485" s="9" t="s">
        <v>1309</v>
      </c>
    </row>
    <row r="486" spans="1:13" ht="15.95" customHeight="1">
      <c r="A486" s="2" t="s">
        <v>1255</v>
      </c>
      <c r="B486" s="17" t="s">
        <v>1539</v>
      </c>
      <c r="D486" s="96" t="s">
        <v>1546</v>
      </c>
      <c r="E486" s="96" t="s">
        <v>1274</v>
      </c>
      <c r="F486" s="97" t="s">
        <v>1275</v>
      </c>
      <c r="G486" s="97" t="s">
        <v>246</v>
      </c>
      <c r="H486" s="3" t="s">
        <v>247</v>
      </c>
      <c r="I486" s="3" t="s">
        <v>248</v>
      </c>
      <c r="J486" s="8" t="s">
        <v>128</v>
      </c>
      <c r="K486" s="9" t="s">
        <v>1268</v>
      </c>
      <c r="L486" s="9" t="s">
        <v>1268</v>
      </c>
      <c r="M486" s="9" t="s">
        <v>1275</v>
      </c>
    </row>
    <row r="487" spans="1:13" ht="15.95" customHeight="1">
      <c r="A487" s="2" t="s">
        <v>1255</v>
      </c>
      <c r="B487" s="17" t="s">
        <v>1547</v>
      </c>
      <c r="D487" s="96" t="s">
        <v>1548</v>
      </c>
      <c r="E487" s="96" t="s">
        <v>1268</v>
      </c>
      <c r="F487" s="97" t="s">
        <v>1268</v>
      </c>
      <c r="G487" s="97" t="s">
        <v>289</v>
      </c>
      <c r="H487" s="3" t="s">
        <v>290</v>
      </c>
      <c r="I487" s="3" t="s">
        <v>291</v>
      </c>
      <c r="J487" s="8" t="s">
        <v>148</v>
      </c>
      <c r="K487" s="9" t="s">
        <v>1268</v>
      </c>
      <c r="L487" s="9" t="s">
        <v>1268</v>
      </c>
      <c r="M487" s="9" t="s">
        <v>1268</v>
      </c>
    </row>
    <row r="488" spans="1:13" ht="15.95" customHeight="1">
      <c r="A488" s="2" t="s">
        <v>1255</v>
      </c>
      <c r="B488" s="17" t="s">
        <v>1296</v>
      </c>
      <c r="D488" s="92"/>
      <c r="E488" s="92"/>
      <c r="F488" s="97"/>
      <c r="G488" s="97" t="s">
        <v>160</v>
      </c>
      <c r="H488" s="3" t="s">
        <v>161</v>
      </c>
      <c r="I488" s="3" t="s">
        <v>162</v>
      </c>
      <c r="J488" s="8" t="s">
        <v>148</v>
      </c>
      <c r="K488" s="9" t="s">
        <v>1268</v>
      </c>
      <c r="L488" s="9" t="s">
        <v>1268</v>
      </c>
      <c r="M488" s="9" t="s">
        <v>1268</v>
      </c>
    </row>
    <row r="489" spans="1:13" ht="15.95" customHeight="1">
      <c r="A489" s="2" t="s">
        <v>1255</v>
      </c>
      <c r="D489" s="96"/>
      <c r="E489" s="96"/>
      <c r="F489" s="97"/>
      <c r="G489" s="97"/>
      <c r="H489" s="3"/>
      <c r="I489" s="3"/>
      <c r="J489" s="8"/>
      <c r="K489" s="9"/>
      <c r="L489" s="9"/>
      <c r="M489" s="9"/>
    </row>
    <row r="490" spans="1:13" ht="15.95" customHeight="1">
      <c r="A490" s="2" t="s">
        <v>1255</v>
      </c>
      <c r="D490" s="96" t="s">
        <v>1348</v>
      </c>
      <c r="E490" s="96"/>
      <c r="F490" s="97"/>
      <c r="G490" s="97"/>
      <c r="H490" s="3"/>
      <c r="I490" s="3"/>
      <c r="J490" s="8"/>
      <c r="K490" s="9"/>
      <c r="L490" s="9"/>
      <c r="M490" s="9"/>
    </row>
    <row r="491" spans="1:13" ht="15.95" customHeight="1">
      <c r="A491" s="2" t="s">
        <v>1255</v>
      </c>
      <c r="B491" s="17" t="s">
        <v>1277</v>
      </c>
      <c r="D491" s="96" t="s">
        <v>1537</v>
      </c>
      <c r="E491" s="96" t="s">
        <v>1538</v>
      </c>
      <c r="F491" s="97" t="s">
        <v>1308</v>
      </c>
      <c r="G491" s="97" t="s">
        <v>125</v>
      </c>
      <c r="H491" s="3" t="s">
        <v>126</v>
      </c>
      <c r="I491" s="3" t="s">
        <v>127</v>
      </c>
      <c r="J491" s="8" t="s">
        <v>128</v>
      </c>
      <c r="K491" s="9" t="s">
        <v>1268</v>
      </c>
      <c r="L491" s="9" t="s">
        <v>1268</v>
      </c>
      <c r="M491" s="9" t="s">
        <v>1308</v>
      </c>
    </row>
    <row r="492" spans="1:13" ht="15.95" customHeight="1">
      <c r="A492" s="2" t="s">
        <v>1255</v>
      </c>
      <c r="B492" s="17" t="s">
        <v>1539</v>
      </c>
      <c r="D492" s="92"/>
      <c r="E492" s="92"/>
      <c r="F492" s="97"/>
      <c r="G492" s="97" t="s">
        <v>246</v>
      </c>
      <c r="H492" s="3" t="s">
        <v>247</v>
      </c>
      <c r="I492" s="3" t="s">
        <v>248</v>
      </c>
      <c r="J492" s="8" t="s">
        <v>128</v>
      </c>
      <c r="K492" s="9" t="s">
        <v>1268</v>
      </c>
      <c r="L492" s="9" t="s">
        <v>1268</v>
      </c>
      <c r="M492" s="9" t="s">
        <v>1308</v>
      </c>
    </row>
    <row r="493" spans="1:13" ht="15.95" customHeight="1">
      <c r="A493" s="2" t="s">
        <v>1255</v>
      </c>
      <c r="B493" s="17" t="s">
        <v>1289</v>
      </c>
      <c r="D493" s="92"/>
      <c r="E493" s="92"/>
      <c r="F493" s="97"/>
      <c r="G493" s="97" t="s">
        <v>673</v>
      </c>
      <c r="H493" s="3" t="s">
        <v>675</v>
      </c>
      <c r="I493" s="3" t="s">
        <v>676</v>
      </c>
      <c r="J493" s="8" t="s">
        <v>322</v>
      </c>
      <c r="K493" s="9" t="s">
        <v>1271</v>
      </c>
      <c r="L493" s="9" t="s">
        <v>1271</v>
      </c>
      <c r="M493" s="9" t="s">
        <v>1309</v>
      </c>
    </row>
    <row r="494" spans="1:13" ht="15.95" customHeight="1">
      <c r="A494" s="2" t="s">
        <v>1255</v>
      </c>
      <c r="B494" s="17" t="s">
        <v>1277</v>
      </c>
      <c r="D494" s="96" t="s">
        <v>1540</v>
      </c>
      <c r="E494" s="96" t="s">
        <v>1268</v>
      </c>
      <c r="F494" s="97" t="s">
        <v>1268</v>
      </c>
      <c r="G494" s="97" t="s">
        <v>125</v>
      </c>
      <c r="H494" s="3" t="s">
        <v>126</v>
      </c>
      <c r="I494" s="3" t="s">
        <v>127</v>
      </c>
      <c r="J494" s="8" t="s">
        <v>128</v>
      </c>
      <c r="K494" s="9" t="s">
        <v>1268</v>
      </c>
      <c r="L494" s="9" t="s">
        <v>1268</v>
      </c>
      <c r="M494" s="9" t="s">
        <v>1268</v>
      </c>
    </row>
    <row r="495" spans="1:13" ht="15.95" customHeight="1">
      <c r="A495" s="2" t="s">
        <v>1255</v>
      </c>
      <c r="B495" s="17" t="s">
        <v>1539</v>
      </c>
      <c r="C495" s="17" t="s">
        <v>1361</v>
      </c>
      <c r="D495" s="5"/>
      <c r="E495" s="5"/>
      <c r="F495" s="97"/>
      <c r="G495" s="97" t="s">
        <v>246</v>
      </c>
      <c r="H495" s="3" t="s">
        <v>247</v>
      </c>
      <c r="I495" s="3" t="s">
        <v>248</v>
      </c>
      <c r="J495" s="8" t="s">
        <v>128</v>
      </c>
      <c r="K495" s="9" t="s">
        <v>1268</v>
      </c>
      <c r="L495" s="9" t="s">
        <v>1268</v>
      </c>
      <c r="M495" s="9" t="s">
        <v>1268</v>
      </c>
    </row>
    <row r="496" spans="1:13" ht="15.95" customHeight="1">
      <c r="D496" s="99"/>
      <c r="E496" s="99"/>
    </row>
    <row r="497" spans="1:13" ht="15.95" customHeight="1">
      <c r="D497" s="99"/>
      <c r="E497" s="99"/>
    </row>
    <row r="498" spans="1:13" ht="15.95" customHeight="1">
      <c r="B498" s="17" t="s">
        <v>1324</v>
      </c>
      <c r="D498" s="250" t="s">
        <v>1534</v>
      </c>
      <c r="E498" s="251"/>
      <c r="F498" s="251"/>
      <c r="G498" s="251"/>
      <c r="H498" s="251"/>
      <c r="I498" s="251"/>
      <c r="J498" s="251"/>
      <c r="K498" s="251"/>
      <c r="L498" s="251"/>
      <c r="M498" s="251"/>
    </row>
    <row r="499" spans="1:13" ht="15.95" customHeight="1">
      <c r="A499" s="44" t="s">
        <v>1390</v>
      </c>
      <c r="B499" s="42" t="s">
        <v>1391</v>
      </c>
      <c r="C499" s="42" t="s">
        <v>1392</v>
      </c>
      <c r="D499" s="252" t="s">
        <v>1393</v>
      </c>
      <c r="E499" s="252" t="s">
        <v>1394</v>
      </c>
      <c r="F499" s="255" t="s">
        <v>1395</v>
      </c>
      <c r="G499" s="255" t="s">
        <v>1396</v>
      </c>
      <c r="H499" s="252" t="s">
        <v>1397</v>
      </c>
      <c r="I499" s="252" t="s">
        <v>1398</v>
      </c>
      <c r="J499" s="252" t="s">
        <v>1399</v>
      </c>
      <c r="K499" s="252" t="s">
        <v>1400</v>
      </c>
      <c r="L499" s="252" t="s">
        <v>1401</v>
      </c>
      <c r="M499" s="252" t="s">
        <v>1402</v>
      </c>
    </row>
    <row r="500" spans="1:13" ht="15.95" customHeight="1">
      <c r="A500" s="44"/>
      <c r="B500" s="42"/>
      <c r="C500" s="42"/>
      <c r="D500" s="254"/>
      <c r="E500" s="254"/>
      <c r="F500" s="256"/>
      <c r="G500" s="256"/>
      <c r="H500" s="254"/>
      <c r="I500" s="254"/>
      <c r="J500" s="254"/>
      <c r="K500" s="254"/>
      <c r="L500" s="254"/>
      <c r="M500" s="254"/>
    </row>
    <row r="501" spans="1:13" ht="15.95" customHeight="1">
      <c r="A501" s="2" t="s">
        <v>1255</v>
      </c>
      <c r="B501" s="17" t="s">
        <v>1283</v>
      </c>
      <c r="C501" s="17" t="s">
        <v>1445</v>
      </c>
      <c r="D501" s="92"/>
      <c r="E501" s="92"/>
      <c r="F501" s="93"/>
      <c r="G501" s="93" t="s">
        <v>686</v>
      </c>
      <c r="H501" s="5" t="s">
        <v>688</v>
      </c>
      <c r="I501" s="5" t="s">
        <v>689</v>
      </c>
      <c r="J501" s="94" t="s">
        <v>322</v>
      </c>
      <c r="K501" s="95" t="s">
        <v>1271</v>
      </c>
      <c r="L501" s="95" t="s">
        <v>1271</v>
      </c>
      <c r="M501" s="95" t="s">
        <v>1271</v>
      </c>
    </row>
    <row r="502" spans="1:13" ht="15.95" customHeight="1">
      <c r="A502" s="2" t="s">
        <v>1255</v>
      </c>
      <c r="B502" s="17" t="s">
        <v>1539</v>
      </c>
      <c r="D502" s="96" t="s">
        <v>1541</v>
      </c>
      <c r="E502" s="96" t="s">
        <v>1460</v>
      </c>
      <c r="F502" s="97" t="s">
        <v>1460</v>
      </c>
      <c r="G502" s="97" t="s">
        <v>246</v>
      </c>
      <c r="H502" s="3" t="s">
        <v>247</v>
      </c>
      <c r="I502" s="3" t="s">
        <v>248</v>
      </c>
      <c r="J502" s="8" t="s">
        <v>128</v>
      </c>
      <c r="K502" s="9" t="s">
        <v>1268</v>
      </c>
      <c r="L502" s="9" t="s">
        <v>1268</v>
      </c>
      <c r="M502" s="9" t="s">
        <v>1460</v>
      </c>
    </row>
    <row r="503" spans="1:13" ht="15.95" customHeight="1">
      <c r="A503" s="2" t="s">
        <v>1255</v>
      </c>
      <c r="B503" s="17" t="s">
        <v>1277</v>
      </c>
      <c r="D503" s="96" t="s">
        <v>1540</v>
      </c>
      <c r="E503" s="96" t="s">
        <v>1554</v>
      </c>
      <c r="F503" s="97" t="s">
        <v>1304</v>
      </c>
      <c r="G503" s="97" t="s">
        <v>125</v>
      </c>
      <c r="H503" s="3" t="s">
        <v>126</v>
      </c>
      <c r="I503" s="3" t="s">
        <v>127</v>
      </c>
      <c r="J503" s="8" t="s">
        <v>128</v>
      </c>
      <c r="K503" s="9" t="s">
        <v>1268</v>
      </c>
      <c r="L503" s="9" t="s">
        <v>1268</v>
      </c>
      <c r="M503" s="9" t="s">
        <v>1304</v>
      </c>
    </row>
    <row r="504" spans="1:13" ht="15.95" customHeight="1">
      <c r="A504" s="2" t="s">
        <v>1255</v>
      </c>
      <c r="B504" s="17" t="s">
        <v>1539</v>
      </c>
      <c r="D504" s="92"/>
      <c r="E504" s="92"/>
      <c r="F504" s="97"/>
      <c r="G504" s="97" t="s">
        <v>246</v>
      </c>
      <c r="H504" s="3" t="s">
        <v>247</v>
      </c>
      <c r="I504" s="3" t="s">
        <v>248</v>
      </c>
      <c r="J504" s="8" t="s">
        <v>128</v>
      </c>
      <c r="K504" s="9" t="s">
        <v>1268</v>
      </c>
      <c r="L504" s="9" t="s">
        <v>1268</v>
      </c>
      <c r="M504" s="9" t="s">
        <v>1304</v>
      </c>
    </row>
    <row r="505" spans="1:13" ht="15.95" customHeight="1">
      <c r="A505" s="2" t="s">
        <v>1255</v>
      </c>
      <c r="B505" s="17" t="s">
        <v>1283</v>
      </c>
      <c r="D505" s="92"/>
      <c r="E505" s="92"/>
      <c r="F505" s="97"/>
      <c r="G505" s="97" t="s">
        <v>686</v>
      </c>
      <c r="H505" s="3" t="s">
        <v>688</v>
      </c>
      <c r="I505" s="3" t="s">
        <v>689</v>
      </c>
      <c r="J505" s="8" t="s">
        <v>322</v>
      </c>
      <c r="K505" s="9" t="s">
        <v>1271</v>
      </c>
      <c r="L505" s="9" t="s">
        <v>1271</v>
      </c>
      <c r="M505" s="9" t="s">
        <v>1306</v>
      </c>
    </row>
    <row r="506" spans="1:13" ht="15.95" customHeight="1">
      <c r="A506" s="2" t="s">
        <v>1255</v>
      </c>
      <c r="B506" s="17" t="s">
        <v>1277</v>
      </c>
      <c r="D506" s="96" t="s">
        <v>1537</v>
      </c>
      <c r="E506" s="96" t="s">
        <v>1307</v>
      </c>
      <c r="F506" s="97" t="s">
        <v>1308</v>
      </c>
      <c r="G506" s="97" t="s">
        <v>125</v>
      </c>
      <c r="H506" s="3" t="s">
        <v>126</v>
      </c>
      <c r="I506" s="3" t="s">
        <v>127</v>
      </c>
      <c r="J506" s="8" t="s">
        <v>128</v>
      </c>
      <c r="K506" s="9" t="s">
        <v>1268</v>
      </c>
      <c r="L506" s="9" t="s">
        <v>1268</v>
      </c>
      <c r="M506" s="9" t="s">
        <v>1308</v>
      </c>
    </row>
    <row r="507" spans="1:13" ht="15.95" customHeight="1">
      <c r="A507" s="2" t="s">
        <v>1255</v>
      </c>
      <c r="B507" s="17" t="s">
        <v>1539</v>
      </c>
      <c r="D507" s="92"/>
      <c r="E507" s="92"/>
      <c r="F507" s="97"/>
      <c r="G507" s="97" t="s">
        <v>246</v>
      </c>
      <c r="H507" s="3" t="s">
        <v>247</v>
      </c>
      <c r="I507" s="3" t="s">
        <v>248</v>
      </c>
      <c r="J507" s="8" t="s">
        <v>128</v>
      </c>
      <c r="K507" s="9" t="s">
        <v>1268</v>
      </c>
      <c r="L507" s="9" t="s">
        <v>1268</v>
      </c>
      <c r="M507" s="9" t="s">
        <v>1308</v>
      </c>
    </row>
    <row r="508" spans="1:13" ht="15.95" customHeight="1">
      <c r="A508" s="2" t="s">
        <v>1255</v>
      </c>
      <c r="B508" s="17" t="s">
        <v>1289</v>
      </c>
      <c r="D508" s="92"/>
      <c r="E508" s="92"/>
      <c r="F508" s="97"/>
      <c r="G508" s="97" t="s">
        <v>673</v>
      </c>
      <c r="H508" s="3" t="s">
        <v>675</v>
      </c>
      <c r="I508" s="3" t="s">
        <v>676</v>
      </c>
      <c r="J508" s="8" t="s">
        <v>322</v>
      </c>
      <c r="K508" s="9" t="s">
        <v>1271</v>
      </c>
      <c r="L508" s="9" t="s">
        <v>1271</v>
      </c>
      <c r="M508" s="9" t="s">
        <v>1309</v>
      </c>
    </row>
    <row r="509" spans="1:13" ht="15.95" customHeight="1">
      <c r="A509" s="2" t="s">
        <v>1255</v>
      </c>
      <c r="B509" s="17" t="s">
        <v>1539</v>
      </c>
      <c r="D509" s="96" t="s">
        <v>1546</v>
      </c>
      <c r="E509" s="96" t="s">
        <v>1274</v>
      </c>
      <c r="F509" s="97" t="s">
        <v>1275</v>
      </c>
      <c r="G509" s="97" t="s">
        <v>246</v>
      </c>
      <c r="H509" s="3" t="s">
        <v>247</v>
      </c>
      <c r="I509" s="3" t="s">
        <v>248</v>
      </c>
      <c r="J509" s="8" t="s">
        <v>128</v>
      </c>
      <c r="K509" s="9" t="s">
        <v>1268</v>
      </c>
      <c r="L509" s="9" t="s">
        <v>1268</v>
      </c>
      <c r="M509" s="9" t="s">
        <v>1275</v>
      </c>
    </row>
    <row r="510" spans="1:13" ht="15.95" customHeight="1">
      <c r="A510" s="2" t="s">
        <v>1255</v>
      </c>
      <c r="B510" s="17" t="s">
        <v>1547</v>
      </c>
      <c r="D510" s="96" t="s">
        <v>1548</v>
      </c>
      <c r="E510" s="96" t="s">
        <v>1268</v>
      </c>
      <c r="F510" s="97" t="s">
        <v>1268</v>
      </c>
      <c r="G510" s="97" t="s">
        <v>289</v>
      </c>
      <c r="H510" s="3" t="s">
        <v>290</v>
      </c>
      <c r="I510" s="3" t="s">
        <v>291</v>
      </c>
      <c r="J510" s="8" t="s">
        <v>148</v>
      </c>
      <c r="K510" s="9" t="s">
        <v>1268</v>
      </c>
      <c r="L510" s="9" t="s">
        <v>1268</v>
      </c>
      <c r="M510" s="9" t="s">
        <v>1268</v>
      </c>
    </row>
    <row r="511" spans="1:13" ht="15.95" customHeight="1">
      <c r="A511" s="2" t="s">
        <v>1255</v>
      </c>
      <c r="B511" s="17" t="s">
        <v>1296</v>
      </c>
      <c r="D511" s="92"/>
      <c r="E511" s="92"/>
      <c r="F511" s="97"/>
      <c r="G511" s="97" t="s">
        <v>160</v>
      </c>
      <c r="H511" s="3" t="s">
        <v>161</v>
      </c>
      <c r="I511" s="3" t="s">
        <v>162</v>
      </c>
      <c r="J511" s="8" t="s">
        <v>148</v>
      </c>
      <c r="K511" s="9" t="s">
        <v>1268</v>
      </c>
      <c r="L511" s="9" t="s">
        <v>1268</v>
      </c>
      <c r="M511" s="9" t="s">
        <v>1268</v>
      </c>
    </row>
    <row r="512" spans="1:13" ht="15.95" customHeight="1">
      <c r="A512" s="2" t="s">
        <v>1255</v>
      </c>
      <c r="D512" s="96"/>
      <c r="E512" s="96"/>
      <c r="F512" s="97"/>
      <c r="G512" s="97"/>
      <c r="H512" s="3"/>
      <c r="I512" s="3"/>
      <c r="J512" s="8"/>
      <c r="K512" s="9"/>
      <c r="L512" s="9"/>
      <c r="M512" s="9"/>
    </row>
    <row r="513" spans="1:13" ht="15.95" customHeight="1">
      <c r="A513" s="2" t="s">
        <v>1255</v>
      </c>
      <c r="D513" s="96" t="s">
        <v>1357</v>
      </c>
      <c r="E513" s="96"/>
      <c r="F513" s="97"/>
      <c r="G513" s="97"/>
      <c r="H513" s="3"/>
      <c r="I513" s="3"/>
      <c r="J513" s="8"/>
      <c r="K513" s="9"/>
      <c r="L513" s="9"/>
      <c r="M513" s="9"/>
    </row>
    <row r="514" spans="1:13" ht="15.95" customHeight="1">
      <c r="A514" s="2" t="s">
        <v>1255</v>
      </c>
      <c r="B514" s="17" t="s">
        <v>1277</v>
      </c>
      <c r="D514" s="96" t="s">
        <v>1537</v>
      </c>
      <c r="E514" s="96" t="s">
        <v>1538</v>
      </c>
      <c r="F514" s="97" t="s">
        <v>1308</v>
      </c>
      <c r="G514" s="97" t="s">
        <v>125</v>
      </c>
      <c r="H514" s="3" t="s">
        <v>126</v>
      </c>
      <c r="I514" s="3" t="s">
        <v>127</v>
      </c>
      <c r="J514" s="8" t="s">
        <v>128</v>
      </c>
      <c r="K514" s="9" t="s">
        <v>1268</v>
      </c>
      <c r="L514" s="9" t="s">
        <v>1268</v>
      </c>
      <c r="M514" s="9" t="s">
        <v>1308</v>
      </c>
    </row>
    <row r="515" spans="1:13" ht="15.95" customHeight="1">
      <c r="A515" s="2" t="s">
        <v>1255</v>
      </c>
      <c r="B515" s="17" t="s">
        <v>1539</v>
      </c>
      <c r="D515" s="92"/>
      <c r="E515" s="92"/>
      <c r="F515" s="97"/>
      <c r="G515" s="97" t="s">
        <v>246</v>
      </c>
      <c r="H515" s="3" t="s">
        <v>247</v>
      </c>
      <c r="I515" s="3" t="s">
        <v>248</v>
      </c>
      <c r="J515" s="8" t="s">
        <v>128</v>
      </c>
      <c r="K515" s="9" t="s">
        <v>1268</v>
      </c>
      <c r="L515" s="9" t="s">
        <v>1268</v>
      </c>
      <c r="M515" s="9" t="s">
        <v>1308</v>
      </c>
    </row>
    <row r="516" spans="1:13" ht="15.95" customHeight="1">
      <c r="A516" s="2" t="s">
        <v>1255</v>
      </c>
      <c r="B516" s="17" t="s">
        <v>1289</v>
      </c>
      <c r="D516" s="92"/>
      <c r="E516" s="92"/>
      <c r="F516" s="97"/>
      <c r="G516" s="97" t="s">
        <v>673</v>
      </c>
      <c r="H516" s="3" t="s">
        <v>675</v>
      </c>
      <c r="I516" s="3" t="s">
        <v>676</v>
      </c>
      <c r="J516" s="8" t="s">
        <v>322</v>
      </c>
      <c r="K516" s="9" t="s">
        <v>1271</v>
      </c>
      <c r="L516" s="9" t="s">
        <v>1271</v>
      </c>
      <c r="M516" s="9" t="s">
        <v>1309</v>
      </c>
    </row>
    <row r="517" spans="1:13" ht="15.95" customHeight="1">
      <c r="A517" s="2" t="s">
        <v>1255</v>
      </c>
      <c r="B517" s="17" t="s">
        <v>1277</v>
      </c>
      <c r="D517" s="96" t="s">
        <v>1540</v>
      </c>
      <c r="E517" s="96" t="s">
        <v>1268</v>
      </c>
      <c r="F517" s="97" t="s">
        <v>1268</v>
      </c>
      <c r="G517" s="97" t="s">
        <v>125</v>
      </c>
      <c r="H517" s="3" t="s">
        <v>126</v>
      </c>
      <c r="I517" s="3" t="s">
        <v>127</v>
      </c>
      <c r="J517" s="8" t="s">
        <v>128</v>
      </c>
      <c r="K517" s="9" t="s">
        <v>1268</v>
      </c>
      <c r="L517" s="9" t="s">
        <v>1268</v>
      </c>
      <c r="M517" s="9" t="s">
        <v>1268</v>
      </c>
    </row>
    <row r="518" spans="1:13" ht="15.95" customHeight="1">
      <c r="A518" s="2" t="s">
        <v>1255</v>
      </c>
      <c r="B518" s="17" t="s">
        <v>1539</v>
      </c>
      <c r="D518" s="92"/>
      <c r="E518" s="92"/>
      <c r="F518" s="97"/>
      <c r="G518" s="97" t="s">
        <v>246</v>
      </c>
      <c r="H518" s="3" t="s">
        <v>247</v>
      </c>
      <c r="I518" s="3" t="s">
        <v>248</v>
      </c>
      <c r="J518" s="8" t="s">
        <v>128</v>
      </c>
      <c r="K518" s="9" t="s">
        <v>1268</v>
      </c>
      <c r="L518" s="9" t="s">
        <v>1268</v>
      </c>
      <c r="M518" s="9" t="s">
        <v>1268</v>
      </c>
    </row>
    <row r="519" spans="1:13" ht="15.95" customHeight="1">
      <c r="A519" s="2" t="s">
        <v>1255</v>
      </c>
      <c r="B519" s="17" t="s">
        <v>1283</v>
      </c>
      <c r="D519" s="92"/>
      <c r="E519" s="92"/>
      <c r="F519" s="97"/>
      <c r="G519" s="97" t="s">
        <v>686</v>
      </c>
      <c r="H519" s="3" t="s">
        <v>688</v>
      </c>
      <c r="I519" s="3" t="s">
        <v>689</v>
      </c>
      <c r="J519" s="8" t="s">
        <v>322</v>
      </c>
      <c r="K519" s="9" t="s">
        <v>1271</v>
      </c>
      <c r="L519" s="9" t="s">
        <v>1271</v>
      </c>
      <c r="M519" s="9" t="s">
        <v>1271</v>
      </c>
    </row>
    <row r="520" spans="1:13" ht="15.95" customHeight="1">
      <c r="A520" s="2" t="s">
        <v>1255</v>
      </c>
      <c r="B520" s="17" t="s">
        <v>1539</v>
      </c>
      <c r="D520" s="96" t="s">
        <v>1541</v>
      </c>
      <c r="E520" s="96" t="s">
        <v>1555</v>
      </c>
      <c r="F520" s="97" t="s">
        <v>1461</v>
      </c>
      <c r="G520" s="97" t="s">
        <v>246</v>
      </c>
      <c r="H520" s="3" t="s">
        <v>247</v>
      </c>
      <c r="I520" s="3" t="s">
        <v>248</v>
      </c>
      <c r="J520" s="8" t="s">
        <v>128</v>
      </c>
      <c r="K520" s="9" t="s">
        <v>1268</v>
      </c>
      <c r="L520" s="9" t="s">
        <v>1268</v>
      </c>
      <c r="M520" s="9" t="s">
        <v>1461</v>
      </c>
    </row>
    <row r="521" spans="1:13" ht="15.95" customHeight="1">
      <c r="A521" s="2" t="s">
        <v>1255</v>
      </c>
      <c r="B521" s="17" t="s">
        <v>1277</v>
      </c>
      <c r="D521" s="96" t="s">
        <v>1540</v>
      </c>
      <c r="E521" s="96" t="s">
        <v>1282</v>
      </c>
      <c r="F521" s="97" t="s">
        <v>1282</v>
      </c>
      <c r="G521" s="97" t="s">
        <v>125</v>
      </c>
      <c r="H521" s="3" t="s">
        <v>126</v>
      </c>
      <c r="I521" s="3" t="s">
        <v>127</v>
      </c>
      <c r="J521" s="8" t="s">
        <v>128</v>
      </c>
      <c r="K521" s="9" t="s">
        <v>1268</v>
      </c>
      <c r="L521" s="9" t="s">
        <v>1268</v>
      </c>
      <c r="M521" s="9" t="s">
        <v>1282</v>
      </c>
    </row>
    <row r="522" spans="1:13" ht="15.95" customHeight="1">
      <c r="A522" s="2" t="s">
        <v>1255</v>
      </c>
      <c r="B522" s="17" t="s">
        <v>1539</v>
      </c>
      <c r="D522" s="92"/>
      <c r="E522" s="92"/>
      <c r="F522" s="97"/>
      <c r="G522" s="97" t="s">
        <v>246</v>
      </c>
      <c r="H522" s="3" t="s">
        <v>247</v>
      </c>
      <c r="I522" s="3" t="s">
        <v>248</v>
      </c>
      <c r="J522" s="8" t="s">
        <v>128</v>
      </c>
      <c r="K522" s="9" t="s">
        <v>1268</v>
      </c>
      <c r="L522" s="9" t="s">
        <v>1268</v>
      </c>
      <c r="M522" s="9" t="s">
        <v>1282</v>
      </c>
    </row>
    <row r="523" spans="1:13" ht="15.95" customHeight="1">
      <c r="A523" s="2" t="s">
        <v>1255</v>
      </c>
      <c r="B523" s="17" t="s">
        <v>1283</v>
      </c>
      <c r="D523" s="92"/>
      <c r="E523" s="92"/>
      <c r="F523" s="97"/>
      <c r="G523" s="97" t="s">
        <v>686</v>
      </c>
      <c r="H523" s="3" t="s">
        <v>688</v>
      </c>
      <c r="I523" s="3" t="s">
        <v>689</v>
      </c>
      <c r="J523" s="8" t="s">
        <v>322</v>
      </c>
      <c r="K523" s="9" t="s">
        <v>1271</v>
      </c>
      <c r="L523" s="9" t="s">
        <v>1271</v>
      </c>
      <c r="M523" s="9" t="s">
        <v>1345</v>
      </c>
    </row>
    <row r="524" spans="1:13" ht="15.95" customHeight="1">
      <c r="A524" s="2" t="s">
        <v>1255</v>
      </c>
      <c r="B524" s="17" t="s">
        <v>1277</v>
      </c>
      <c r="D524" s="96" t="s">
        <v>1537</v>
      </c>
      <c r="E524" s="96" t="s">
        <v>1307</v>
      </c>
      <c r="F524" s="97" t="s">
        <v>1308</v>
      </c>
      <c r="G524" s="97" t="s">
        <v>125</v>
      </c>
      <c r="H524" s="3" t="s">
        <v>126</v>
      </c>
      <c r="I524" s="3" t="s">
        <v>127</v>
      </c>
      <c r="J524" s="8" t="s">
        <v>128</v>
      </c>
      <c r="K524" s="9" t="s">
        <v>1268</v>
      </c>
      <c r="L524" s="9" t="s">
        <v>1268</v>
      </c>
      <c r="M524" s="9" t="s">
        <v>1308</v>
      </c>
    </row>
    <row r="525" spans="1:13" ht="15.95" customHeight="1">
      <c r="A525" s="2" t="s">
        <v>1255</v>
      </c>
      <c r="B525" s="17" t="s">
        <v>1539</v>
      </c>
      <c r="D525" s="92"/>
      <c r="E525" s="92"/>
      <c r="F525" s="97"/>
      <c r="G525" s="97" t="s">
        <v>246</v>
      </c>
      <c r="H525" s="3" t="s">
        <v>247</v>
      </c>
      <c r="I525" s="3" t="s">
        <v>248</v>
      </c>
      <c r="J525" s="8" t="s">
        <v>128</v>
      </c>
      <c r="K525" s="9" t="s">
        <v>1268</v>
      </c>
      <c r="L525" s="9" t="s">
        <v>1268</v>
      </c>
      <c r="M525" s="9" t="s">
        <v>1308</v>
      </c>
    </row>
    <row r="526" spans="1:13" ht="15.95" customHeight="1">
      <c r="A526" s="2" t="s">
        <v>1255</v>
      </c>
      <c r="B526" s="17" t="s">
        <v>1289</v>
      </c>
      <c r="D526" s="92"/>
      <c r="E526" s="92"/>
      <c r="F526" s="97"/>
      <c r="G526" s="97" t="s">
        <v>673</v>
      </c>
      <c r="H526" s="3" t="s">
        <v>675</v>
      </c>
      <c r="I526" s="3" t="s">
        <v>676</v>
      </c>
      <c r="J526" s="8" t="s">
        <v>322</v>
      </c>
      <c r="K526" s="9" t="s">
        <v>1271</v>
      </c>
      <c r="L526" s="9" t="s">
        <v>1271</v>
      </c>
      <c r="M526" s="9" t="s">
        <v>1309</v>
      </c>
    </row>
    <row r="527" spans="1:13" ht="15.95" customHeight="1">
      <c r="A527" s="2" t="s">
        <v>1255</v>
      </c>
      <c r="B527" s="17" t="s">
        <v>1539</v>
      </c>
      <c r="D527" s="96" t="s">
        <v>1546</v>
      </c>
      <c r="E527" s="96" t="s">
        <v>1274</v>
      </c>
      <c r="F527" s="97" t="s">
        <v>1275</v>
      </c>
      <c r="G527" s="97" t="s">
        <v>246</v>
      </c>
      <c r="H527" s="3" t="s">
        <v>247</v>
      </c>
      <c r="I527" s="3" t="s">
        <v>248</v>
      </c>
      <c r="J527" s="8" t="s">
        <v>128</v>
      </c>
      <c r="K527" s="9" t="s">
        <v>1268</v>
      </c>
      <c r="L527" s="9" t="s">
        <v>1268</v>
      </c>
      <c r="M527" s="9" t="s">
        <v>1275</v>
      </c>
    </row>
    <row r="528" spans="1:13" ht="15.95" customHeight="1">
      <c r="A528" s="2" t="s">
        <v>1255</v>
      </c>
      <c r="B528" s="17" t="s">
        <v>1547</v>
      </c>
      <c r="D528" s="96" t="s">
        <v>1548</v>
      </c>
      <c r="E528" s="96" t="s">
        <v>1268</v>
      </c>
      <c r="F528" s="97" t="s">
        <v>1268</v>
      </c>
      <c r="G528" s="97" t="s">
        <v>289</v>
      </c>
      <c r="H528" s="3" t="s">
        <v>290</v>
      </c>
      <c r="I528" s="3" t="s">
        <v>291</v>
      </c>
      <c r="J528" s="8" t="s">
        <v>148</v>
      </c>
      <c r="K528" s="9" t="s">
        <v>1268</v>
      </c>
      <c r="L528" s="9" t="s">
        <v>1268</v>
      </c>
      <c r="M528" s="9" t="s">
        <v>1268</v>
      </c>
    </row>
    <row r="529" spans="1:13" ht="15.95" customHeight="1">
      <c r="A529" s="2" t="s">
        <v>1255</v>
      </c>
      <c r="B529" s="17" t="s">
        <v>1296</v>
      </c>
      <c r="D529" s="92"/>
      <c r="E529" s="92"/>
      <c r="F529" s="97"/>
      <c r="G529" s="97" t="s">
        <v>160</v>
      </c>
      <c r="H529" s="3" t="s">
        <v>161</v>
      </c>
      <c r="I529" s="3" t="s">
        <v>162</v>
      </c>
      <c r="J529" s="8" t="s">
        <v>148</v>
      </c>
      <c r="K529" s="9" t="s">
        <v>1268</v>
      </c>
      <c r="L529" s="9" t="s">
        <v>1268</v>
      </c>
      <c r="M529" s="9" t="s">
        <v>1268</v>
      </c>
    </row>
    <row r="530" spans="1:13" ht="15.95" customHeight="1">
      <c r="A530" s="2" t="s">
        <v>1255</v>
      </c>
      <c r="D530" s="96"/>
      <c r="E530" s="96"/>
      <c r="F530" s="97"/>
      <c r="G530" s="97"/>
      <c r="H530" s="3"/>
      <c r="I530" s="3"/>
      <c r="J530" s="8"/>
      <c r="K530" s="9"/>
      <c r="L530" s="9"/>
      <c r="M530" s="9"/>
    </row>
    <row r="531" spans="1:13" ht="15.95" customHeight="1">
      <c r="A531" s="2" t="s">
        <v>1255</v>
      </c>
      <c r="D531" s="96" t="s">
        <v>1362</v>
      </c>
      <c r="E531" s="96"/>
      <c r="F531" s="97"/>
      <c r="G531" s="97"/>
      <c r="H531" s="3"/>
      <c r="I531" s="3"/>
      <c r="J531" s="8"/>
      <c r="K531" s="9"/>
      <c r="L531" s="9"/>
      <c r="M531" s="9"/>
    </row>
    <row r="532" spans="1:13" ht="15.95" customHeight="1">
      <c r="A532" s="2" t="s">
        <v>1255</v>
      </c>
      <c r="B532" s="17" t="s">
        <v>1277</v>
      </c>
      <c r="D532" s="96" t="s">
        <v>1537</v>
      </c>
      <c r="E532" s="96" t="s">
        <v>1538</v>
      </c>
      <c r="F532" s="97" t="s">
        <v>1308</v>
      </c>
      <c r="G532" s="97" t="s">
        <v>125</v>
      </c>
      <c r="H532" s="3" t="s">
        <v>126</v>
      </c>
      <c r="I532" s="3" t="s">
        <v>127</v>
      </c>
      <c r="J532" s="8" t="s">
        <v>128</v>
      </c>
      <c r="K532" s="9" t="s">
        <v>1268</v>
      </c>
      <c r="L532" s="9" t="s">
        <v>1268</v>
      </c>
      <c r="M532" s="9" t="s">
        <v>1308</v>
      </c>
    </row>
    <row r="533" spans="1:13" ht="15.95" customHeight="1">
      <c r="A533" s="2" t="s">
        <v>1255</v>
      </c>
      <c r="B533" s="17" t="s">
        <v>1539</v>
      </c>
      <c r="D533" s="92"/>
      <c r="E533" s="92"/>
      <c r="F533" s="97"/>
      <c r="G533" s="97" t="s">
        <v>246</v>
      </c>
      <c r="H533" s="3" t="s">
        <v>247</v>
      </c>
      <c r="I533" s="3" t="s">
        <v>248</v>
      </c>
      <c r="J533" s="8" t="s">
        <v>128</v>
      </c>
      <c r="K533" s="9" t="s">
        <v>1268</v>
      </c>
      <c r="L533" s="9" t="s">
        <v>1268</v>
      </c>
      <c r="M533" s="9" t="s">
        <v>1308</v>
      </c>
    </row>
    <row r="534" spans="1:13" ht="15.95" customHeight="1">
      <c r="A534" s="2" t="s">
        <v>1255</v>
      </c>
      <c r="B534" s="17" t="s">
        <v>1289</v>
      </c>
      <c r="D534" s="92"/>
      <c r="E534" s="92"/>
      <c r="F534" s="97"/>
      <c r="G534" s="97" t="s">
        <v>673</v>
      </c>
      <c r="H534" s="3" t="s">
        <v>675</v>
      </c>
      <c r="I534" s="3" t="s">
        <v>676</v>
      </c>
      <c r="J534" s="8" t="s">
        <v>322</v>
      </c>
      <c r="K534" s="9" t="s">
        <v>1271</v>
      </c>
      <c r="L534" s="9" t="s">
        <v>1271</v>
      </c>
      <c r="M534" s="9" t="s">
        <v>1309</v>
      </c>
    </row>
    <row r="535" spans="1:13" ht="15.95" customHeight="1">
      <c r="A535" s="2" t="s">
        <v>1255</v>
      </c>
      <c r="B535" s="17" t="s">
        <v>1277</v>
      </c>
      <c r="D535" s="96" t="s">
        <v>1540</v>
      </c>
      <c r="E535" s="96" t="s">
        <v>1268</v>
      </c>
      <c r="F535" s="97" t="s">
        <v>1268</v>
      </c>
      <c r="G535" s="97" t="s">
        <v>125</v>
      </c>
      <c r="H535" s="3" t="s">
        <v>126</v>
      </c>
      <c r="I535" s="3" t="s">
        <v>127</v>
      </c>
      <c r="J535" s="8" t="s">
        <v>128</v>
      </c>
      <c r="K535" s="9" t="s">
        <v>1268</v>
      </c>
      <c r="L535" s="9" t="s">
        <v>1268</v>
      </c>
      <c r="M535" s="9" t="s">
        <v>1268</v>
      </c>
    </row>
    <row r="536" spans="1:13" ht="15.95" customHeight="1">
      <c r="A536" s="2" t="s">
        <v>1255</v>
      </c>
      <c r="B536" s="17" t="s">
        <v>1539</v>
      </c>
      <c r="D536" s="92"/>
      <c r="E536" s="92"/>
      <c r="F536" s="97"/>
      <c r="G536" s="97" t="s">
        <v>246</v>
      </c>
      <c r="H536" s="3" t="s">
        <v>247</v>
      </c>
      <c r="I536" s="3" t="s">
        <v>248</v>
      </c>
      <c r="J536" s="8" t="s">
        <v>128</v>
      </c>
      <c r="K536" s="9" t="s">
        <v>1268</v>
      </c>
      <c r="L536" s="9" t="s">
        <v>1268</v>
      </c>
      <c r="M536" s="9" t="s">
        <v>1268</v>
      </c>
    </row>
    <row r="537" spans="1:13" ht="15.95" customHeight="1">
      <c r="A537" s="2" t="s">
        <v>1255</v>
      </c>
      <c r="B537" s="17" t="s">
        <v>1283</v>
      </c>
      <c r="D537" s="92"/>
      <c r="E537" s="92"/>
      <c r="F537" s="97"/>
      <c r="G537" s="97" t="s">
        <v>686</v>
      </c>
      <c r="H537" s="3" t="s">
        <v>688</v>
      </c>
      <c r="I537" s="3" t="s">
        <v>689</v>
      </c>
      <c r="J537" s="8" t="s">
        <v>322</v>
      </c>
      <c r="K537" s="9" t="s">
        <v>1271</v>
      </c>
      <c r="L537" s="9" t="s">
        <v>1271</v>
      </c>
      <c r="M537" s="9" t="s">
        <v>1271</v>
      </c>
    </row>
    <row r="538" spans="1:13" ht="15.95" customHeight="1">
      <c r="A538" s="2" t="s">
        <v>1255</v>
      </c>
      <c r="B538" s="17" t="s">
        <v>1539</v>
      </c>
      <c r="D538" s="96" t="s">
        <v>1541</v>
      </c>
      <c r="E538" s="96" t="s">
        <v>1556</v>
      </c>
      <c r="F538" s="97" t="s">
        <v>1467</v>
      </c>
      <c r="G538" s="97" t="s">
        <v>246</v>
      </c>
      <c r="H538" s="3" t="s">
        <v>247</v>
      </c>
      <c r="I538" s="3" t="s">
        <v>248</v>
      </c>
      <c r="J538" s="8" t="s">
        <v>128</v>
      </c>
      <c r="K538" s="9" t="s">
        <v>1268</v>
      </c>
      <c r="L538" s="9" t="s">
        <v>1268</v>
      </c>
      <c r="M538" s="9" t="s">
        <v>1467</v>
      </c>
    </row>
    <row r="539" spans="1:13" ht="15.95" customHeight="1">
      <c r="A539" s="2" t="s">
        <v>1255</v>
      </c>
      <c r="B539" s="17" t="s">
        <v>1277</v>
      </c>
      <c r="D539" s="96" t="s">
        <v>1540</v>
      </c>
      <c r="E539" s="96" t="s">
        <v>1557</v>
      </c>
      <c r="F539" s="97" t="s">
        <v>1263</v>
      </c>
      <c r="G539" s="97" t="s">
        <v>125</v>
      </c>
      <c r="H539" s="3" t="s">
        <v>126</v>
      </c>
      <c r="I539" s="3" t="s">
        <v>127</v>
      </c>
      <c r="J539" s="8" t="s">
        <v>128</v>
      </c>
      <c r="K539" s="9" t="s">
        <v>1268</v>
      </c>
      <c r="L539" s="9" t="s">
        <v>1268</v>
      </c>
      <c r="M539" s="9" t="s">
        <v>1263</v>
      </c>
    </row>
    <row r="540" spans="1:13" ht="15.95" customHeight="1">
      <c r="A540" s="2" t="s">
        <v>1255</v>
      </c>
      <c r="B540" s="17" t="s">
        <v>1539</v>
      </c>
      <c r="C540" s="17" t="s">
        <v>1361</v>
      </c>
      <c r="D540" s="5"/>
      <c r="E540" s="5"/>
      <c r="F540" s="97"/>
      <c r="G540" s="97" t="s">
        <v>246</v>
      </c>
      <c r="H540" s="3" t="s">
        <v>247</v>
      </c>
      <c r="I540" s="3" t="s">
        <v>248</v>
      </c>
      <c r="J540" s="8" t="s">
        <v>128</v>
      </c>
      <c r="K540" s="9" t="s">
        <v>1268</v>
      </c>
      <c r="L540" s="9" t="s">
        <v>1268</v>
      </c>
      <c r="M540" s="9" t="s">
        <v>1263</v>
      </c>
    </row>
    <row r="541" spans="1:13" ht="15.95" customHeight="1">
      <c r="D541" s="99"/>
      <c r="E541" s="99"/>
    </row>
    <row r="542" spans="1:13" ht="15.95" customHeight="1">
      <c r="D542" s="99"/>
      <c r="E542" s="99"/>
    </row>
    <row r="543" spans="1:13" ht="15.95" customHeight="1">
      <c r="B543" s="17" t="s">
        <v>1324</v>
      </c>
      <c r="D543" s="250" t="s">
        <v>1534</v>
      </c>
      <c r="E543" s="251"/>
      <c r="F543" s="251"/>
      <c r="G543" s="251"/>
      <c r="H543" s="251"/>
      <c r="I543" s="251"/>
      <c r="J543" s="251"/>
      <c r="K543" s="251"/>
      <c r="L543" s="251"/>
      <c r="M543" s="251"/>
    </row>
    <row r="544" spans="1:13" ht="15.95" customHeight="1">
      <c r="A544" s="44" t="s">
        <v>1390</v>
      </c>
      <c r="B544" s="42" t="s">
        <v>1391</v>
      </c>
      <c r="C544" s="42" t="s">
        <v>1392</v>
      </c>
      <c r="D544" s="252" t="s">
        <v>1393</v>
      </c>
      <c r="E544" s="252" t="s">
        <v>1394</v>
      </c>
      <c r="F544" s="255" t="s">
        <v>1395</v>
      </c>
      <c r="G544" s="255" t="s">
        <v>1396</v>
      </c>
      <c r="H544" s="252" t="s">
        <v>1397</v>
      </c>
      <c r="I544" s="252" t="s">
        <v>1398</v>
      </c>
      <c r="J544" s="252" t="s">
        <v>1399</v>
      </c>
      <c r="K544" s="252" t="s">
        <v>1400</v>
      </c>
      <c r="L544" s="252" t="s">
        <v>1401</v>
      </c>
      <c r="M544" s="252" t="s">
        <v>1402</v>
      </c>
    </row>
    <row r="545" spans="1:13" ht="15.95" customHeight="1">
      <c r="A545" s="44"/>
      <c r="B545" s="42"/>
      <c r="C545" s="42"/>
      <c r="D545" s="254"/>
      <c r="E545" s="254"/>
      <c r="F545" s="256"/>
      <c r="G545" s="256"/>
      <c r="H545" s="254"/>
      <c r="I545" s="254"/>
      <c r="J545" s="254"/>
      <c r="K545" s="254"/>
      <c r="L545" s="254"/>
      <c r="M545" s="254"/>
    </row>
    <row r="546" spans="1:13" ht="15.95" customHeight="1">
      <c r="A546" s="2" t="s">
        <v>1255</v>
      </c>
      <c r="B546" s="17" t="s">
        <v>1283</v>
      </c>
      <c r="C546" s="17" t="s">
        <v>1445</v>
      </c>
      <c r="D546" s="92"/>
      <c r="E546" s="92"/>
      <c r="F546" s="93"/>
      <c r="G546" s="93" t="s">
        <v>686</v>
      </c>
      <c r="H546" s="5" t="s">
        <v>688</v>
      </c>
      <c r="I546" s="5" t="s">
        <v>689</v>
      </c>
      <c r="J546" s="94" t="s">
        <v>322</v>
      </c>
      <c r="K546" s="95" t="s">
        <v>1271</v>
      </c>
      <c r="L546" s="95" t="s">
        <v>1271</v>
      </c>
      <c r="M546" s="95" t="s">
        <v>1558</v>
      </c>
    </row>
    <row r="547" spans="1:13" ht="15.95" customHeight="1">
      <c r="A547" s="2" t="s">
        <v>1255</v>
      </c>
      <c r="B547" s="17" t="s">
        <v>1277</v>
      </c>
      <c r="D547" s="96" t="s">
        <v>1537</v>
      </c>
      <c r="E547" s="96" t="s">
        <v>1307</v>
      </c>
      <c r="F547" s="97" t="s">
        <v>1308</v>
      </c>
      <c r="G547" s="97" t="s">
        <v>125</v>
      </c>
      <c r="H547" s="3" t="s">
        <v>126</v>
      </c>
      <c r="I547" s="3" t="s">
        <v>127</v>
      </c>
      <c r="J547" s="8" t="s">
        <v>128</v>
      </c>
      <c r="K547" s="9" t="s">
        <v>1268</v>
      </c>
      <c r="L547" s="9" t="s">
        <v>1268</v>
      </c>
      <c r="M547" s="9" t="s">
        <v>1308</v>
      </c>
    </row>
    <row r="548" spans="1:13" ht="15.95" customHeight="1">
      <c r="A548" s="2" t="s">
        <v>1255</v>
      </c>
      <c r="B548" s="17" t="s">
        <v>1539</v>
      </c>
      <c r="D548" s="92"/>
      <c r="E548" s="92"/>
      <c r="F548" s="97"/>
      <c r="G548" s="97" t="s">
        <v>246</v>
      </c>
      <c r="H548" s="3" t="s">
        <v>247</v>
      </c>
      <c r="I548" s="3" t="s">
        <v>248</v>
      </c>
      <c r="J548" s="8" t="s">
        <v>128</v>
      </c>
      <c r="K548" s="9" t="s">
        <v>1268</v>
      </c>
      <c r="L548" s="9" t="s">
        <v>1268</v>
      </c>
      <c r="M548" s="9" t="s">
        <v>1308</v>
      </c>
    </row>
    <row r="549" spans="1:13" ht="15.95" customHeight="1">
      <c r="A549" s="2" t="s">
        <v>1255</v>
      </c>
      <c r="B549" s="17" t="s">
        <v>1289</v>
      </c>
      <c r="D549" s="92"/>
      <c r="E549" s="92"/>
      <c r="F549" s="97"/>
      <c r="G549" s="97" t="s">
        <v>673</v>
      </c>
      <c r="H549" s="3" t="s">
        <v>675</v>
      </c>
      <c r="I549" s="3" t="s">
        <v>676</v>
      </c>
      <c r="J549" s="8" t="s">
        <v>322</v>
      </c>
      <c r="K549" s="9" t="s">
        <v>1271</v>
      </c>
      <c r="L549" s="9" t="s">
        <v>1271</v>
      </c>
      <c r="M549" s="9" t="s">
        <v>1309</v>
      </c>
    </row>
    <row r="550" spans="1:13" ht="15.95" customHeight="1">
      <c r="A550" s="2" t="s">
        <v>1255</v>
      </c>
      <c r="B550" s="17" t="s">
        <v>1539</v>
      </c>
      <c r="D550" s="96" t="s">
        <v>1546</v>
      </c>
      <c r="E550" s="96" t="s">
        <v>1274</v>
      </c>
      <c r="F550" s="97" t="s">
        <v>1275</v>
      </c>
      <c r="G550" s="97" t="s">
        <v>246</v>
      </c>
      <c r="H550" s="3" t="s">
        <v>247</v>
      </c>
      <c r="I550" s="3" t="s">
        <v>248</v>
      </c>
      <c r="J550" s="8" t="s">
        <v>128</v>
      </c>
      <c r="K550" s="9" t="s">
        <v>1268</v>
      </c>
      <c r="L550" s="9" t="s">
        <v>1268</v>
      </c>
      <c r="M550" s="9" t="s">
        <v>1275</v>
      </c>
    </row>
    <row r="551" spans="1:13" ht="15.95" customHeight="1">
      <c r="A551" s="2" t="s">
        <v>1255</v>
      </c>
      <c r="B551" s="17" t="s">
        <v>1547</v>
      </c>
      <c r="D551" s="96" t="s">
        <v>1548</v>
      </c>
      <c r="E551" s="96" t="s">
        <v>1268</v>
      </c>
      <c r="F551" s="97" t="s">
        <v>1268</v>
      </c>
      <c r="G551" s="97" t="s">
        <v>289</v>
      </c>
      <c r="H551" s="3" t="s">
        <v>290</v>
      </c>
      <c r="I551" s="3" t="s">
        <v>291</v>
      </c>
      <c r="J551" s="8" t="s">
        <v>148</v>
      </c>
      <c r="K551" s="9" t="s">
        <v>1268</v>
      </c>
      <c r="L551" s="9" t="s">
        <v>1268</v>
      </c>
      <c r="M551" s="9" t="s">
        <v>1268</v>
      </c>
    </row>
    <row r="552" spans="1:13" ht="15.95" customHeight="1">
      <c r="A552" s="2" t="s">
        <v>1255</v>
      </c>
      <c r="B552" s="17" t="s">
        <v>1296</v>
      </c>
      <c r="D552" s="92"/>
      <c r="E552" s="92"/>
      <c r="F552" s="97"/>
      <c r="G552" s="97" t="s">
        <v>160</v>
      </c>
      <c r="H552" s="3" t="s">
        <v>161</v>
      </c>
      <c r="I552" s="3" t="s">
        <v>162</v>
      </c>
      <c r="J552" s="8" t="s">
        <v>148</v>
      </c>
      <c r="K552" s="9" t="s">
        <v>1268</v>
      </c>
      <c r="L552" s="9" t="s">
        <v>1268</v>
      </c>
      <c r="M552" s="9" t="s">
        <v>1268</v>
      </c>
    </row>
    <row r="553" spans="1:13" ht="15.95" customHeight="1">
      <c r="A553" s="2" t="s">
        <v>1255</v>
      </c>
      <c r="D553" s="96"/>
      <c r="E553" s="96"/>
      <c r="F553" s="97"/>
      <c r="G553" s="97"/>
      <c r="H553" s="3"/>
      <c r="I553" s="3"/>
      <c r="J553" s="8"/>
      <c r="K553" s="9"/>
      <c r="L553" s="9"/>
      <c r="M553" s="9"/>
    </row>
    <row r="554" spans="1:13" ht="15.95" customHeight="1">
      <c r="A554" s="2" t="s">
        <v>1255</v>
      </c>
      <c r="D554" s="92"/>
      <c r="E554" s="92"/>
      <c r="F554" s="97"/>
      <c r="G554" s="97"/>
      <c r="H554" s="3"/>
      <c r="I554" s="3"/>
      <c r="J554" s="8"/>
      <c r="K554" s="9"/>
      <c r="L554" s="9"/>
      <c r="M554" s="9"/>
    </row>
    <row r="555" spans="1:13" ht="15.95" customHeight="1">
      <c r="A555" s="2" t="s">
        <v>1255</v>
      </c>
      <c r="D555" s="92"/>
      <c r="E555" s="92"/>
      <c r="F555" s="97"/>
      <c r="G555" s="97"/>
      <c r="H555" s="3"/>
      <c r="I555" s="3"/>
      <c r="J555" s="8"/>
      <c r="K555" s="9"/>
      <c r="L555" s="9"/>
      <c r="M555" s="9"/>
    </row>
    <row r="556" spans="1:13" ht="15.95" customHeight="1">
      <c r="A556" s="2" t="s">
        <v>1255</v>
      </c>
      <c r="D556" s="92"/>
      <c r="E556" s="92"/>
      <c r="F556" s="97"/>
      <c r="G556" s="97"/>
      <c r="H556" s="3"/>
      <c r="I556" s="3"/>
      <c r="J556" s="8"/>
      <c r="K556" s="9"/>
      <c r="L556" s="9"/>
      <c r="M556" s="9"/>
    </row>
    <row r="557" spans="1:13" ht="15.95" customHeight="1">
      <c r="A557" s="2" t="s">
        <v>1255</v>
      </c>
      <c r="D557" s="92"/>
      <c r="E557" s="92"/>
      <c r="F557" s="97"/>
      <c r="G557" s="97"/>
      <c r="H557" s="3"/>
      <c r="I557" s="3"/>
      <c r="J557" s="8"/>
      <c r="K557" s="9"/>
      <c r="L557" s="9"/>
      <c r="M557" s="9"/>
    </row>
    <row r="558" spans="1:13" ht="15.95" customHeight="1">
      <c r="A558" s="2" t="s">
        <v>1255</v>
      </c>
      <c r="D558" s="92"/>
      <c r="E558" s="92"/>
      <c r="F558" s="97"/>
      <c r="G558" s="97"/>
      <c r="H558" s="3"/>
      <c r="I558" s="3"/>
      <c r="J558" s="8"/>
      <c r="K558" s="9"/>
      <c r="L558" s="9"/>
      <c r="M558" s="9"/>
    </row>
    <row r="559" spans="1:13" ht="15.95" customHeight="1">
      <c r="A559" s="2" t="s">
        <v>1255</v>
      </c>
      <c r="D559" s="92"/>
      <c r="E559" s="92"/>
      <c r="F559" s="97"/>
      <c r="G559" s="97"/>
      <c r="H559" s="3"/>
      <c r="I559" s="3"/>
      <c r="J559" s="8"/>
      <c r="K559" s="9"/>
      <c r="L559" s="9"/>
      <c r="M559" s="9"/>
    </row>
    <row r="560" spans="1:13" ht="15.95" customHeight="1">
      <c r="A560" s="2" t="s">
        <v>1255</v>
      </c>
      <c r="D560" s="92"/>
      <c r="E560" s="92"/>
      <c r="F560" s="97"/>
      <c r="G560" s="97"/>
      <c r="H560" s="3"/>
      <c r="I560" s="3"/>
      <c r="J560" s="8"/>
      <c r="K560" s="9"/>
      <c r="L560" s="9"/>
      <c r="M560" s="9"/>
    </row>
    <row r="561" spans="1:13" ht="15.95" customHeight="1">
      <c r="A561" s="2" t="s">
        <v>1255</v>
      </c>
      <c r="D561" s="92"/>
      <c r="E561" s="92"/>
      <c r="F561" s="97"/>
      <c r="G561" s="97"/>
      <c r="H561" s="3"/>
      <c r="I561" s="3"/>
      <c r="J561" s="8"/>
      <c r="K561" s="9"/>
      <c r="L561" s="9"/>
      <c r="M561" s="9"/>
    </row>
    <row r="562" spans="1:13" ht="15.95" customHeight="1">
      <c r="A562" s="2" t="s">
        <v>1255</v>
      </c>
      <c r="D562" s="92"/>
      <c r="E562" s="92"/>
      <c r="F562" s="97"/>
      <c r="G562" s="97"/>
      <c r="H562" s="3"/>
      <c r="I562" s="3"/>
      <c r="J562" s="8"/>
      <c r="K562" s="9"/>
      <c r="L562" s="9"/>
      <c r="M562" s="9"/>
    </row>
    <row r="563" spans="1:13" ht="15.95" customHeight="1">
      <c r="A563" s="2" t="s">
        <v>1255</v>
      </c>
      <c r="D563" s="92"/>
      <c r="E563" s="92"/>
      <c r="F563" s="97"/>
      <c r="G563" s="97"/>
      <c r="H563" s="3"/>
      <c r="I563" s="3"/>
      <c r="J563" s="8"/>
      <c r="K563" s="9"/>
      <c r="L563" s="9"/>
      <c r="M563" s="9"/>
    </row>
    <row r="564" spans="1:13" ht="15.95" customHeight="1">
      <c r="A564" s="2" t="s">
        <v>1255</v>
      </c>
      <c r="D564" s="92"/>
      <c r="E564" s="92"/>
      <c r="F564" s="97"/>
      <c r="G564" s="97"/>
      <c r="H564" s="3"/>
      <c r="I564" s="3"/>
      <c r="J564" s="8"/>
      <c r="K564" s="9"/>
      <c r="L564" s="9"/>
      <c r="M564" s="9"/>
    </row>
    <row r="565" spans="1:13" ht="15.95" customHeight="1">
      <c r="A565" s="2" t="s">
        <v>1255</v>
      </c>
      <c r="D565" s="92"/>
      <c r="E565" s="92"/>
      <c r="F565" s="97"/>
      <c r="G565" s="97"/>
      <c r="H565" s="3"/>
      <c r="I565" s="3"/>
      <c r="J565" s="8"/>
      <c r="K565" s="9"/>
      <c r="L565" s="9"/>
      <c r="M565" s="9"/>
    </row>
    <row r="566" spans="1:13" ht="15.95" customHeight="1">
      <c r="A566" s="2" t="s">
        <v>1255</v>
      </c>
      <c r="D566" s="92"/>
      <c r="E566" s="92"/>
      <c r="F566" s="97"/>
      <c r="G566" s="97"/>
      <c r="H566" s="3"/>
      <c r="I566" s="3"/>
      <c r="J566" s="8"/>
      <c r="K566" s="9"/>
      <c r="L566" s="9"/>
      <c r="M566" s="9"/>
    </row>
    <row r="567" spans="1:13" ht="15.95" customHeight="1">
      <c r="A567" s="2" t="s">
        <v>1255</v>
      </c>
      <c r="D567" s="92"/>
      <c r="E567" s="92"/>
      <c r="F567" s="97"/>
      <c r="G567" s="97"/>
      <c r="H567" s="3"/>
      <c r="I567" s="3"/>
      <c r="J567" s="8"/>
      <c r="K567" s="9"/>
      <c r="L567" s="9"/>
      <c r="M567" s="9"/>
    </row>
    <row r="568" spans="1:13" ht="15.95" customHeight="1">
      <c r="A568" s="2" t="s">
        <v>1255</v>
      </c>
      <c r="D568" s="92"/>
      <c r="E568" s="92"/>
      <c r="F568" s="97"/>
      <c r="G568" s="97"/>
      <c r="H568" s="3"/>
      <c r="I568" s="3"/>
      <c r="J568" s="8"/>
      <c r="K568" s="9"/>
      <c r="L568" s="9"/>
      <c r="M568" s="9"/>
    </row>
    <row r="569" spans="1:13" ht="15.95" customHeight="1">
      <c r="A569" s="2" t="s">
        <v>1255</v>
      </c>
      <c r="D569" s="92"/>
      <c r="E569" s="92"/>
      <c r="F569" s="97"/>
      <c r="G569" s="97"/>
      <c r="H569" s="3"/>
      <c r="I569" s="3"/>
      <c r="J569" s="8"/>
      <c r="K569" s="9"/>
      <c r="L569" s="9"/>
      <c r="M569" s="9"/>
    </row>
    <row r="570" spans="1:13" ht="15.95" customHeight="1">
      <c r="A570" s="2" t="s">
        <v>1255</v>
      </c>
      <c r="D570" s="92"/>
      <c r="E570" s="92"/>
      <c r="F570" s="97"/>
      <c r="G570" s="97"/>
      <c r="H570" s="3"/>
      <c r="I570" s="3"/>
      <c r="J570" s="8"/>
      <c r="K570" s="9"/>
      <c r="L570" s="9"/>
      <c r="M570" s="9"/>
    </row>
    <row r="571" spans="1:13" ht="15.95" customHeight="1">
      <c r="A571" s="2" t="s">
        <v>1255</v>
      </c>
      <c r="D571" s="92"/>
      <c r="E571" s="92"/>
      <c r="F571" s="97"/>
      <c r="G571" s="97"/>
      <c r="H571" s="3"/>
      <c r="I571" s="3"/>
      <c r="J571" s="8"/>
      <c r="K571" s="9"/>
      <c r="L571" s="9"/>
      <c r="M571" s="9"/>
    </row>
    <row r="572" spans="1:13" ht="15.95" customHeight="1">
      <c r="A572" s="2" t="s">
        <v>1255</v>
      </c>
      <c r="D572" s="92"/>
      <c r="E572" s="92"/>
      <c r="F572" s="97"/>
      <c r="G572" s="97"/>
      <c r="H572" s="3"/>
      <c r="I572" s="3"/>
      <c r="J572" s="8"/>
      <c r="K572" s="9"/>
      <c r="L572" s="9"/>
      <c r="M572" s="9"/>
    </row>
    <row r="573" spans="1:13" ht="15.95" customHeight="1">
      <c r="A573" s="2" t="s">
        <v>1255</v>
      </c>
      <c r="D573" s="92"/>
      <c r="E573" s="92"/>
      <c r="F573" s="97"/>
      <c r="G573" s="97"/>
      <c r="H573" s="3"/>
      <c r="I573" s="3"/>
      <c r="J573" s="8"/>
      <c r="K573" s="9"/>
      <c r="L573" s="9"/>
      <c r="M573" s="9"/>
    </row>
    <row r="574" spans="1:13" ht="15.95" customHeight="1">
      <c r="A574" s="2" t="s">
        <v>1255</v>
      </c>
      <c r="D574" s="92"/>
      <c r="E574" s="92"/>
      <c r="F574" s="97"/>
      <c r="G574" s="97"/>
      <c r="H574" s="3"/>
      <c r="I574" s="3"/>
      <c r="J574" s="8"/>
      <c r="K574" s="9"/>
      <c r="L574" s="9"/>
      <c r="M574" s="9"/>
    </row>
    <row r="575" spans="1:13" ht="15.95" customHeight="1">
      <c r="A575" s="2" t="s">
        <v>1255</v>
      </c>
      <c r="D575" s="92"/>
      <c r="E575" s="92"/>
      <c r="F575" s="97"/>
      <c r="G575" s="97"/>
      <c r="H575" s="3"/>
      <c r="I575" s="3"/>
      <c r="J575" s="8"/>
      <c r="K575" s="9"/>
      <c r="L575" s="9"/>
      <c r="M575" s="9"/>
    </row>
    <row r="576" spans="1:13" ht="15.95" customHeight="1">
      <c r="A576" s="2" t="s">
        <v>1255</v>
      </c>
      <c r="D576" s="92"/>
      <c r="E576" s="92"/>
      <c r="F576" s="97"/>
      <c r="G576" s="97"/>
      <c r="H576" s="3"/>
      <c r="I576" s="3"/>
      <c r="J576" s="8"/>
      <c r="K576" s="9"/>
      <c r="L576" s="9"/>
      <c r="M576" s="9"/>
    </row>
    <row r="577" spans="1:13" ht="15.95" customHeight="1">
      <c r="A577" s="2" t="s">
        <v>1255</v>
      </c>
      <c r="D577" s="92"/>
      <c r="E577" s="92"/>
      <c r="F577" s="97"/>
      <c r="G577" s="97"/>
      <c r="H577" s="3"/>
      <c r="I577" s="3"/>
      <c r="J577" s="8"/>
      <c r="K577" s="9"/>
      <c r="L577" s="9"/>
      <c r="M577" s="9"/>
    </row>
    <row r="578" spans="1:13" ht="15.95" customHeight="1">
      <c r="A578" s="2" t="s">
        <v>1255</v>
      </c>
      <c r="D578" s="92"/>
      <c r="E578" s="92"/>
      <c r="F578" s="97"/>
      <c r="G578" s="97"/>
      <c r="H578" s="3"/>
      <c r="I578" s="3"/>
      <c r="J578" s="8"/>
      <c r="K578" s="9"/>
      <c r="L578" s="9"/>
      <c r="M578" s="9"/>
    </row>
    <row r="579" spans="1:13" ht="15.95" customHeight="1">
      <c r="A579" s="2" t="s">
        <v>1255</v>
      </c>
      <c r="D579" s="92"/>
      <c r="E579" s="92"/>
      <c r="F579" s="97"/>
      <c r="G579" s="97"/>
      <c r="H579" s="3"/>
      <c r="I579" s="3"/>
      <c r="J579" s="8"/>
      <c r="K579" s="9"/>
      <c r="L579" s="9"/>
      <c r="M579" s="9"/>
    </row>
    <row r="580" spans="1:13" ht="15.95" customHeight="1">
      <c r="A580" s="2" t="s">
        <v>1255</v>
      </c>
      <c r="D580" s="92"/>
      <c r="E580" s="92"/>
      <c r="F580" s="97"/>
      <c r="G580" s="97"/>
      <c r="H580" s="3"/>
      <c r="I580" s="3"/>
      <c r="J580" s="8"/>
      <c r="K580" s="9"/>
      <c r="L580" s="9"/>
      <c r="M580" s="9"/>
    </row>
    <row r="581" spans="1:13" ht="15.95" customHeight="1">
      <c r="A581" s="2" t="s">
        <v>1255</v>
      </c>
      <c r="D581" s="92"/>
      <c r="E581" s="92"/>
      <c r="F581" s="97"/>
      <c r="G581" s="97"/>
      <c r="H581" s="3"/>
      <c r="I581" s="3"/>
      <c r="J581" s="8"/>
      <c r="K581" s="9"/>
      <c r="L581" s="9"/>
      <c r="M581" s="9"/>
    </row>
    <row r="582" spans="1:13" ht="15.95" customHeight="1">
      <c r="A582" s="2" t="s">
        <v>1255</v>
      </c>
      <c r="D582" s="92"/>
      <c r="E582" s="92"/>
      <c r="F582" s="97"/>
      <c r="G582" s="97"/>
      <c r="H582" s="3"/>
      <c r="I582" s="3"/>
      <c r="J582" s="8"/>
      <c r="K582" s="9"/>
      <c r="L582" s="9"/>
      <c r="M582" s="9"/>
    </row>
    <row r="583" spans="1:13" ht="15.95" customHeight="1">
      <c r="A583" s="2" t="s">
        <v>1255</v>
      </c>
      <c r="D583" s="92"/>
      <c r="E583" s="92"/>
      <c r="F583" s="97"/>
      <c r="G583" s="97"/>
      <c r="H583" s="3"/>
      <c r="I583" s="3"/>
      <c r="J583" s="8"/>
      <c r="K583" s="9"/>
      <c r="L583" s="9"/>
      <c r="M583" s="9"/>
    </row>
    <row r="584" spans="1:13" ht="15.95" customHeight="1">
      <c r="A584" s="2" t="s">
        <v>1255</v>
      </c>
      <c r="D584" s="92"/>
      <c r="E584" s="92"/>
      <c r="F584" s="97"/>
      <c r="G584" s="97"/>
      <c r="H584" s="3"/>
      <c r="I584" s="3"/>
      <c r="J584" s="8"/>
      <c r="K584" s="9"/>
      <c r="L584" s="9"/>
      <c r="M584" s="9"/>
    </row>
    <row r="585" spans="1:13" ht="15.95" customHeight="1">
      <c r="A585" s="2" t="s">
        <v>1255</v>
      </c>
      <c r="D585" s="5"/>
      <c r="E585" s="5"/>
      <c r="F585" s="97"/>
      <c r="G585" s="97"/>
      <c r="H585" s="3"/>
      <c r="I585" s="3"/>
      <c r="J585" s="8"/>
      <c r="K585" s="9"/>
      <c r="L585" s="9"/>
      <c r="M585" s="9"/>
    </row>
    <row r="586" spans="1:13" ht="15.95" customHeight="1">
      <c r="D586" s="99"/>
      <c r="E586" s="99"/>
    </row>
    <row r="587" spans="1:13" ht="15.95" customHeight="1">
      <c r="D587" s="99"/>
      <c r="E587" s="99"/>
    </row>
    <row r="588" spans="1:13" ht="15.95" customHeight="1">
      <c r="B588" s="17" t="s">
        <v>1324</v>
      </c>
      <c r="D588" s="250" t="s">
        <v>1559</v>
      </c>
      <c r="E588" s="251"/>
      <c r="F588" s="251"/>
      <c r="G588" s="251"/>
      <c r="H588" s="251"/>
      <c r="I588" s="251"/>
      <c r="J588" s="251"/>
      <c r="K588" s="251"/>
      <c r="L588" s="251"/>
      <c r="M588" s="251"/>
    </row>
    <row r="589" spans="1:13" ht="15.95" customHeight="1">
      <c r="A589" s="44" t="s">
        <v>1390</v>
      </c>
      <c r="B589" s="42" t="s">
        <v>1391</v>
      </c>
      <c r="C589" s="42" t="s">
        <v>1392</v>
      </c>
      <c r="D589" s="252" t="s">
        <v>1393</v>
      </c>
      <c r="E589" s="252" t="s">
        <v>1394</v>
      </c>
      <c r="F589" s="255" t="s">
        <v>1395</v>
      </c>
      <c r="G589" s="255" t="s">
        <v>1396</v>
      </c>
      <c r="H589" s="252" t="s">
        <v>1397</v>
      </c>
      <c r="I589" s="252" t="s">
        <v>1398</v>
      </c>
      <c r="J589" s="252" t="s">
        <v>1399</v>
      </c>
      <c r="K589" s="252" t="s">
        <v>1400</v>
      </c>
      <c r="L589" s="252" t="s">
        <v>1401</v>
      </c>
      <c r="M589" s="252" t="s">
        <v>1402</v>
      </c>
    </row>
    <row r="590" spans="1:13" ht="15.95" customHeight="1">
      <c r="A590" s="44"/>
      <c r="B590" s="42"/>
      <c r="C590" s="42"/>
      <c r="D590" s="254"/>
      <c r="E590" s="254"/>
      <c r="F590" s="256"/>
      <c r="G590" s="256"/>
      <c r="H590" s="254"/>
      <c r="I590" s="254"/>
      <c r="J590" s="254"/>
      <c r="K590" s="254"/>
      <c r="L590" s="254"/>
      <c r="M590" s="254"/>
    </row>
    <row r="591" spans="1:13" ht="15.95" customHeight="1">
      <c r="A591" s="2" t="s">
        <v>1373</v>
      </c>
      <c r="D591" s="92" t="s">
        <v>1560</v>
      </c>
      <c r="E591" s="92"/>
      <c r="F591" s="93"/>
      <c r="G591" s="93"/>
      <c r="H591" s="5"/>
      <c r="I591" s="5"/>
      <c r="J591" s="94"/>
      <c r="K591" s="95"/>
      <c r="L591" s="95"/>
      <c r="M591" s="95"/>
    </row>
    <row r="592" spans="1:13" ht="15.95" customHeight="1">
      <c r="A592" s="2" t="s">
        <v>1373</v>
      </c>
      <c r="D592" s="96"/>
      <c r="E592" s="96"/>
      <c r="F592" s="97"/>
      <c r="G592" s="97"/>
      <c r="H592" s="3"/>
      <c r="I592" s="3"/>
      <c r="J592" s="8"/>
      <c r="K592" s="9"/>
      <c r="L592" s="9"/>
      <c r="M592" s="9"/>
    </row>
    <row r="593" spans="1:13" ht="15.95" customHeight="1">
      <c r="A593" s="2" t="s">
        <v>1373</v>
      </c>
      <c r="D593" s="96" t="s">
        <v>1561</v>
      </c>
      <c r="E593" s="96"/>
      <c r="F593" s="97"/>
      <c r="G593" s="97"/>
      <c r="H593" s="3"/>
      <c r="I593" s="3"/>
      <c r="J593" s="8"/>
      <c r="K593" s="9"/>
      <c r="L593" s="9"/>
      <c r="M593" s="9"/>
    </row>
    <row r="594" spans="1:13" ht="15.95" customHeight="1">
      <c r="A594" s="2" t="s">
        <v>1373</v>
      </c>
      <c r="D594" s="96" t="s">
        <v>1562</v>
      </c>
      <c r="E594" s="96"/>
      <c r="F594" s="97"/>
      <c r="G594" s="97"/>
      <c r="H594" s="3"/>
      <c r="I594" s="3"/>
      <c r="J594" s="8"/>
      <c r="K594" s="9"/>
      <c r="L594" s="9"/>
      <c r="M594" s="9"/>
    </row>
    <row r="595" spans="1:13" ht="15.95" customHeight="1">
      <c r="A595" s="2" t="s">
        <v>1373</v>
      </c>
      <c r="B595" s="17" t="s">
        <v>1277</v>
      </c>
      <c r="D595" s="96" t="s">
        <v>1537</v>
      </c>
      <c r="E595" s="96" t="s">
        <v>1538</v>
      </c>
      <c r="F595" s="97" t="s">
        <v>1308</v>
      </c>
      <c r="G595" s="97" t="s">
        <v>125</v>
      </c>
      <c r="H595" s="3" t="s">
        <v>126</v>
      </c>
      <c r="I595" s="3" t="s">
        <v>127</v>
      </c>
      <c r="J595" s="8" t="s">
        <v>128</v>
      </c>
      <c r="K595" s="9" t="s">
        <v>1268</v>
      </c>
      <c r="L595" s="9" t="s">
        <v>1268</v>
      </c>
      <c r="M595" s="9" t="s">
        <v>1308</v>
      </c>
    </row>
    <row r="596" spans="1:13" ht="15.95" customHeight="1">
      <c r="A596" s="2" t="s">
        <v>1373</v>
      </c>
      <c r="B596" s="17" t="s">
        <v>1539</v>
      </c>
      <c r="D596" s="92"/>
      <c r="E596" s="92"/>
      <c r="F596" s="97"/>
      <c r="G596" s="97" t="s">
        <v>246</v>
      </c>
      <c r="H596" s="3" t="s">
        <v>247</v>
      </c>
      <c r="I596" s="3" t="s">
        <v>248</v>
      </c>
      <c r="J596" s="8" t="s">
        <v>128</v>
      </c>
      <c r="K596" s="9" t="s">
        <v>1268</v>
      </c>
      <c r="L596" s="9" t="s">
        <v>1268</v>
      </c>
      <c r="M596" s="9" t="s">
        <v>1308</v>
      </c>
    </row>
    <row r="597" spans="1:13" ht="15.95" customHeight="1">
      <c r="A597" s="2" t="s">
        <v>1373</v>
      </c>
      <c r="B597" s="17" t="s">
        <v>1289</v>
      </c>
      <c r="D597" s="92"/>
      <c r="E597" s="92"/>
      <c r="F597" s="97"/>
      <c r="G597" s="97" t="s">
        <v>673</v>
      </c>
      <c r="H597" s="3" t="s">
        <v>675</v>
      </c>
      <c r="I597" s="3" t="s">
        <v>676</v>
      </c>
      <c r="J597" s="8" t="s">
        <v>322</v>
      </c>
      <c r="K597" s="9" t="s">
        <v>1271</v>
      </c>
      <c r="L597" s="9" t="s">
        <v>1271</v>
      </c>
      <c r="M597" s="9" t="s">
        <v>1309</v>
      </c>
    </row>
    <row r="598" spans="1:13" ht="15.95" customHeight="1">
      <c r="A598" s="2" t="s">
        <v>1373</v>
      </c>
      <c r="B598" s="17" t="s">
        <v>1277</v>
      </c>
      <c r="D598" s="96" t="s">
        <v>1540</v>
      </c>
      <c r="E598" s="96" t="s">
        <v>1268</v>
      </c>
      <c r="F598" s="97" t="s">
        <v>1268</v>
      </c>
      <c r="G598" s="97" t="s">
        <v>125</v>
      </c>
      <c r="H598" s="3" t="s">
        <v>126</v>
      </c>
      <c r="I598" s="3" t="s">
        <v>127</v>
      </c>
      <c r="J598" s="8" t="s">
        <v>128</v>
      </c>
      <c r="K598" s="9" t="s">
        <v>1268</v>
      </c>
      <c r="L598" s="9" t="s">
        <v>1268</v>
      </c>
      <c r="M598" s="9" t="s">
        <v>1268</v>
      </c>
    </row>
    <row r="599" spans="1:13" ht="15.95" customHeight="1">
      <c r="A599" s="2" t="s">
        <v>1373</v>
      </c>
      <c r="B599" s="17" t="s">
        <v>1539</v>
      </c>
      <c r="D599" s="92"/>
      <c r="E599" s="92"/>
      <c r="F599" s="97"/>
      <c r="G599" s="97" t="s">
        <v>246</v>
      </c>
      <c r="H599" s="3" t="s">
        <v>247</v>
      </c>
      <c r="I599" s="3" t="s">
        <v>248</v>
      </c>
      <c r="J599" s="8" t="s">
        <v>128</v>
      </c>
      <c r="K599" s="9" t="s">
        <v>1268</v>
      </c>
      <c r="L599" s="9" t="s">
        <v>1268</v>
      </c>
      <c r="M599" s="9" t="s">
        <v>1268</v>
      </c>
    </row>
    <row r="600" spans="1:13" ht="15.95" customHeight="1">
      <c r="A600" s="2" t="s">
        <v>1373</v>
      </c>
      <c r="B600" s="17" t="s">
        <v>1283</v>
      </c>
      <c r="D600" s="92"/>
      <c r="E600" s="92"/>
      <c r="F600" s="97"/>
      <c r="G600" s="97" t="s">
        <v>686</v>
      </c>
      <c r="H600" s="3" t="s">
        <v>688</v>
      </c>
      <c r="I600" s="3" t="s">
        <v>689</v>
      </c>
      <c r="J600" s="8" t="s">
        <v>322</v>
      </c>
      <c r="K600" s="9" t="s">
        <v>1271</v>
      </c>
      <c r="L600" s="9" t="s">
        <v>1271</v>
      </c>
      <c r="M600" s="9" t="s">
        <v>1271</v>
      </c>
    </row>
    <row r="601" spans="1:13" ht="15.95" customHeight="1">
      <c r="A601" s="2" t="s">
        <v>1373</v>
      </c>
      <c r="B601" s="17" t="s">
        <v>1539</v>
      </c>
      <c r="D601" s="96" t="s">
        <v>1541</v>
      </c>
      <c r="E601" s="96" t="s">
        <v>1563</v>
      </c>
      <c r="F601" s="97" t="s">
        <v>1564</v>
      </c>
      <c r="G601" s="97" t="s">
        <v>246</v>
      </c>
      <c r="H601" s="3" t="s">
        <v>247</v>
      </c>
      <c r="I601" s="3" t="s">
        <v>248</v>
      </c>
      <c r="J601" s="8" t="s">
        <v>128</v>
      </c>
      <c r="K601" s="9" t="s">
        <v>1268</v>
      </c>
      <c r="L601" s="9" t="s">
        <v>1268</v>
      </c>
      <c r="M601" s="9" t="s">
        <v>1564</v>
      </c>
    </row>
    <row r="602" spans="1:13" ht="15.95" customHeight="1">
      <c r="A602" s="2" t="s">
        <v>1373</v>
      </c>
      <c r="B602" s="17" t="s">
        <v>1277</v>
      </c>
      <c r="D602" s="96" t="s">
        <v>1540</v>
      </c>
      <c r="E602" s="96" t="s">
        <v>1380</v>
      </c>
      <c r="F602" s="97" t="s">
        <v>1352</v>
      </c>
      <c r="G602" s="97" t="s">
        <v>125</v>
      </c>
      <c r="H602" s="3" t="s">
        <v>126</v>
      </c>
      <c r="I602" s="3" t="s">
        <v>127</v>
      </c>
      <c r="J602" s="8" t="s">
        <v>128</v>
      </c>
      <c r="K602" s="9" t="s">
        <v>1268</v>
      </c>
      <c r="L602" s="9" t="s">
        <v>1268</v>
      </c>
      <c r="M602" s="9" t="s">
        <v>1352</v>
      </c>
    </row>
    <row r="603" spans="1:13" ht="15.95" customHeight="1">
      <c r="A603" s="2" t="s">
        <v>1373</v>
      </c>
      <c r="B603" s="17" t="s">
        <v>1539</v>
      </c>
      <c r="D603" s="92"/>
      <c r="E603" s="92"/>
      <c r="F603" s="97"/>
      <c r="G603" s="97" t="s">
        <v>246</v>
      </c>
      <c r="H603" s="3" t="s">
        <v>247</v>
      </c>
      <c r="I603" s="3" t="s">
        <v>248</v>
      </c>
      <c r="J603" s="8" t="s">
        <v>128</v>
      </c>
      <c r="K603" s="9" t="s">
        <v>1268</v>
      </c>
      <c r="L603" s="9" t="s">
        <v>1268</v>
      </c>
      <c r="M603" s="9" t="s">
        <v>1352</v>
      </c>
    </row>
    <row r="604" spans="1:13" ht="15.95" customHeight="1">
      <c r="A604" s="2" t="s">
        <v>1373</v>
      </c>
      <c r="B604" s="17" t="s">
        <v>1283</v>
      </c>
      <c r="D604" s="92"/>
      <c r="E604" s="92"/>
      <c r="F604" s="97"/>
      <c r="G604" s="97" t="s">
        <v>686</v>
      </c>
      <c r="H604" s="3" t="s">
        <v>688</v>
      </c>
      <c r="I604" s="3" t="s">
        <v>689</v>
      </c>
      <c r="J604" s="8" t="s">
        <v>322</v>
      </c>
      <c r="K604" s="9" t="s">
        <v>1271</v>
      </c>
      <c r="L604" s="9" t="s">
        <v>1271</v>
      </c>
      <c r="M604" s="9" t="s">
        <v>1354</v>
      </c>
    </row>
    <row r="605" spans="1:13" ht="15.95" customHeight="1">
      <c r="A605" s="2" t="s">
        <v>1373</v>
      </c>
      <c r="B605" s="17" t="s">
        <v>1277</v>
      </c>
      <c r="D605" s="96" t="s">
        <v>1537</v>
      </c>
      <c r="E605" s="96" t="s">
        <v>1307</v>
      </c>
      <c r="F605" s="97" t="s">
        <v>1308</v>
      </c>
      <c r="G605" s="97" t="s">
        <v>125</v>
      </c>
      <c r="H605" s="3" t="s">
        <v>126</v>
      </c>
      <c r="I605" s="3" t="s">
        <v>127</v>
      </c>
      <c r="J605" s="8" t="s">
        <v>128</v>
      </c>
      <c r="K605" s="9" t="s">
        <v>1268</v>
      </c>
      <c r="L605" s="9" t="s">
        <v>1268</v>
      </c>
      <c r="M605" s="9" t="s">
        <v>1308</v>
      </c>
    </row>
    <row r="606" spans="1:13" ht="15.95" customHeight="1">
      <c r="A606" s="2" t="s">
        <v>1373</v>
      </c>
      <c r="B606" s="17" t="s">
        <v>1539</v>
      </c>
      <c r="D606" s="92"/>
      <c r="E606" s="92"/>
      <c r="F606" s="97"/>
      <c r="G606" s="97" t="s">
        <v>246</v>
      </c>
      <c r="H606" s="3" t="s">
        <v>247</v>
      </c>
      <c r="I606" s="3" t="s">
        <v>248</v>
      </c>
      <c r="J606" s="8" t="s">
        <v>128</v>
      </c>
      <c r="K606" s="9" t="s">
        <v>1268</v>
      </c>
      <c r="L606" s="9" t="s">
        <v>1268</v>
      </c>
      <c r="M606" s="9" t="s">
        <v>1308</v>
      </c>
    </row>
    <row r="607" spans="1:13" ht="15.95" customHeight="1">
      <c r="A607" s="2" t="s">
        <v>1373</v>
      </c>
      <c r="B607" s="17" t="s">
        <v>1289</v>
      </c>
      <c r="D607" s="92"/>
      <c r="E607" s="92"/>
      <c r="F607" s="97"/>
      <c r="G607" s="97" t="s">
        <v>673</v>
      </c>
      <c r="H607" s="3" t="s">
        <v>675</v>
      </c>
      <c r="I607" s="3" t="s">
        <v>676</v>
      </c>
      <c r="J607" s="8" t="s">
        <v>322</v>
      </c>
      <c r="K607" s="9" t="s">
        <v>1271</v>
      </c>
      <c r="L607" s="9" t="s">
        <v>1271</v>
      </c>
      <c r="M607" s="9" t="s">
        <v>1309</v>
      </c>
    </row>
    <row r="608" spans="1:13" ht="15.95" customHeight="1">
      <c r="A608" s="2" t="s">
        <v>1373</v>
      </c>
      <c r="B608" s="17" t="s">
        <v>1539</v>
      </c>
      <c r="D608" s="96" t="s">
        <v>1546</v>
      </c>
      <c r="E608" s="96" t="s">
        <v>1274</v>
      </c>
      <c r="F608" s="97" t="s">
        <v>1275</v>
      </c>
      <c r="G608" s="97" t="s">
        <v>246</v>
      </c>
      <c r="H608" s="3" t="s">
        <v>247</v>
      </c>
      <c r="I608" s="3" t="s">
        <v>248</v>
      </c>
      <c r="J608" s="8" t="s">
        <v>128</v>
      </c>
      <c r="K608" s="9" t="s">
        <v>1268</v>
      </c>
      <c r="L608" s="9" t="s">
        <v>1268</v>
      </c>
      <c r="M608" s="9" t="s">
        <v>1275</v>
      </c>
    </row>
    <row r="609" spans="1:13" ht="15.95" customHeight="1">
      <c r="A609" s="2" t="s">
        <v>1373</v>
      </c>
      <c r="B609" s="17" t="s">
        <v>1547</v>
      </c>
      <c r="D609" s="96" t="s">
        <v>1548</v>
      </c>
      <c r="E609" s="96" t="s">
        <v>1268</v>
      </c>
      <c r="F609" s="97" t="s">
        <v>1268</v>
      </c>
      <c r="G609" s="97" t="s">
        <v>289</v>
      </c>
      <c r="H609" s="3" t="s">
        <v>290</v>
      </c>
      <c r="I609" s="3" t="s">
        <v>291</v>
      </c>
      <c r="J609" s="8" t="s">
        <v>148</v>
      </c>
      <c r="K609" s="9" t="s">
        <v>1268</v>
      </c>
      <c r="L609" s="9" t="s">
        <v>1268</v>
      </c>
      <c r="M609" s="9" t="s">
        <v>1268</v>
      </c>
    </row>
    <row r="610" spans="1:13" ht="15.95" customHeight="1">
      <c r="A610" s="2" t="s">
        <v>1373</v>
      </c>
      <c r="B610" s="17" t="s">
        <v>1296</v>
      </c>
      <c r="D610" s="92"/>
      <c r="E610" s="92"/>
      <c r="F610" s="97"/>
      <c r="G610" s="97" t="s">
        <v>160</v>
      </c>
      <c r="H610" s="3" t="s">
        <v>161</v>
      </c>
      <c r="I610" s="3" t="s">
        <v>162</v>
      </c>
      <c r="J610" s="8" t="s">
        <v>148</v>
      </c>
      <c r="K610" s="9" t="s">
        <v>1268</v>
      </c>
      <c r="L610" s="9" t="s">
        <v>1268</v>
      </c>
      <c r="M610" s="9" t="s">
        <v>1268</v>
      </c>
    </row>
    <row r="611" spans="1:13" ht="15.95" customHeight="1">
      <c r="A611" s="2" t="s">
        <v>1373</v>
      </c>
      <c r="D611" s="96"/>
      <c r="E611" s="96"/>
      <c r="F611" s="97"/>
      <c r="G611" s="97"/>
      <c r="H611" s="3"/>
      <c r="I611" s="3"/>
      <c r="J611" s="8"/>
      <c r="K611" s="9"/>
      <c r="L611" s="9"/>
      <c r="M611" s="9"/>
    </row>
    <row r="612" spans="1:13" ht="15.95" customHeight="1">
      <c r="A612" s="2" t="s">
        <v>1373</v>
      </c>
      <c r="D612" s="96" t="s">
        <v>1376</v>
      </c>
      <c r="E612" s="96"/>
      <c r="F612" s="97"/>
      <c r="G612" s="97"/>
      <c r="H612" s="3"/>
      <c r="I612" s="3"/>
      <c r="J612" s="8"/>
      <c r="K612" s="9"/>
      <c r="L612" s="9"/>
      <c r="M612" s="9"/>
    </row>
    <row r="613" spans="1:13" ht="15.95" customHeight="1">
      <c r="A613" s="2" t="s">
        <v>1373</v>
      </c>
      <c r="B613" s="17" t="s">
        <v>1277</v>
      </c>
      <c r="D613" s="96" t="s">
        <v>1537</v>
      </c>
      <c r="E613" s="96" t="s">
        <v>1538</v>
      </c>
      <c r="F613" s="97" t="s">
        <v>1308</v>
      </c>
      <c r="G613" s="97" t="s">
        <v>125</v>
      </c>
      <c r="H613" s="3" t="s">
        <v>126</v>
      </c>
      <c r="I613" s="3" t="s">
        <v>127</v>
      </c>
      <c r="J613" s="8" t="s">
        <v>128</v>
      </c>
      <c r="K613" s="9" t="s">
        <v>1268</v>
      </c>
      <c r="L613" s="9" t="s">
        <v>1268</v>
      </c>
      <c r="M613" s="9" t="s">
        <v>1308</v>
      </c>
    </row>
    <row r="614" spans="1:13" ht="15.95" customHeight="1">
      <c r="A614" s="2" t="s">
        <v>1373</v>
      </c>
      <c r="B614" s="17" t="s">
        <v>1539</v>
      </c>
      <c r="D614" s="92"/>
      <c r="E614" s="92"/>
      <c r="F614" s="97"/>
      <c r="G614" s="97" t="s">
        <v>246</v>
      </c>
      <c r="H614" s="3" t="s">
        <v>247</v>
      </c>
      <c r="I614" s="3" t="s">
        <v>248</v>
      </c>
      <c r="J614" s="8" t="s">
        <v>128</v>
      </c>
      <c r="K614" s="9" t="s">
        <v>1268</v>
      </c>
      <c r="L614" s="9" t="s">
        <v>1268</v>
      </c>
      <c r="M614" s="9" t="s">
        <v>1308</v>
      </c>
    </row>
    <row r="615" spans="1:13" ht="15.95" customHeight="1">
      <c r="A615" s="2" t="s">
        <v>1373</v>
      </c>
      <c r="B615" s="17" t="s">
        <v>1289</v>
      </c>
      <c r="D615" s="92"/>
      <c r="E615" s="92"/>
      <c r="F615" s="97"/>
      <c r="G615" s="97" t="s">
        <v>673</v>
      </c>
      <c r="H615" s="3" t="s">
        <v>675</v>
      </c>
      <c r="I615" s="3" t="s">
        <v>676</v>
      </c>
      <c r="J615" s="8" t="s">
        <v>322</v>
      </c>
      <c r="K615" s="9" t="s">
        <v>1271</v>
      </c>
      <c r="L615" s="9" t="s">
        <v>1271</v>
      </c>
      <c r="M615" s="9" t="s">
        <v>1309</v>
      </c>
    </row>
    <row r="616" spans="1:13" ht="15.95" customHeight="1">
      <c r="A616" s="2" t="s">
        <v>1373</v>
      </c>
      <c r="B616" s="17" t="s">
        <v>1277</v>
      </c>
      <c r="D616" s="96" t="s">
        <v>1540</v>
      </c>
      <c r="E616" s="96" t="s">
        <v>1268</v>
      </c>
      <c r="F616" s="97" t="s">
        <v>1268</v>
      </c>
      <c r="G616" s="97" t="s">
        <v>125</v>
      </c>
      <c r="H616" s="3" t="s">
        <v>126</v>
      </c>
      <c r="I616" s="3" t="s">
        <v>127</v>
      </c>
      <c r="J616" s="8" t="s">
        <v>128</v>
      </c>
      <c r="K616" s="9" t="s">
        <v>1268</v>
      </c>
      <c r="L616" s="9" t="s">
        <v>1268</v>
      </c>
      <c r="M616" s="9" t="s">
        <v>1268</v>
      </c>
    </row>
    <row r="617" spans="1:13" ht="15.95" customHeight="1">
      <c r="A617" s="2" t="s">
        <v>1373</v>
      </c>
      <c r="B617" s="17" t="s">
        <v>1539</v>
      </c>
      <c r="D617" s="92"/>
      <c r="E617" s="92"/>
      <c r="F617" s="97"/>
      <c r="G617" s="97" t="s">
        <v>246</v>
      </c>
      <c r="H617" s="3" t="s">
        <v>247</v>
      </c>
      <c r="I617" s="3" t="s">
        <v>248</v>
      </c>
      <c r="J617" s="8" t="s">
        <v>128</v>
      </c>
      <c r="K617" s="9" t="s">
        <v>1268</v>
      </c>
      <c r="L617" s="9" t="s">
        <v>1268</v>
      </c>
      <c r="M617" s="9" t="s">
        <v>1268</v>
      </c>
    </row>
    <row r="618" spans="1:13" ht="15.95" customHeight="1">
      <c r="A618" s="2" t="s">
        <v>1373</v>
      </c>
      <c r="B618" s="17" t="s">
        <v>1283</v>
      </c>
      <c r="D618" s="92"/>
      <c r="E618" s="92"/>
      <c r="F618" s="97"/>
      <c r="G618" s="97" t="s">
        <v>686</v>
      </c>
      <c r="H618" s="3" t="s">
        <v>688</v>
      </c>
      <c r="I618" s="3" t="s">
        <v>689</v>
      </c>
      <c r="J618" s="8" t="s">
        <v>322</v>
      </c>
      <c r="K618" s="9" t="s">
        <v>1271</v>
      </c>
      <c r="L618" s="9" t="s">
        <v>1271</v>
      </c>
      <c r="M618" s="9" t="s">
        <v>1271</v>
      </c>
    </row>
    <row r="619" spans="1:13" ht="15.95" customHeight="1">
      <c r="A619" s="2" t="s">
        <v>1373</v>
      </c>
      <c r="B619" s="17" t="s">
        <v>1539</v>
      </c>
      <c r="D619" s="96" t="s">
        <v>1541</v>
      </c>
      <c r="E619" s="96" t="s">
        <v>1565</v>
      </c>
      <c r="F619" s="97" t="s">
        <v>1566</v>
      </c>
      <c r="G619" s="97" t="s">
        <v>246</v>
      </c>
      <c r="H619" s="3" t="s">
        <v>247</v>
      </c>
      <c r="I619" s="3" t="s">
        <v>248</v>
      </c>
      <c r="J619" s="8" t="s">
        <v>128</v>
      </c>
      <c r="K619" s="9" t="s">
        <v>1268</v>
      </c>
      <c r="L619" s="9" t="s">
        <v>1268</v>
      </c>
      <c r="M619" s="9" t="s">
        <v>1566</v>
      </c>
    </row>
    <row r="620" spans="1:13" ht="15.95" customHeight="1">
      <c r="A620" s="2" t="s">
        <v>1373</v>
      </c>
      <c r="B620" s="17" t="s">
        <v>1277</v>
      </c>
      <c r="D620" s="96" t="s">
        <v>1540</v>
      </c>
      <c r="E620" s="96" t="s">
        <v>1384</v>
      </c>
      <c r="F620" s="97" t="s">
        <v>1280</v>
      </c>
      <c r="G620" s="97" t="s">
        <v>125</v>
      </c>
      <c r="H620" s="3" t="s">
        <v>126</v>
      </c>
      <c r="I620" s="3" t="s">
        <v>127</v>
      </c>
      <c r="J620" s="8" t="s">
        <v>128</v>
      </c>
      <c r="K620" s="9" t="s">
        <v>1268</v>
      </c>
      <c r="L620" s="9" t="s">
        <v>1268</v>
      </c>
      <c r="M620" s="9" t="s">
        <v>1280</v>
      </c>
    </row>
    <row r="621" spans="1:13" ht="15.95" customHeight="1">
      <c r="A621" s="2" t="s">
        <v>1373</v>
      </c>
      <c r="B621" s="17" t="s">
        <v>1539</v>
      </c>
      <c r="D621" s="92"/>
      <c r="E621" s="92"/>
      <c r="F621" s="97"/>
      <c r="G621" s="97" t="s">
        <v>246</v>
      </c>
      <c r="H621" s="3" t="s">
        <v>247</v>
      </c>
      <c r="I621" s="3" t="s">
        <v>248</v>
      </c>
      <c r="J621" s="8" t="s">
        <v>128</v>
      </c>
      <c r="K621" s="9" t="s">
        <v>1268</v>
      </c>
      <c r="L621" s="9" t="s">
        <v>1268</v>
      </c>
      <c r="M621" s="9" t="s">
        <v>1280</v>
      </c>
    </row>
    <row r="622" spans="1:13" ht="15.95" customHeight="1">
      <c r="A622" s="2" t="s">
        <v>1373</v>
      </c>
      <c r="B622" s="17" t="s">
        <v>1283</v>
      </c>
      <c r="D622" s="92"/>
      <c r="E622" s="92"/>
      <c r="F622" s="97"/>
      <c r="G622" s="97" t="s">
        <v>686</v>
      </c>
      <c r="H622" s="3" t="s">
        <v>688</v>
      </c>
      <c r="I622" s="3" t="s">
        <v>689</v>
      </c>
      <c r="J622" s="8" t="s">
        <v>322</v>
      </c>
      <c r="K622" s="9" t="s">
        <v>1271</v>
      </c>
      <c r="L622" s="9" t="s">
        <v>1271</v>
      </c>
      <c r="M622" s="9" t="s">
        <v>1284</v>
      </c>
    </row>
    <row r="623" spans="1:13" ht="15.95" customHeight="1">
      <c r="A623" s="2" t="s">
        <v>1373</v>
      </c>
      <c r="B623" s="17" t="s">
        <v>1277</v>
      </c>
      <c r="D623" s="96" t="s">
        <v>1537</v>
      </c>
      <c r="E623" s="96" t="s">
        <v>1307</v>
      </c>
      <c r="F623" s="97" t="s">
        <v>1308</v>
      </c>
      <c r="G623" s="97" t="s">
        <v>125</v>
      </c>
      <c r="H623" s="3" t="s">
        <v>126</v>
      </c>
      <c r="I623" s="3" t="s">
        <v>127</v>
      </c>
      <c r="J623" s="8" t="s">
        <v>128</v>
      </c>
      <c r="K623" s="9" t="s">
        <v>1268</v>
      </c>
      <c r="L623" s="9" t="s">
        <v>1268</v>
      </c>
      <c r="M623" s="9" t="s">
        <v>1308</v>
      </c>
    </row>
    <row r="624" spans="1:13" ht="15.95" customHeight="1">
      <c r="A624" s="2" t="s">
        <v>1373</v>
      </c>
      <c r="B624" s="17" t="s">
        <v>1539</v>
      </c>
      <c r="D624" s="92"/>
      <c r="E624" s="92"/>
      <c r="F624" s="97"/>
      <c r="G624" s="97" t="s">
        <v>246</v>
      </c>
      <c r="H624" s="3" t="s">
        <v>247</v>
      </c>
      <c r="I624" s="3" t="s">
        <v>248</v>
      </c>
      <c r="J624" s="8" t="s">
        <v>128</v>
      </c>
      <c r="K624" s="9" t="s">
        <v>1268</v>
      </c>
      <c r="L624" s="9" t="s">
        <v>1268</v>
      </c>
      <c r="M624" s="9" t="s">
        <v>1308</v>
      </c>
    </row>
    <row r="625" spans="1:13" ht="15.95" customHeight="1">
      <c r="A625" s="2" t="s">
        <v>1373</v>
      </c>
      <c r="B625" s="17" t="s">
        <v>1289</v>
      </c>
      <c r="D625" s="92"/>
      <c r="E625" s="92"/>
      <c r="F625" s="97"/>
      <c r="G625" s="97" t="s">
        <v>673</v>
      </c>
      <c r="H625" s="3" t="s">
        <v>675</v>
      </c>
      <c r="I625" s="3" t="s">
        <v>676</v>
      </c>
      <c r="J625" s="8" t="s">
        <v>322</v>
      </c>
      <c r="K625" s="9" t="s">
        <v>1271</v>
      </c>
      <c r="L625" s="9" t="s">
        <v>1271</v>
      </c>
      <c r="M625" s="9" t="s">
        <v>1309</v>
      </c>
    </row>
    <row r="626" spans="1:13" ht="15.95" customHeight="1">
      <c r="A626" s="2" t="s">
        <v>1373</v>
      </c>
      <c r="B626" s="17" t="s">
        <v>1539</v>
      </c>
      <c r="D626" s="96" t="s">
        <v>1546</v>
      </c>
      <c r="E626" s="96" t="s">
        <v>1274</v>
      </c>
      <c r="F626" s="97" t="s">
        <v>1275</v>
      </c>
      <c r="G626" s="97" t="s">
        <v>246</v>
      </c>
      <c r="H626" s="3" t="s">
        <v>247</v>
      </c>
      <c r="I626" s="3" t="s">
        <v>248</v>
      </c>
      <c r="J626" s="8" t="s">
        <v>128</v>
      </c>
      <c r="K626" s="9" t="s">
        <v>1268</v>
      </c>
      <c r="L626" s="9" t="s">
        <v>1268</v>
      </c>
      <c r="M626" s="9" t="s">
        <v>1275</v>
      </c>
    </row>
    <row r="627" spans="1:13" ht="15.95" customHeight="1">
      <c r="A627" s="2" t="s">
        <v>1373</v>
      </c>
      <c r="B627" s="17" t="s">
        <v>1547</v>
      </c>
      <c r="D627" s="96" t="s">
        <v>1548</v>
      </c>
      <c r="E627" s="96" t="s">
        <v>1268</v>
      </c>
      <c r="F627" s="97" t="s">
        <v>1268</v>
      </c>
      <c r="G627" s="97" t="s">
        <v>289</v>
      </c>
      <c r="H627" s="3" t="s">
        <v>290</v>
      </c>
      <c r="I627" s="3" t="s">
        <v>291</v>
      </c>
      <c r="J627" s="8" t="s">
        <v>148</v>
      </c>
      <c r="K627" s="9" t="s">
        <v>1268</v>
      </c>
      <c r="L627" s="9" t="s">
        <v>1268</v>
      </c>
      <c r="M627" s="9" t="s">
        <v>1268</v>
      </c>
    </row>
    <row r="628" spans="1:13" ht="15.95" customHeight="1">
      <c r="A628" s="2" t="s">
        <v>1373</v>
      </c>
      <c r="B628" s="17" t="s">
        <v>1296</v>
      </c>
      <c r="D628" s="92"/>
      <c r="E628" s="92"/>
      <c r="F628" s="97"/>
      <c r="G628" s="97" t="s">
        <v>160</v>
      </c>
      <c r="H628" s="3" t="s">
        <v>161</v>
      </c>
      <c r="I628" s="3" t="s">
        <v>162</v>
      </c>
      <c r="J628" s="8" t="s">
        <v>148</v>
      </c>
      <c r="K628" s="9" t="s">
        <v>1268</v>
      </c>
      <c r="L628" s="9" t="s">
        <v>1268</v>
      </c>
      <c r="M628" s="9" t="s">
        <v>1268</v>
      </c>
    </row>
    <row r="629" spans="1:13" ht="15.95" customHeight="1">
      <c r="A629" s="2" t="s">
        <v>1373</v>
      </c>
      <c r="D629" s="96"/>
      <c r="E629" s="96"/>
      <c r="F629" s="97"/>
      <c r="G629" s="97"/>
      <c r="H629" s="3"/>
      <c r="I629" s="3"/>
      <c r="J629" s="8"/>
      <c r="K629" s="9"/>
      <c r="L629" s="9"/>
      <c r="M629" s="9"/>
    </row>
    <row r="630" spans="1:13" ht="15.95" customHeight="1">
      <c r="A630" s="2" t="s">
        <v>1373</v>
      </c>
      <c r="D630" s="98" t="s">
        <v>1385</v>
      </c>
      <c r="E630" s="98"/>
      <c r="F630" s="97"/>
      <c r="G630" s="97"/>
      <c r="H630" s="3"/>
      <c r="I630" s="3"/>
      <c r="J630" s="8"/>
      <c r="K630" s="9"/>
      <c r="L630" s="9"/>
      <c r="M630" s="9"/>
    </row>
    <row r="631" spans="1:13" ht="15.95" customHeight="1">
      <c r="D631" s="99"/>
      <c r="E631" s="99"/>
    </row>
    <row r="632" spans="1:13" ht="15.95" customHeight="1">
      <c r="D632" s="99"/>
      <c r="E632" s="99"/>
    </row>
    <row r="633" spans="1:13" ht="15.95" customHeight="1">
      <c r="B633" s="17" t="s">
        <v>1324</v>
      </c>
      <c r="D633" s="250" t="s">
        <v>1559</v>
      </c>
      <c r="E633" s="251"/>
      <c r="F633" s="251"/>
      <c r="G633" s="251"/>
      <c r="H633" s="251"/>
      <c r="I633" s="251"/>
      <c r="J633" s="251"/>
      <c r="K633" s="251"/>
      <c r="L633" s="251"/>
      <c r="M633" s="251"/>
    </row>
    <row r="634" spans="1:13" ht="15.95" customHeight="1">
      <c r="A634" s="44" t="s">
        <v>1390</v>
      </c>
      <c r="B634" s="42" t="s">
        <v>1391</v>
      </c>
      <c r="C634" s="42" t="s">
        <v>1392</v>
      </c>
      <c r="D634" s="252" t="s">
        <v>1393</v>
      </c>
      <c r="E634" s="252" t="s">
        <v>1394</v>
      </c>
      <c r="F634" s="255" t="s">
        <v>1395</v>
      </c>
      <c r="G634" s="255" t="s">
        <v>1396</v>
      </c>
      <c r="H634" s="252" t="s">
        <v>1397</v>
      </c>
      <c r="I634" s="252" t="s">
        <v>1398</v>
      </c>
      <c r="J634" s="252" t="s">
        <v>1399</v>
      </c>
      <c r="K634" s="252" t="s">
        <v>1400</v>
      </c>
      <c r="L634" s="252" t="s">
        <v>1401</v>
      </c>
      <c r="M634" s="252" t="s">
        <v>1402</v>
      </c>
    </row>
    <row r="635" spans="1:13" ht="15.95" customHeight="1">
      <c r="A635" s="44"/>
      <c r="B635" s="42"/>
      <c r="C635" s="42"/>
      <c r="D635" s="254"/>
      <c r="E635" s="254"/>
      <c r="F635" s="256"/>
      <c r="G635" s="256"/>
      <c r="H635" s="254"/>
      <c r="I635" s="254"/>
      <c r="J635" s="254"/>
      <c r="K635" s="254"/>
      <c r="L635" s="254"/>
      <c r="M635" s="254"/>
    </row>
    <row r="636" spans="1:13" ht="15.95" customHeight="1">
      <c r="A636" s="2" t="s">
        <v>1373</v>
      </c>
      <c r="B636" s="17" t="s">
        <v>1277</v>
      </c>
      <c r="D636" s="92" t="s">
        <v>1537</v>
      </c>
      <c r="E636" s="92" t="s">
        <v>1538</v>
      </c>
      <c r="F636" s="93" t="s">
        <v>1308</v>
      </c>
      <c r="G636" s="93" t="s">
        <v>125</v>
      </c>
      <c r="H636" s="5" t="s">
        <v>126</v>
      </c>
      <c r="I636" s="5" t="s">
        <v>127</v>
      </c>
      <c r="J636" s="94" t="s">
        <v>128</v>
      </c>
      <c r="K636" s="95" t="s">
        <v>1268</v>
      </c>
      <c r="L636" s="95" t="s">
        <v>1268</v>
      </c>
      <c r="M636" s="95" t="s">
        <v>1308</v>
      </c>
    </row>
    <row r="637" spans="1:13" ht="15.95" customHeight="1">
      <c r="A637" s="2" t="s">
        <v>1373</v>
      </c>
      <c r="B637" s="17" t="s">
        <v>1539</v>
      </c>
      <c r="D637" s="92"/>
      <c r="E637" s="92"/>
      <c r="F637" s="97"/>
      <c r="G637" s="97" t="s">
        <v>246</v>
      </c>
      <c r="H637" s="3" t="s">
        <v>247</v>
      </c>
      <c r="I637" s="3" t="s">
        <v>248</v>
      </c>
      <c r="J637" s="8" t="s">
        <v>128</v>
      </c>
      <c r="K637" s="9" t="s">
        <v>1268</v>
      </c>
      <c r="L637" s="9" t="s">
        <v>1268</v>
      </c>
      <c r="M637" s="9" t="s">
        <v>1308</v>
      </c>
    </row>
    <row r="638" spans="1:13" ht="15.95" customHeight="1">
      <c r="A638" s="2" t="s">
        <v>1373</v>
      </c>
      <c r="B638" s="17" t="s">
        <v>1289</v>
      </c>
      <c r="D638" s="92"/>
      <c r="E638" s="92"/>
      <c r="F638" s="97"/>
      <c r="G638" s="97" t="s">
        <v>673</v>
      </c>
      <c r="H638" s="3" t="s">
        <v>675</v>
      </c>
      <c r="I638" s="3" t="s">
        <v>676</v>
      </c>
      <c r="J638" s="8" t="s">
        <v>322</v>
      </c>
      <c r="K638" s="9" t="s">
        <v>1271</v>
      </c>
      <c r="L638" s="9" t="s">
        <v>1271</v>
      </c>
      <c r="M638" s="9" t="s">
        <v>1309</v>
      </c>
    </row>
    <row r="639" spans="1:13" ht="15.95" customHeight="1">
      <c r="A639" s="2" t="s">
        <v>1373</v>
      </c>
      <c r="B639" s="17" t="s">
        <v>1277</v>
      </c>
      <c r="D639" s="96" t="s">
        <v>1540</v>
      </c>
      <c r="E639" s="96" t="s">
        <v>1268</v>
      </c>
      <c r="F639" s="97" t="s">
        <v>1268</v>
      </c>
      <c r="G639" s="97" t="s">
        <v>125</v>
      </c>
      <c r="H639" s="3" t="s">
        <v>126</v>
      </c>
      <c r="I639" s="3" t="s">
        <v>127</v>
      </c>
      <c r="J639" s="8" t="s">
        <v>128</v>
      </c>
      <c r="K639" s="9" t="s">
        <v>1268</v>
      </c>
      <c r="L639" s="9" t="s">
        <v>1268</v>
      </c>
      <c r="M639" s="9" t="s">
        <v>1268</v>
      </c>
    </row>
    <row r="640" spans="1:13" ht="15.95" customHeight="1">
      <c r="A640" s="2" t="s">
        <v>1373</v>
      </c>
      <c r="B640" s="17" t="s">
        <v>1539</v>
      </c>
      <c r="D640" s="92"/>
      <c r="E640" s="92"/>
      <c r="F640" s="97"/>
      <c r="G640" s="97" t="s">
        <v>246</v>
      </c>
      <c r="H640" s="3" t="s">
        <v>247</v>
      </c>
      <c r="I640" s="3" t="s">
        <v>248</v>
      </c>
      <c r="J640" s="8" t="s">
        <v>128</v>
      </c>
      <c r="K640" s="9" t="s">
        <v>1268</v>
      </c>
      <c r="L640" s="9" t="s">
        <v>1268</v>
      </c>
      <c r="M640" s="9" t="s">
        <v>1268</v>
      </c>
    </row>
    <row r="641" spans="1:13" ht="15.95" customHeight="1">
      <c r="A641" s="2" t="s">
        <v>1373</v>
      </c>
      <c r="B641" s="17" t="s">
        <v>1283</v>
      </c>
      <c r="D641" s="92"/>
      <c r="E641" s="92"/>
      <c r="F641" s="97"/>
      <c r="G641" s="97" t="s">
        <v>686</v>
      </c>
      <c r="H641" s="3" t="s">
        <v>688</v>
      </c>
      <c r="I641" s="3" t="s">
        <v>689</v>
      </c>
      <c r="J641" s="8" t="s">
        <v>322</v>
      </c>
      <c r="K641" s="9" t="s">
        <v>1271</v>
      </c>
      <c r="L641" s="9" t="s">
        <v>1271</v>
      </c>
      <c r="M641" s="9" t="s">
        <v>1271</v>
      </c>
    </row>
    <row r="642" spans="1:13" ht="15.95" customHeight="1">
      <c r="A642" s="2" t="s">
        <v>1373</v>
      </c>
      <c r="B642" s="17" t="s">
        <v>1539</v>
      </c>
      <c r="D642" s="96" t="s">
        <v>1541</v>
      </c>
      <c r="E642" s="96" t="s">
        <v>1567</v>
      </c>
      <c r="F642" s="97" t="s">
        <v>1568</v>
      </c>
      <c r="G642" s="97" t="s">
        <v>246</v>
      </c>
      <c r="H642" s="3" t="s">
        <v>247</v>
      </c>
      <c r="I642" s="3" t="s">
        <v>248</v>
      </c>
      <c r="J642" s="8" t="s">
        <v>128</v>
      </c>
      <c r="K642" s="9" t="s">
        <v>1268</v>
      </c>
      <c r="L642" s="9" t="s">
        <v>1268</v>
      </c>
      <c r="M642" s="9" t="s">
        <v>1568</v>
      </c>
    </row>
    <row r="643" spans="1:13" ht="15.95" customHeight="1">
      <c r="A643" s="2" t="s">
        <v>1373</v>
      </c>
      <c r="B643" s="17" t="s">
        <v>1277</v>
      </c>
      <c r="D643" s="96" t="s">
        <v>1540</v>
      </c>
      <c r="E643" s="96" t="s">
        <v>1569</v>
      </c>
      <c r="F643" s="97" t="s">
        <v>1570</v>
      </c>
      <c r="G643" s="97" t="s">
        <v>125</v>
      </c>
      <c r="H643" s="3" t="s">
        <v>126</v>
      </c>
      <c r="I643" s="3" t="s">
        <v>127</v>
      </c>
      <c r="J643" s="8" t="s">
        <v>128</v>
      </c>
      <c r="K643" s="9" t="s">
        <v>1268</v>
      </c>
      <c r="L643" s="9" t="s">
        <v>1268</v>
      </c>
      <c r="M643" s="9" t="s">
        <v>1570</v>
      </c>
    </row>
    <row r="644" spans="1:13" ht="15.95" customHeight="1">
      <c r="A644" s="2" t="s">
        <v>1373</v>
      </c>
      <c r="B644" s="17" t="s">
        <v>1539</v>
      </c>
      <c r="D644" s="92"/>
      <c r="E644" s="92"/>
      <c r="F644" s="97"/>
      <c r="G644" s="97" t="s">
        <v>246</v>
      </c>
      <c r="H644" s="3" t="s">
        <v>247</v>
      </c>
      <c r="I644" s="3" t="s">
        <v>248</v>
      </c>
      <c r="J644" s="8" t="s">
        <v>128</v>
      </c>
      <c r="K644" s="9" t="s">
        <v>1268</v>
      </c>
      <c r="L644" s="9" t="s">
        <v>1268</v>
      </c>
      <c r="M644" s="9" t="s">
        <v>1570</v>
      </c>
    </row>
    <row r="645" spans="1:13" ht="15.95" customHeight="1">
      <c r="A645" s="2" t="s">
        <v>1373</v>
      </c>
      <c r="B645" s="17" t="s">
        <v>1283</v>
      </c>
      <c r="D645" s="92"/>
      <c r="E645" s="92"/>
      <c r="F645" s="97"/>
      <c r="G645" s="97" t="s">
        <v>686</v>
      </c>
      <c r="H645" s="3" t="s">
        <v>688</v>
      </c>
      <c r="I645" s="3" t="s">
        <v>689</v>
      </c>
      <c r="J645" s="8" t="s">
        <v>322</v>
      </c>
      <c r="K645" s="9" t="s">
        <v>1271</v>
      </c>
      <c r="L645" s="9" t="s">
        <v>1271</v>
      </c>
      <c r="M645" s="9" t="s">
        <v>1571</v>
      </c>
    </row>
    <row r="646" spans="1:13" ht="15.95" customHeight="1">
      <c r="A646" s="2" t="s">
        <v>1373</v>
      </c>
      <c r="B646" s="17" t="s">
        <v>1277</v>
      </c>
      <c r="D646" s="96" t="s">
        <v>1537</v>
      </c>
      <c r="E646" s="96" t="s">
        <v>1307</v>
      </c>
      <c r="F646" s="97" t="s">
        <v>1308</v>
      </c>
      <c r="G646" s="97" t="s">
        <v>125</v>
      </c>
      <c r="H646" s="3" t="s">
        <v>126</v>
      </c>
      <c r="I646" s="3" t="s">
        <v>127</v>
      </c>
      <c r="J646" s="8" t="s">
        <v>128</v>
      </c>
      <c r="K646" s="9" t="s">
        <v>1268</v>
      </c>
      <c r="L646" s="9" t="s">
        <v>1268</v>
      </c>
      <c r="M646" s="9" t="s">
        <v>1308</v>
      </c>
    </row>
    <row r="647" spans="1:13" ht="15.95" customHeight="1">
      <c r="A647" s="2" t="s">
        <v>1373</v>
      </c>
      <c r="B647" s="17" t="s">
        <v>1539</v>
      </c>
      <c r="D647" s="92"/>
      <c r="E647" s="92"/>
      <c r="F647" s="97"/>
      <c r="G647" s="97" t="s">
        <v>246</v>
      </c>
      <c r="H647" s="3" t="s">
        <v>247</v>
      </c>
      <c r="I647" s="3" t="s">
        <v>248</v>
      </c>
      <c r="J647" s="8" t="s">
        <v>128</v>
      </c>
      <c r="K647" s="9" t="s">
        <v>1268</v>
      </c>
      <c r="L647" s="9" t="s">
        <v>1268</v>
      </c>
      <c r="M647" s="9" t="s">
        <v>1308</v>
      </c>
    </row>
    <row r="648" spans="1:13" ht="15.95" customHeight="1">
      <c r="A648" s="2" t="s">
        <v>1373</v>
      </c>
      <c r="B648" s="17" t="s">
        <v>1289</v>
      </c>
      <c r="D648" s="92"/>
      <c r="E648" s="92"/>
      <c r="F648" s="97"/>
      <c r="G648" s="97" t="s">
        <v>673</v>
      </c>
      <c r="H648" s="3" t="s">
        <v>675</v>
      </c>
      <c r="I648" s="3" t="s">
        <v>676</v>
      </c>
      <c r="J648" s="8" t="s">
        <v>322</v>
      </c>
      <c r="K648" s="9" t="s">
        <v>1271</v>
      </c>
      <c r="L648" s="9" t="s">
        <v>1271</v>
      </c>
      <c r="M648" s="9" t="s">
        <v>1309</v>
      </c>
    </row>
    <row r="649" spans="1:13" ht="15.95" customHeight="1">
      <c r="A649" s="2" t="s">
        <v>1373</v>
      </c>
      <c r="B649" s="17" t="s">
        <v>1539</v>
      </c>
      <c r="D649" s="96" t="s">
        <v>1546</v>
      </c>
      <c r="E649" s="96" t="s">
        <v>1274</v>
      </c>
      <c r="F649" s="97" t="s">
        <v>1275</v>
      </c>
      <c r="G649" s="97" t="s">
        <v>246</v>
      </c>
      <c r="H649" s="3" t="s">
        <v>247</v>
      </c>
      <c r="I649" s="3" t="s">
        <v>248</v>
      </c>
      <c r="J649" s="8" t="s">
        <v>128</v>
      </c>
      <c r="K649" s="9" t="s">
        <v>1268</v>
      </c>
      <c r="L649" s="9" t="s">
        <v>1268</v>
      </c>
      <c r="M649" s="9" t="s">
        <v>1275</v>
      </c>
    </row>
    <row r="650" spans="1:13" ht="15.95" customHeight="1">
      <c r="A650" s="2" t="s">
        <v>1373</v>
      </c>
      <c r="B650" s="17" t="s">
        <v>1547</v>
      </c>
      <c r="D650" s="96" t="s">
        <v>1548</v>
      </c>
      <c r="E650" s="96" t="s">
        <v>1268</v>
      </c>
      <c r="F650" s="97" t="s">
        <v>1268</v>
      </c>
      <c r="G650" s="97" t="s">
        <v>289</v>
      </c>
      <c r="H650" s="3" t="s">
        <v>290</v>
      </c>
      <c r="I650" s="3" t="s">
        <v>291</v>
      </c>
      <c r="J650" s="8" t="s">
        <v>148</v>
      </c>
      <c r="K650" s="9" t="s">
        <v>1268</v>
      </c>
      <c r="L650" s="9" t="s">
        <v>1268</v>
      </c>
      <c r="M650" s="9" t="s">
        <v>1268</v>
      </c>
    </row>
    <row r="651" spans="1:13" ht="15.95" customHeight="1">
      <c r="A651" s="2" t="s">
        <v>1373</v>
      </c>
      <c r="B651" s="17" t="s">
        <v>1296</v>
      </c>
      <c r="D651" s="92"/>
      <c r="E651" s="92"/>
      <c r="F651" s="97"/>
      <c r="G651" s="97" t="s">
        <v>160</v>
      </c>
      <c r="H651" s="3" t="s">
        <v>161</v>
      </c>
      <c r="I651" s="3" t="s">
        <v>162</v>
      </c>
      <c r="J651" s="8" t="s">
        <v>148</v>
      </c>
      <c r="K651" s="9" t="s">
        <v>1268</v>
      </c>
      <c r="L651" s="9" t="s">
        <v>1268</v>
      </c>
      <c r="M651" s="9" t="s">
        <v>1268</v>
      </c>
    </row>
    <row r="652" spans="1:13" ht="15.95" customHeight="1">
      <c r="A652" s="2" t="s">
        <v>1373</v>
      </c>
      <c r="D652" s="96"/>
      <c r="E652" s="96"/>
      <c r="F652" s="97"/>
      <c r="G652" s="97"/>
      <c r="H652" s="3"/>
      <c r="I652" s="3"/>
      <c r="J652" s="8"/>
      <c r="K652" s="9"/>
      <c r="L652" s="9"/>
      <c r="M652" s="9"/>
    </row>
    <row r="653" spans="1:13" ht="15.95" customHeight="1">
      <c r="A653" s="2" t="s">
        <v>1373</v>
      </c>
      <c r="D653" s="96" t="s">
        <v>1389</v>
      </c>
      <c r="E653" s="96"/>
      <c r="F653" s="97"/>
      <c r="G653" s="97"/>
      <c r="H653" s="3"/>
      <c r="I653" s="3"/>
      <c r="J653" s="8"/>
      <c r="K653" s="9"/>
      <c r="L653" s="9"/>
      <c r="M653" s="9"/>
    </row>
    <row r="654" spans="1:13" ht="15.95" customHeight="1">
      <c r="A654" s="2" t="s">
        <v>1373</v>
      </c>
      <c r="B654" s="17" t="s">
        <v>1277</v>
      </c>
      <c r="D654" s="96" t="s">
        <v>1537</v>
      </c>
      <c r="E654" s="96" t="s">
        <v>1538</v>
      </c>
      <c r="F654" s="97" t="s">
        <v>1308</v>
      </c>
      <c r="G654" s="97" t="s">
        <v>125</v>
      </c>
      <c r="H654" s="3" t="s">
        <v>126</v>
      </c>
      <c r="I654" s="3" t="s">
        <v>127</v>
      </c>
      <c r="J654" s="8" t="s">
        <v>128</v>
      </c>
      <c r="K654" s="9" t="s">
        <v>1268</v>
      </c>
      <c r="L654" s="9" t="s">
        <v>1268</v>
      </c>
      <c r="M654" s="9" t="s">
        <v>1308</v>
      </c>
    </row>
    <row r="655" spans="1:13" ht="15.95" customHeight="1">
      <c r="A655" s="2" t="s">
        <v>1373</v>
      </c>
      <c r="B655" s="17" t="s">
        <v>1539</v>
      </c>
      <c r="D655" s="92"/>
      <c r="E655" s="92"/>
      <c r="F655" s="97"/>
      <c r="G655" s="97" t="s">
        <v>246</v>
      </c>
      <c r="H655" s="3" t="s">
        <v>247</v>
      </c>
      <c r="I655" s="3" t="s">
        <v>248</v>
      </c>
      <c r="J655" s="8" t="s">
        <v>128</v>
      </c>
      <c r="K655" s="9" t="s">
        <v>1268</v>
      </c>
      <c r="L655" s="9" t="s">
        <v>1268</v>
      </c>
      <c r="M655" s="9" t="s">
        <v>1308</v>
      </c>
    </row>
    <row r="656" spans="1:13" ht="15.95" customHeight="1">
      <c r="A656" s="2" t="s">
        <v>1373</v>
      </c>
      <c r="B656" s="17" t="s">
        <v>1289</v>
      </c>
      <c r="D656" s="92"/>
      <c r="E656" s="92"/>
      <c r="F656" s="97"/>
      <c r="G656" s="97" t="s">
        <v>673</v>
      </c>
      <c r="H656" s="3" t="s">
        <v>675</v>
      </c>
      <c r="I656" s="3" t="s">
        <v>676</v>
      </c>
      <c r="J656" s="8" t="s">
        <v>322</v>
      </c>
      <c r="K656" s="9" t="s">
        <v>1271</v>
      </c>
      <c r="L656" s="9" t="s">
        <v>1271</v>
      </c>
      <c r="M656" s="9" t="s">
        <v>1309</v>
      </c>
    </row>
    <row r="657" spans="1:13" ht="15.95" customHeight="1">
      <c r="A657" s="2" t="s">
        <v>1373</v>
      </c>
      <c r="B657" s="17" t="s">
        <v>1277</v>
      </c>
      <c r="D657" s="96" t="s">
        <v>1540</v>
      </c>
      <c r="E657" s="96" t="s">
        <v>1268</v>
      </c>
      <c r="F657" s="97" t="s">
        <v>1268</v>
      </c>
      <c r="G657" s="97" t="s">
        <v>125</v>
      </c>
      <c r="H657" s="3" t="s">
        <v>126</v>
      </c>
      <c r="I657" s="3" t="s">
        <v>127</v>
      </c>
      <c r="J657" s="8" t="s">
        <v>128</v>
      </c>
      <c r="K657" s="9" t="s">
        <v>1268</v>
      </c>
      <c r="L657" s="9" t="s">
        <v>1268</v>
      </c>
      <c r="M657" s="9" t="s">
        <v>1268</v>
      </c>
    </row>
    <row r="658" spans="1:13" ht="15.95" customHeight="1">
      <c r="A658" s="2" t="s">
        <v>1373</v>
      </c>
      <c r="B658" s="17" t="s">
        <v>1539</v>
      </c>
      <c r="D658" s="92"/>
      <c r="E658" s="92"/>
      <c r="F658" s="97"/>
      <c r="G658" s="97" t="s">
        <v>246</v>
      </c>
      <c r="H658" s="3" t="s">
        <v>247</v>
      </c>
      <c r="I658" s="3" t="s">
        <v>248</v>
      </c>
      <c r="J658" s="8" t="s">
        <v>128</v>
      </c>
      <c r="K658" s="9" t="s">
        <v>1268</v>
      </c>
      <c r="L658" s="9" t="s">
        <v>1268</v>
      </c>
      <c r="M658" s="9" t="s">
        <v>1268</v>
      </c>
    </row>
    <row r="659" spans="1:13" ht="15.95" customHeight="1">
      <c r="A659" s="2" t="s">
        <v>1373</v>
      </c>
      <c r="B659" s="17" t="s">
        <v>1283</v>
      </c>
      <c r="D659" s="92"/>
      <c r="E659" s="92"/>
      <c r="F659" s="97"/>
      <c r="G659" s="97" t="s">
        <v>686</v>
      </c>
      <c r="H659" s="3" t="s">
        <v>688</v>
      </c>
      <c r="I659" s="3" t="s">
        <v>689</v>
      </c>
      <c r="J659" s="8" t="s">
        <v>322</v>
      </c>
      <c r="K659" s="9" t="s">
        <v>1271</v>
      </c>
      <c r="L659" s="9" t="s">
        <v>1271</v>
      </c>
      <c r="M659" s="9" t="s">
        <v>1271</v>
      </c>
    </row>
    <row r="660" spans="1:13" ht="15.95" customHeight="1">
      <c r="A660" s="2" t="s">
        <v>1373</v>
      </c>
      <c r="B660" s="17" t="s">
        <v>1539</v>
      </c>
      <c r="D660" s="96" t="s">
        <v>1541</v>
      </c>
      <c r="E660" s="96" t="s">
        <v>1567</v>
      </c>
      <c r="F660" s="97" t="s">
        <v>1568</v>
      </c>
      <c r="G660" s="97" t="s">
        <v>246</v>
      </c>
      <c r="H660" s="3" t="s">
        <v>247</v>
      </c>
      <c r="I660" s="3" t="s">
        <v>248</v>
      </c>
      <c r="J660" s="8" t="s">
        <v>128</v>
      </c>
      <c r="K660" s="9" t="s">
        <v>1268</v>
      </c>
      <c r="L660" s="9" t="s">
        <v>1268</v>
      </c>
      <c r="M660" s="9" t="s">
        <v>1568</v>
      </c>
    </row>
    <row r="661" spans="1:13" ht="15.95" customHeight="1">
      <c r="A661" s="2" t="s">
        <v>1373</v>
      </c>
      <c r="B661" s="17" t="s">
        <v>1277</v>
      </c>
      <c r="D661" s="96" t="s">
        <v>1540</v>
      </c>
      <c r="E661" s="96" t="s">
        <v>1572</v>
      </c>
      <c r="F661" s="97" t="s">
        <v>1573</v>
      </c>
      <c r="G661" s="97" t="s">
        <v>125</v>
      </c>
      <c r="H661" s="3" t="s">
        <v>126</v>
      </c>
      <c r="I661" s="3" t="s">
        <v>127</v>
      </c>
      <c r="J661" s="8" t="s">
        <v>128</v>
      </c>
      <c r="K661" s="9" t="s">
        <v>1268</v>
      </c>
      <c r="L661" s="9" t="s">
        <v>1268</v>
      </c>
      <c r="M661" s="9" t="s">
        <v>1573</v>
      </c>
    </row>
    <row r="662" spans="1:13" ht="15.95" customHeight="1">
      <c r="A662" s="2" t="s">
        <v>1373</v>
      </c>
      <c r="B662" s="17" t="s">
        <v>1539</v>
      </c>
      <c r="D662" s="92"/>
      <c r="E662" s="92"/>
      <c r="F662" s="97"/>
      <c r="G662" s="97" t="s">
        <v>246</v>
      </c>
      <c r="H662" s="3" t="s">
        <v>247</v>
      </c>
      <c r="I662" s="3" t="s">
        <v>248</v>
      </c>
      <c r="J662" s="8" t="s">
        <v>128</v>
      </c>
      <c r="K662" s="9" t="s">
        <v>1268</v>
      </c>
      <c r="L662" s="9" t="s">
        <v>1268</v>
      </c>
      <c r="M662" s="9" t="s">
        <v>1573</v>
      </c>
    </row>
    <row r="663" spans="1:13" ht="15.95" customHeight="1">
      <c r="A663" s="2" t="s">
        <v>1373</v>
      </c>
      <c r="B663" s="17" t="s">
        <v>1283</v>
      </c>
      <c r="D663" s="92"/>
      <c r="E663" s="92"/>
      <c r="F663" s="97"/>
      <c r="G663" s="97" t="s">
        <v>686</v>
      </c>
      <c r="H663" s="3" t="s">
        <v>688</v>
      </c>
      <c r="I663" s="3" t="s">
        <v>689</v>
      </c>
      <c r="J663" s="8" t="s">
        <v>322</v>
      </c>
      <c r="K663" s="9" t="s">
        <v>1271</v>
      </c>
      <c r="L663" s="9" t="s">
        <v>1271</v>
      </c>
      <c r="M663" s="9" t="s">
        <v>1574</v>
      </c>
    </row>
    <row r="664" spans="1:13" ht="15.95" customHeight="1">
      <c r="A664" s="2" t="s">
        <v>1373</v>
      </c>
      <c r="B664" s="17" t="s">
        <v>1277</v>
      </c>
      <c r="D664" s="96" t="s">
        <v>1537</v>
      </c>
      <c r="E664" s="96" t="s">
        <v>1307</v>
      </c>
      <c r="F664" s="97" t="s">
        <v>1308</v>
      </c>
      <c r="G664" s="97" t="s">
        <v>125</v>
      </c>
      <c r="H664" s="3" t="s">
        <v>126</v>
      </c>
      <c r="I664" s="3" t="s">
        <v>127</v>
      </c>
      <c r="J664" s="8" t="s">
        <v>128</v>
      </c>
      <c r="K664" s="9" t="s">
        <v>1268</v>
      </c>
      <c r="L664" s="9" t="s">
        <v>1268</v>
      </c>
      <c r="M664" s="9" t="s">
        <v>1308</v>
      </c>
    </row>
    <row r="665" spans="1:13" ht="15.95" customHeight="1">
      <c r="A665" s="2" t="s">
        <v>1373</v>
      </c>
      <c r="B665" s="17" t="s">
        <v>1539</v>
      </c>
      <c r="D665" s="92"/>
      <c r="E665" s="92"/>
      <c r="F665" s="97"/>
      <c r="G665" s="97" t="s">
        <v>246</v>
      </c>
      <c r="H665" s="3" t="s">
        <v>247</v>
      </c>
      <c r="I665" s="3" t="s">
        <v>248</v>
      </c>
      <c r="J665" s="8" t="s">
        <v>128</v>
      </c>
      <c r="K665" s="9" t="s">
        <v>1268</v>
      </c>
      <c r="L665" s="9" t="s">
        <v>1268</v>
      </c>
      <c r="M665" s="9" t="s">
        <v>1308</v>
      </c>
    </row>
    <row r="666" spans="1:13" ht="15.95" customHeight="1">
      <c r="A666" s="2" t="s">
        <v>1373</v>
      </c>
      <c r="B666" s="17" t="s">
        <v>1289</v>
      </c>
      <c r="D666" s="92"/>
      <c r="E666" s="92"/>
      <c r="F666" s="97"/>
      <c r="G666" s="97" t="s">
        <v>673</v>
      </c>
      <c r="H666" s="3" t="s">
        <v>675</v>
      </c>
      <c r="I666" s="3" t="s">
        <v>676</v>
      </c>
      <c r="J666" s="8" t="s">
        <v>322</v>
      </c>
      <c r="K666" s="9" t="s">
        <v>1271</v>
      </c>
      <c r="L666" s="9" t="s">
        <v>1271</v>
      </c>
      <c r="M666" s="9" t="s">
        <v>1309</v>
      </c>
    </row>
    <row r="667" spans="1:13" ht="15.95" customHeight="1">
      <c r="A667" s="2" t="s">
        <v>1373</v>
      </c>
      <c r="B667" s="17" t="s">
        <v>1539</v>
      </c>
      <c r="D667" s="96" t="s">
        <v>1546</v>
      </c>
      <c r="E667" s="96" t="s">
        <v>1274</v>
      </c>
      <c r="F667" s="97" t="s">
        <v>1275</v>
      </c>
      <c r="G667" s="97" t="s">
        <v>246</v>
      </c>
      <c r="H667" s="3" t="s">
        <v>247</v>
      </c>
      <c r="I667" s="3" t="s">
        <v>248</v>
      </c>
      <c r="J667" s="8" t="s">
        <v>128</v>
      </c>
      <c r="K667" s="9" t="s">
        <v>1268</v>
      </c>
      <c r="L667" s="9" t="s">
        <v>1268</v>
      </c>
      <c r="M667" s="9" t="s">
        <v>1275</v>
      </c>
    </row>
    <row r="668" spans="1:13" ht="15.95" customHeight="1">
      <c r="A668" s="2" t="s">
        <v>1373</v>
      </c>
      <c r="B668" s="17" t="s">
        <v>1547</v>
      </c>
      <c r="D668" s="96" t="s">
        <v>1548</v>
      </c>
      <c r="E668" s="96" t="s">
        <v>1268</v>
      </c>
      <c r="F668" s="97" t="s">
        <v>1268</v>
      </c>
      <c r="G668" s="97" t="s">
        <v>289</v>
      </c>
      <c r="H668" s="3" t="s">
        <v>290</v>
      </c>
      <c r="I668" s="3" t="s">
        <v>291</v>
      </c>
      <c r="J668" s="8" t="s">
        <v>148</v>
      </c>
      <c r="K668" s="9" t="s">
        <v>1268</v>
      </c>
      <c r="L668" s="9" t="s">
        <v>1268</v>
      </c>
      <c r="M668" s="9" t="s">
        <v>1268</v>
      </c>
    </row>
    <row r="669" spans="1:13" ht="15.95" customHeight="1">
      <c r="A669" s="2" t="s">
        <v>1373</v>
      </c>
      <c r="B669" s="17" t="s">
        <v>1296</v>
      </c>
      <c r="D669" s="92"/>
      <c r="E669" s="92"/>
      <c r="F669" s="97"/>
      <c r="G669" s="97" t="s">
        <v>160</v>
      </c>
      <c r="H669" s="3" t="s">
        <v>161</v>
      </c>
      <c r="I669" s="3" t="s">
        <v>162</v>
      </c>
      <c r="J669" s="8" t="s">
        <v>148</v>
      </c>
      <c r="K669" s="9" t="s">
        <v>1268</v>
      </c>
      <c r="L669" s="9" t="s">
        <v>1268</v>
      </c>
      <c r="M669" s="9" t="s">
        <v>1268</v>
      </c>
    </row>
    <row r="670" spans="1:13" ht="15.95" customHeight="1">
      <c r="A670" s="2" t="s">
        <v>1373</v>
      </c>
      <c r="D670" s="96"/>
      <c r="E670" s="96"/>
      <c r="F670" s="97"/>
      <c r="G670" s="97"/>
      <c r="H670" s="3"/>
      <c r="I670" s="3"/>
      <c r="J670" s="8"/>
      <c r="K670" s="9"/>
      <c r="L670" s="9"/>
      <c r="M670" s="9"/>
    </row>
    <row r="671" spans="1:13" ht="15.95" customHeight="1">
      <c r="A671" s="2" t="s">
        <v>1373</v>
      </c>
      <c r="D671" s="96" t="s">
        <v>1407</v>
      </c>
      <c r="E671" s="96"/>
      <c r="F671" s="97"/>
      <c r="G671" s="97"/>
      <c r="H671" s="3"/>
      <c r="I671" s="3"/>
      <c r="J671" s="8"/>
      <c r="K671" s="9"/>
      <c r="L671" s="9"/>
      <c r="M671" s="9"/>
    </row>
    <row r="672" spans="1:13" ht="15.95" customHeight="1">
      <c r="A672" s="2" t="s">
        <v>1373</v>
      </c>
      <c r="B672" s="17" t="s">
        <v>1277</v>
      </c>
      <c r="D672" s="96" t="s">
        <v>1537</v>
      </c>
      <c r="E672" s="96" t="s">
        <v>1538</v>
      </c>
      <c r="F672" s="97" t="s">
        <v>1308</v>
      </c>
      <c r="G672" s="97" t="s">
        <v>125</v>
      </c>
      <c r="H672" s="3" t="s">
        <v>126</v>
      </c>
      <c r="I672" s="3" t="s">
        <v>127</v>
      </c>
      <c r="J672" s="8" t="s">
        <v>128</v>
      </c>
      <c r="K672" s="9" t="s">
        <v>1268</v>
      </c>
      <c r="L672" s="9" t="s">
        <v>1268</v>
      </c>
      <c r="M672" s="9" t="s">
        <v>1308</v>
      </c>
    </row>
    <row r="673" spans="1:13" ht="15.95" customHeight="1">
      <c r="A673" s="2" t="s">
        <v>1373</v>
      </c>
      <c r="B673" s="17" t="s">
        <v>1539</v>
      </c>
      <c r="D673" s="92"/>
      <c r="E673" s="92"/>
      <c r="F673" s="97"/>
      <c r="G673" s="97" t="s">
        <v>246</v>
      </c>
      <c r="H673" s="3" t="s">
        <v>247</v>
      </c>
      <c r="I673" s="3" t="s">
        <v>248</v>
      </c>
      <c r="J673" s="8" t="s">
        <v>128</v>
      </c>
      <c r="K673" s="9" t="s">
        <v>1268</v>
      </c>
      <c r="L673" s="9" t="s">
        <v>1268</v>
      </c>
      <c r="M673" s="9" t="s">
        <v>1308</v>
      </c>
    </row>
    <row r="674" spans="1:13" ht="15.95" customHeight="1">
      <c r="A674" s="2" t="s">
        <v>1373</v>
      </c>
      <c r="B674" s="17" t="s">
        <v>1289</v>
      </c>
      <c r="D674" s="92"/>
      <c r="E674" s="92"/>
      <c r="F674" s="97"/>
      <c r="G674" s="97" t="s">
        <v>673</v>
      </c>
      <c r="H674" s="3" t="s">
        <v>675</v>
      </c>
      <c r="I674" s="3" t="s">
        <v>676</v>
      </c>
      <c r="J674" s="8" t="s">
        <v>322</v>
      </c>
      <c r="K674" s="9" t="s">
        <v>1271</v>
      </c>
      <c r="L674" s="9" t="s">
        <v>1271</v>
      </c>
      <c r="M674" s="9" t="s">
        <v>1309</v>
      </c>
    </row>
    <row r="675" spans="1:13" ht="15.95" customHeight="1">
      <c r="A675" s="2" t="s">
        <v>1373</v>
      </c>
      <c r="B675" s="17" t="s">
        <v>1277</v>
      </c>
      <c r="D675" s="98" t="s">
        <v>1540</v>
      </c>
      <c r="E675" s="98" t="s">
        <v>1268</v>
      </c>
      <c r="F675" s="97" t="s">
        <v>1268</v>
      </c>
      <c r="G675" s="97" t="s">
        <v>125</v>
      </c>
      <c r="H675" s="3" t="s">
        <v>126</v>
      </c>
      <c r="I675" s="3" t="s">
        <v>127</v>
      </c>
      <c r="J675" s="8" t="s">
        <v>128</v>
      </c>
      <c r="K675" s="9" t="s">
        <v>1268</v>
      </c>
      <c r="L675" s="9" t="s">
        <v>1268</v>
      </c>
      <c r="M675" s="9" t="s">
        <v>1268</v>
      </c>
    </row>
    <row r="676" spans="1:13" ht="15.95" customHeight="1">
      <c r="D676" s="99"/>
      <c r="E676" s="99"/>
    </row>
    <row r="677" spans="1:13" ht="15.95" customHeight="1">
      <c r="D677" s="99"/>
      <c r="E677" s="99"/>
    </row>
    <row r="678" spans="1:13" ht="15.95" customHeight="1">
      <c r="B678" s="17" t="s">
        <v>1324</v>
      </c>
      <c r="D678" s="250" t="s">
        <v>1559</v>
      </c>
      <c r="E678" s="251"/>
      <c r="F678" s="251"/>
      <c r="G678" s="251"/>
      <c r="H678" s="251"/>
      <c r="I678" s="251"/>
      <c r="J678" s="251"/>
      <c r="K678" s="251"/>
      <c r="L678" s="251"/>
      <c r="M678" s="251"/>
    </row>
    <row r="679" spans="1:13" ht="15.95" customHeight="1">
      <c r="A679" s="44" t="s">
        <v>1390</v>
      </c>
      <c r="B679" s="42" t="s">
        <v>1391</v>
      </c>
      <c r="C679" s="42" t="s">
        <v>1392</v>
      </c>
      <c r="D679" s="252" t="s">
        <v>1393</v>
      </c>
      <c r="E679" s="252" t="s">
        <v>1394</v>
      </c>
      <c r="F679" s="255" t="s">
        <v>1395</v>
      </c>
      <c r="G679" s="255" t="s">
        <v>1396</v>
      </c>
      <c r="H679" s="252" t="s">
        <v>1397</v>
      </c>
      <c r="I679" s="252" t="s">
        <v>1398</v>
      </c>
      <c r="J679" s="252" t="s">
        <v>1399</v>
      </c>
      <c r="K679" s="252" t="s">
        <v>1400</v>
      </c>
      <c r="L679" s="252" t="s">
        <v>1401</v>
      </c>
      <c r="M679" s="252" t="s">
        <v>1402</v>
      </c>
    </row>
    <row r="680" spans="1:13" ht="15.95" customHeight="1">
      <c r="A680" s="44"/>
      <c r="B680" s="42"/>
      <c r="C680" s="42"/>
      <c r="D680" s="254"/>
      <c r="E680" s="254"/>
      <c r="F680" s="256"/>
      <c r="G680" s="256"/>
      <c r="H680" s="254"/>
      <c r="I680" s="254"/>
      <c r="J680" s="254"/>
      <c r="K680" s="254"/>
      <c r="L680" s="254"/>
      <c r="M680" s="254"/>
    </row>
    <row r="681" spans="1:13" ht="15.95" customHeight="1">
      <c r="A681" s="2" t="s">
        <v>1373</v>
      </c>
      <c r="B681" s="17" t="s">
        <v>1539</v>
      </c>
      <c r="C681" s="17" t="s">
        <v>1445</v>
      </c>
      <c r="D681" s="92"/>
      <c r="E681" s="92"/>
      <c r="F681" s="93"/>
      <c r="G681" s="93" t="s">
        <v>246</v>
      </c>
      <c r="H681" s="5" t="s">
        <v>247</v>
      </c>
      <c r="I681" s="5" t="s">
        <v>248</v>
      </c>
      <c r="J681" s="94" t="s">
        <v>128</v>
      </c>
      <c r="K681" s="95" t="s">
        <v>1268</v>
      </c>
      <c r="L681" s="95" t="s">
        <v>1268</v>
      </c>
      <c r="M681" s="95" t="s">
        <v>1268</v>
      </c>
    </row>
    <row r="682" spans="1:13" ht="15.95" customHeight="1">
      <c r="A682" s="2" t="s">
        <v>1373</v>
      </c>
      <c r="B682" s="17" t="s">
        <v>1283</v>
      </c>
      <c r="D682" s="92"/>
      <c r="E682" s="92"/>
      <c r="F682" s="97"/>
      <c r="G682" s="97" t="s">
        <v>686</v>
      </c>
      <c r="H682" s="3" t="s">
        <v>688</v>
      </c>
      <c r="I682" s="3" t="s">
        <v>689</v>
      </c>
      <c r="J682" s="8" t="s">
        <v>322</v>
      </c>
      <c r="K682" s="9" t="s">
        <v>1271</v>
      </c>
      <c r="L682" s="9" t="s">
        <v>1271</v>
      </c>
      <c r="M682" s="9" t="s">
        <v>1271</v>
      </c>
    </row>
    <row r="683" spans="1:13" ht="15.95" customHeight="1">
      <c r="A683" s="2" t="s">
        <v>1373</v>
      </c>
      <c r="B683" s="17" t="s">
        <v>1539</v>
      </c>
      <c r="D683" s="96" t="s">
        <v>1541</v>
      </c>
      <c r="E683" s="96" t="s">
        <v>1575</v>
      </c>
      <c r="F683" s="97" t="s">
        <v>1576</v>
      </c>
      <c r="G683" s="97" t="s">
        <v>246</v>
      </c>
      <c r="H683" s="3" t="s">
        <v>247</v>
      </c>
      <c r="I683" s="3" t="s">
        <v>248</v>
      </c>
      <c r="J683" s="8" t="s">
        <v>128</v>
      </c>
      <c r="K683" s="9" t="s">
        <v>1268</v>
      </c>
      <c r="L683" s="9" t="s">
        <v>1268</v>
      </c>
      <c r="M683" s="9" t="s">
        <v>1576</v>
      </c>
    </row>
    <row r="684" spans="1:13" ht="15.95" customHeight="1">
      <c r="A684" s="2" t="s">
        <v>1373</v>
      </c>
      <c r="B684" s="17" t="s">
        <v>1277</v>
      </c>
      <c r="D684" s="96" t="s">
        <v>1540</v>
      </c>
      <c r="E684" s="96" t="s">
        <v>1554</v>
      </c>
      <c r="F684" s="97" t="s">
        <v>1304</v>
      </c>
      <c r="G684" s="97" t="s">
        <v>125</v>
      </c>
      <c r="H684" s="3" t="s">
        <v>126</v>
      </c>
      <c r="I684" s="3" t="s">
        <v>127</v>
      </c>
      <c r="J684" s="8" t="s">
        <v>128</v>
      </c>
      <c r="K684" s="9" t="s">
        <v>1268</v>
      </c>
      <c r="L684" s="9" t="s">
        <v>1268</v>
      </c>
      <c r="M684" s="9" t="s">
        <v>1304</v>
      </c>
    </row>
    <row r="685" spans="1:13" ht="15.95" customHeight="1">
      <c r="A685" s="2" t="s">
        <v>1373</v>
      </c>
      <c r="B685" s="17" t="s">
        <v>1539</v>
      </c>
      <c r="D685" s="92"/>
      <c r="E685" s="92"/>
      <c r="F685" s="97"/>
      <c r="G685" s="97" t="s">
        <v>246</v>
      </c>
      <c r="H685" s="3" t="s">
        <v>247</v>
      </c>
      <c r="I685" s="3" t="s">
        <v>248</v>
      </c>
      <c r="J685" s="8" t="s">
        <v>128</v>
      </c>
      <c r="K685" s="9" t="s">
        <v>1268</v>
      </c>
      <c r="L685" s="9" t="s">
        <v>1268</v>
      </c>
      <c r="M685" s="9" t="s">
        <v>1304</v>
      </c>
    </row>
    <row r="686" spans="1:13" ht="15.95" customHeight="1">
      <c r="A686" s="2" t="s">
        <v>1373</v>
      </c>
      <c r="B686" s="17" t="s">
        <v>1283</v>
      </c>
      <c r="D686" s="92"/>
      <c r="E686" s="92"/>
      <c r="F686" s="97"/>
      <c r="G686" s="97" t="s">
        <v>686</v>
      </c>
      <c r="H686" s="3" t="s">
        <v>688</v>
      </c>
      <c r="I686" s="3" t="s">
        <v>689</v>
      </c>
      <c r="J686" s="8" t="s">
        <v>322</v>
      </c>
      <c r="K686" s="9" t="s">
        <v>1271</v>
      </c>
      <c r="L686" s="9" t="s">
        <v>1271</v>
      </c>
      <c r="M686" s="9" t="s">
        <v>1306</v>
      </c>
    </row>
    <row r="687" spans="1:13" ht="15.95" customHeight="1">
      <c r="A687" s="2" t="s">
        <v>1373</v>
      </c>
      <c r="B687" s="17" t="s">
        <v>1277</v>
      </c>
      <c r="D687" s="96" t="s">
        <v>1537</v>
      </c>
      <c r="E687" s="96" t="s">
        <v>1307</v>
      </c>
      <c r="F687" s="97" t="s">
        <v>1308</v>
      </c>
      <c r="G687" s="97" t="s">
        <v>125</v>
      </c>
      <c r="H687" s="3" t="s">
        <v>126</v>
      </c>
      <c r="I687" s="3" t="s">
        <v>127</v>
      </c>
      <c r="J687" s="8" t="s">
        <v>128</v>
      </c>
      <c r="K687" s="9" t="s">
        <v>1268</v>
      </c>
      <c r="L687" s="9" t="s">
        <v>1268</v>
      </c>
      <c r="M687" s="9" t="s">
        <v>1308</v>
      </c>
    </row>
    <row r="688" spans="1:13" ht="15.95" customHeight="1">
      <c r="A688" s="2" t="s">
        <v>1373</v>
      </c>
      <c r="B688" s="17" t="s">
        <v>1539</v>
      </c>
      <c r="D688" s="92"/>
      <c r="E688" s="92"/>
      <c r="F688" s="97"/>
      <c r="G688" s="97" t="s">
        <v>246</v>
      </c>
      <c r="H688" s="3" t="s">
        <v>247</v>
      </c>
      <c r="I688" s="3" t="s">
        <v>248</v>
      </c>
      <c r="J688" s="8" t="s">
        <v>128</v>
      </c>
      <c r="K688" s="9" t="s">
        <v>1268</v>
      </c>
      <c r="L688" s="9" t="s">
        <v>1268</v>
      </c>
      <c r="M688" s="9" t="s">
        <v>1308</v>
      </c>
    </row>
    <row r="689" spans="1:13" ht="15.95" customHeight="1">
      <c r="A689" s="2" t="s">
        <v>1373</v>
      </c>
      <c r="B689" s="17" t="s">
        <v>1289</v>
      </c>
      <c r="D689" s="92"/>
      <c r="E689" s="92"/>
      <c r="F689" s="97"/>
      <c r="G689" s="97" t="s">
        <v>673</v>
      </c>
      <c r="H689" s="3" t="s">
        <v>675</v>
      </c>
      <c r="I689" s="3" t="s">
        <v>676</v>
      </c>
      <c r="J689" s="8" t="s">
        <v>322</v>
      </c>
      <c r="K689" s="9" t="s">
        <v>1271</v>
      </c>
      <c r="L689" s="9" t="s">
        <v>1271</v>
      </c>
      <c r="M689" s="9" t="s">
        <v>1309</v>
      </c>
    </row>
    <row r="690" spans="1:13" ht="15.95" customHeight="1">
      <c r="A690" s="2" t="s">
        <v>1373</v>
      </c>
      <c r="B690" s="17" t="s">
        <v>1539</v>
      </c>
      <c r="D690" s="96" t="s">
        <v>1546</v>
      </c>
      <c r="E690" s="96" t="s">
        <v>1274</v>
      </c>
      <c r="F690" s="97" t="s">
        <v>1275</v>
      </c>
      <c r="G690" s="97" t="s">
        <v>246</v>
      </c>
      <c r="H690" s="3" t="s">
        <v>247</v>
      </c>
      <c r="I690" s="3" t="s">
        <v>248</v>
      </c>
      <c r="J690" s="8" t="s">
        <v>128</v>
      </c>
      <c r="K690" s="9" t="s">
        <v>1268</v>
      </c>
      <c r="L690" s="9" t="s">
        <v>1268</v>
      </c>
      <c r="M690" s="9" t="s">
        <v>1275</v>
      </c>
    </row>
    <row r="691" spans="1:13" ht="15.95" customHeight="1">
      <c r="A691" s="2" t="s">
        <v>1373</v>
      </c>
      <c r="B691" s="17" t="s">
        <v>1547</v>
      </c>
      <c r="D691" s="96" t="s">
        <v>1548</v>
      </c>
      <c r="E691" s="96" t="s">
        <v>1268</v>
      </c>
      <c r="F691" s="97" t="s">
        <v>1268</v>
      </c>
      <c r="G691" s="97" t="s">
        <v>289</v>
      </c>
      <c r="H691" s="3" t="s">
        <v>290</v>
      </c>
      <c r="I691" s="3" t="s">
        <v>291</v>
      </c>
      <c r="J691" s="8" t="s">
        <v>148</v>
      </c>
      <c r="K691" s="9" t="s">
        <v>1268</v>
      </c>
      <c r="L691" s="9" t="s">
        <v>1268</v>
      </c>
      <c r="M691" s="9" t="s">
        <v>1268</v>
      </c>
    </row>
    <row r="692" spans="1:13" ht="15.95" customHeight="1">
      <c r="A692" s="2" t="s">
        <v>1373</v>
      </c>
      <c r="B692" s="17" t="s">
        <v>1296</v>
      </c>
      <c r="D692" s="92"/>
      <c r="E692" s="92"/>
      <c r="F692" s="97"/>
      <c r="G692" s="97" t="s">
        <v>160</v>
      </c>
      <c r="H692" s="3" t="s">
        <v>161</v>
      </c>
      <c r="I692" s="3" t="s">
        <v>162</v>
      </c>
      <c r="J692" s="8" t="s">
        <v>148</v>
      </c>
      <c r="K692" s="9" t="s">
        <v>1268</v>
      </c>
      <c r="L692" s="9" t="s">
        <v>1268</v>
      </c>
      <c r="M692" s="9" t="s">
        <v>1268</v>
      </c>
    </row>
    <row r="693" spans="1:13" ht="15.95" customHeight="1">
      <c r="A693" s="2" t="s">
        <v>1373</v>
      </c>
      <c r="D693" s="96"/>
      <c r="E693" s="96"/>
      <c r="F693" s="97"/>
      <c r="G693" s="97"/>
      <c r="H693" s="3"/>
      <c r="I693" s="3"/>
      <c r="J693" s="8"/>
      <c r="K693" s="9"/>
      <c r="L693" s="9"/>
      <c r="M693" s="9"/>
    </row>
    <row r="694" spans="1:13" ht="15.95" customHeight="1">
      <c r="A694" s="2" t="s">
        <v>1373</v>
      </c>
      <c r="D694" s="96" t="s">
        <v>1415</v>
      </c>
      <c r="E694" s="96"/>
      <c r="F694" s="97"/>
      <c r="G694" s="97"/>
      <c r="H694" s="3"/>
      <c r="I694" s="3"/>
      <c r="J694" s="8"/>
      <c r="K694" s="9"/>
      <c r="L694" s="9"/>
      <c r="M694" s="9"/>
    </row>
    <row r="695" spans="1:13" ht="15.95" customHeight="1">
      <c r="A695" s="2" t="s">
        <v>1373</v>
      </c>
      <c r="B695" s="17" t="s">
        <v>1277</v>
      </c>
      <c r="D695" s="96" t="s">
        <v>1537</v>
      </c>
      <c r="E695" s="96" t="s">
        <v>1538</v>
      </c>
      <c r="F695" s="97" t="s">
        <v>1308</v>
      </c>
      <c r="G695" s="97" t="s">
        <v>125</v>
      </c>
      <c r="H695" s="3" t="s">
        <v>126</v>
      </c>
      <c r="I695" s="3" t="s">
        <v>127</v>
      </c>
      <c r="J695" s="8" t="s">
        <v>128</v>
      </c>
      <c r="K695" s="9" t="s">
        <v>1268</v>
      </c>
      <c r="L695" s="9" t="s">
        <v>1268</v>
      </c>
      <c r="M695" s="9" t="s">
        <v>1308</v>
      </c>
    </row>
    <row r="696" spans="1:13" ht="15.95" customHeight="1">
      <c r="A696" s="2" t="s">
        <v>1373</v>
      </c>
      <c r="B696" s="17" t="s">
        <v>1539</v>
      </c>
      <c r="D696" s="92"/>
      <c r="E696" s="92"/>
      <c r="F696" s="97"/>
      <c r="G696" s="97" t="s">
        <v>246</v>
      </c>
      <c r="H696" s="3" t="s">
        <v>247</v>
      </c>
      <c r="I696" s="3" t="s">
        <v>248</v>
      </c>
      <c r="J696" s="8" t="s">
        <v>128</v>
      </c>
      <c r="K696" s="9" t="s">
        <v>1268</v>
      </c>
      <c r="L696" s="9" t="s">
        <v>1268</v>
      </c>
      <c r="M696" s="9" t="s">
        <v>1308</v>
      </c>
    </row>
    <row r="697" spans="1:13" ht="15.95" customHeight="1">
      <c r="A697" s="2" t="s">
        <v>1373</v>
      </c>
      <c r="B697" s="17" t="s">
        <v>1289</v>
      </c>
      <c r="D697" s="92"/>
      <c r="E697" s="92"/>
      <c r="F697" s="97"/>
      <c r="G697" s="97" t="s">
        <v>673</v>
      </c>
      <c r="H697" s="3" t="s">
        <v>675</v>
      </c>
      <c r="I697" s="3" t="s">
        <v>676</v>
      </c>
      <c r="J697" s="8" t="s">
        <v>322</v>
      </c>
      <c r="K697" s="9" t="s">
        <v>1271</v>
      </c>
      <c r="L697" s="9" t="s">
        <v>1271</v>
      </c>
      <c r="M697" s="9" t="s">
        <v>1309</v>
      </c>
    </row>
    <row r="698" spans="1:13" ht="15.95" customHeight="1">
      <c r="A698" s="2" t="s">
        <v>1373</v>
      </c>
      <c r="B698" s="17" t="s">
        <v>1277</v>
      </c>
      <c r="D698" s="96" t="s">
        <v>1540</v>
      </c>
      <c r="E698" s="96" t="s">
        <v>1268</v>
      </c>
      <c r="F698" s="97" t="s">
        <v>1268</v>
      </c>
      <c r="G698" s="97" t="s">
        <v>125</v>
      </c>
      <c r="H698" s="3" t="s">
        <v>126</v>
      </c>
      <c r="I698" s="3" t="s">
        <v>127</v>
      </c>
      <c r="J698" s="8" t="s">
        <v>128</v>
      </c>
      <c r="K698" s="9" t="s">
        <v>1268</v>
      </c>
      <c r="L698" s="9" t="s">
        <v>1268</v>
      </c>
      <c r="M698" s="9" t="s">
        <v>1268</v>
      </c>
    </row>
    <row r="699" spans="1:13" ht="15.95" customHeight="1">
      <c r="A699" s="2" t="s">
        <v>1373</v>
      </c>
      <c r="B699" s="17" t="s">
        <v>1539</v>
      </c>
      <c r="D699" s="92"/>
      <c r="E699" s="92"/>
      <c r="F699" s="97"/>
      <c r="G699" s="97" t="s">
        <v>246</v>
      </c>
      <c r="H699" s="3" t="s">
        <v>247</v>
      </c>
      <c r="I699" s="3" t="s">
        <v>248</v>
      </c>
      <c r="J699" s="8" t="s">
        <v>128</v>
      </c>
      <c r="K699" s="9" t="s">
        <v>1268</v>
      </c>
      <c r="L699" s="9" t="s">
        <v>1268</v>
      </c>
      <c r="M699" s="9" t="s">
        <v>1268</v>
      </c>
    </row>
    <row r="700" spans="1:13" ht="15.95" customHeight="1">
      <c r="A700" s="2" t="s">
        <v>1373</v>
      </c>
      <c r="B700" s="17" t="s">
        <v>1283</v>
      </c>
      <c r="D700" s="92"/>
      <c r="E700" s="92"/>
      <c r="F700" s="97"/>
      <c r="G700" s="97" t="s">
        <v>686</v>
      </c>
      <c r="H700" s="3" t="s">
        <v>688</v>
      </c>
      <c r="I700" s="3" t="s">
        <v>689</v>
      </c>
      <c r="J700" s="8" t="s">
        <v>322</v>
      </c>
      <c r="K700" s="9" t="s">
        <v>1271</v>
      </c>
      <c r="L700" s="9" t="s">
        <v>1271</v>
      </c>
      <c r="M700" s="9" t="s">
        <v>1271</v>
      </c>
    </row>
    <row r="701" spans="1:13" ht="15.95" customHeight="1">
      <c r="A701" s="2" t="s">
        <v>1373</v>
      </c>
      <c r="B701" s="17" t="s">
        <v>1539</v>
      </c>
      <c r="D701" s="96" t="s">
        <v>1541</v>
      </c>
      <c r="E701" s="96" t="s">
        <v>1577</v>
      </c>
      <c r="F701" s="97" t="s">
        <v>1578</v>
      </c>
      <c r="G701" s="97" t="s">
        <v>246</v>
      </c>
      <c r="H701" s="3" t="s">
        <v>247</v>
      </c>
      <c r="I701" s="3" t="s">
        <v>248</v>
      </c>
      <c r="J701" s="8" t="s">
        <v>128</v>
      </c>
      <c r="K701" s="9" t="s">
        <v>1268</v>
      </c>
      <c r="L701" s="9" t="s">
        <v>1268</v>
      </c>
      <c r="M701" s="9" t="s">
        <v>1578</v>
      </c>
    </row>
    <row r="702" spans="1:13" ht="15.95" customHeight="1">
      <c r="A702" s="2" t="s">
        <v>1373</v>
      </c>
      <c r="B702" s="17" t="s">
        <v>1277</v>
      </c>
      <c r="D702" s="96" t="s">
        <v>1540</v>
      </c>
      <c r="E702" s="96" t="s">
        <v>1579</v>
      </c>
      <c r="F702" s="97" t="s">
        <v>1304</v>
      </c>
      <c r="G702" s="97" t="s">
        <v>125</v>
      </c>
      <c r="H702" s="3" t="s">
        <v>126</v>
      </c>
      <c r="I702" s="3" t="s">
        <v>127</v>
      </c>
      <c r="J702" s="8" t="s">
        <v>128</v>
      </c>
      <c r="K702" s="9" t="s">
        <v>1268</v>
      </c>
      <c r="L702" s="9" t="s">
        <v>1268</v>
      </c>
      <c r="M702" s="9" t="s">
        <v>1304</v>
      </c>
    </row>
    <row r="703" spans="1:13" ht="15.95" customHeight="1">
      <c r="A703" s="2" t="s">
        <v>1373</v>
      </c>
      <c r="B703" s="17" t="s">
        <v>1539</v>
      </c>
      <c r="D703" s="92"/>
      <c r="E703" s="92"/>
      <c r="F703" s="97"/>
      <c r="G703" s="97" t="s">
        <v>246</v>
      </c>
      <c r="H703" s="3" t="s">
        <v>247</v>
      </c>
      <c r="I703" s="3" t="s">
        <v>248</v>
      </c>
      <c r="J703" s="8" t="s">
        <v>128</v>
      </c>
      <c r="K703" s="9" t="s">
        <v>1268</v>
      </c>
      <c r="L703" s="9" t="s">
        <v>1268</v>
      </c>
      <c r="M703" s="9" t="s">
        <v>1304</v>
      </c>
    </row>
    <row r="704" spans="1:13" ht="15.95" customHeight="1">
      <c r="A704" s="2" t="s">
        <v>1373</v>
      </c>
      <c r="B704" s="17" t="s">
        <v>1283</v>
      </c>
      <c r="D704" s="92"/>
      <c r="E704" s="92"/>
      <c r="F704" s="97"/>
      <c r="G704" s="97" t="s">
        <v>686</v>
      </c>
      <c r="H704" s="3" t="s">
        <v>688</v>
      </c>
      <c r="I704" s="3" t="s">
        <v>689</v>
      </c>
      <c r="J704" s="8" t="s">
        <v>322</v>
      </c>
      <c r="K704" s="9" t="s">
        <v>1271</v>
      </c>
      <c r="L704" s="9" t="s">
        <v>1271</v>
      </c>
      <c r="M704" s="9" t="s">
        <v>1306</v>
      </c>
    </row>
    <row r="705" spans="1:13" ht="15.95" customHeight="1">
      <c r="A705" s="2" t="s">
        <v>1373</v>
      </c>
      <c r="B705" s="17" t="s">
        <v>1277</v>
      </c>
      <c r="D705" s="96" t="s">
        <v>1537</v>
      </c>
      <c r="E705" s="96" t="s">
        <v>1307</v>
      </c>
      <c r="F705" s="97" t="s">
        <v>1308</v>
      </c>
      <c r="G705" s="97" t="s">
        <v>125</v>
      </c>
      <c r="H705" s="3" t="s">
        <v>126</v>
      </c>
      <c r="I705" s="3" t="s">
        <v>127</v>
      </c>
      <c r="J705" s="8" t="s">
        <v>128</v>
      </c>
      <c r="K705" s="9" t="s">
        <v>1268</v>
      </c>
      <c r="L705" s="9" t="s">
        <v>1268</v>
      </c>
      <c r="M705" s="9" t="s">
        <v>1308</v>
      </c>
    </row>
    <row r="706" spans="1:13" ht="15.95" customHeight="1">
      <c r="A706" s="2" t="s">
        <v>1373</v>
      </c>
      <c r="B706" s="17" t="s">
        <v>1539</v>
      </c>
      <c r="D706" s="92"/>
      <c r="E706" s="92"/>
      <c r="F706" s="97"/>
      <c r="G706" s="97" t="s">
        <v>246</v>
      </c>
      <c r="H706" s="3" t="s">
        <v>247</v>
      </c>
      <c r="I706" s="3" t="s">
        <v>248</v>
      </c>
      <c r="J706" s="8" t="s">
        <v>128</v>
      </c>
      <c r="K706" s="9" t="s">
        <v>1268</v>
      </c>
      <c r="L706" s="9" t="s">
        <v>1268</v>
      </c>
      <c r="M706" s="9" t="s">
        <v>1308</v>
      </c>
    </row>
    <row r="707" spans="1:13" ht="15.95" customHeight="1">
      <c r="A707" s="2" t="s">
        <v>1373</v>
      </c>
      <c r="B707" s="17" t="s">
        <v>1289</v>
      </c>
      <c r="D707" s="92"/>
      <c r="E707" s="92"/>
      <c r="F707" s="97"/>
      <c r="G707" s="97" t="s">
        <v>673</v>
      </c>
      <c r="H707" s="3" t="s">
        <v>675</v>
      </c>
      <c r="I707" s="3" t="s">
        <v>676</v>
      </c>
      <c r="J707" s="8" t="s">
        <v>322</v>
      </c>
      <c r="K707" s="9" t="s">
        <v>1271</v>
      </c>
      <c r="L707" s="9" t="s">
        <v>1271</v>
      </c>
      <c r="M707" s="9" t="s">
        <v>1309</v>
      </c>
    </row>
    <row r="708" spans="1:13" ht="15.95" customHeight="1">
      <c r="A708" s="2" t="s">
        <v>1373</v>
      </c>
      <c r="B708" s="17" t="s">
        <v>1539</v>
      </c>
      <c r="D708" s="96" t="s">
        <v>1546</v>
      </c>
      <c r="E708" s="96" t="s">
        <v>1274</v>
      </c>
      <c r="F708" s="97" t="s">
        <v>1275</v>
      </c>
      <c r="G708" s="97" t="s">
        <v>246</v>
      </c>
      <c r="H708" s="3" t="s">
        <v>247</v>
      </c>
      <c r="I708" s="3" t="s">
        <v>248</v>
      </c>
      <c r="J708" s="8" t="s">
        <v>128</v>
      </c>
      <c r="K708" s="9" t="s">
        <v>1268</v>
      </c>
      <c r="L708" s="9" t="s">
        <v>1268</v>
      </c>
      <c r="M708" s="9" t="s">
        <v>1275</v>
      </c>
    </row>
    <row r="709" spans="1:13" ht="15.95" customHeight="1">
      <c r="A709" s="2" t="s">
        <v>1373</v>
      </c>
      <c r="B709" s="17" t="s">
        <v>1547</v>
      </c>
      <c r="D709" s="96" t="s">
        <v>1548</v>
      </c>
      <c r="E709" s="96" t="s">
        <v>1268</v>
      </c>
      <c r="F709" s="97" t="s">
        <v>1268</v>
      </c>
      <c r="G709" s="97" t="s">
        <v>289</v>
      </c>
      <c r="H709" s="3" t="s">
        <v>290</v>
      </c>
      <c r="I709" s="3" t="s">
        <v>291</v>
      </c>
      <c r="J709" s="8" t="s">
        <v>148</v>
      </c>
      <c r="K709" s="9" t="s">
        <v>1268</v>
      </c>
      <c r="L709" s="9" t="s">
        <v>1268</v>
      </c>
      <c r="M709" s="9" t="s">
        <v>1268</v>
      </c>
    </row>
    <row r="710" spans="1:13" ht="15.95" customHeight="1">
      <c r="A710" s="2" t="s">
        <v>1373</v>
      </c>
      <c r="B710" s="17" t="s">
        <v>1296</v>
      </c>
      <c r="D710" s="92"/>
      <c r="E710" s="92"/>
      <c r="F710" s="97"/>
      <c r="G710" s="97" t="s">
        <v>160</v>
      </c>
      <c r="H710" s="3" t="s">
        <v>161</v>
      </c>
      <c r="I710" s="3" t="s">
        <v>162</v>
      </c>
      <c r="J710" s="8" t="s">
        <v>148</v>
      </c>
      <c r="K710" s="9" t="s">
        <v>1268</v>
      </c>
      <c r="L710" s="9" t="s">
        <v>1268</v>
      </c>
      <c r="M710" s="9" t="s">
        <v>1268</v>
      </c>
    </row>
    <row r="711" spans="1:13" ht="15.95" customHeight="1">
      <c r="A711" s="2" t="s">
        <v>1373</v>
      </c>
      <c r="D711" s="96"/>
      <c r="E711" s="96"/>
      <c r="F711" s="97"/>
      <c r="G711" s="97"/>
      <c r="H711" s="3"/>
      <c r="I711" s="3"/>
      <c r="J711" s="8"/>
      <c r="K711" s="9"/>
      <c r="L711" s="9"/>
      <c r="M711" s="9"/>
    </row>
    <row r="712" spans="1:13" ht="15.95" customHeight="1">
      <c r="A712" s="2" t="s">
        <v>1373</v>
      </c>
      <c r="D712" s="96" t="s">
        <v>1424</v>
      </c>
      <c r="E712" s="96"/>
      <c r="F712" s="97"/>
      <c r="G712" s="97"/>
      <c r="H712" s="3"/>
      <c r="I712" s="3"/>
      <c r="J712" s="8"/>
      <c r="K712" s="9"/>
      <c r="L712" s="9"/>
      <c r="M712" s="9"/>
    </row>
    <row r="713" spans="1:13" ht="15.95" customHeight="1">
      <c r="A713" s="2" t="s">
        <v>1373</v>
      </c>
      <c r="B713" s="17" t="s">
        <v>1277</v>
      </c>
      <c r="D713" s="96" t="s">
        <v>1537</v>
      </c>
      <c r="E713" s="96" t="s">
        <v>1538</v>
      </c>
      <c r="F713" s="97" t="s">
        <v>1308</v>
      </c>
      <c r="G713" s="97" t="s">
        <v>125</v>
      </c>
      <c r="H713" s="3" t="s">
        <v>126</v>
      </c>
      <c r="I713" s="3" t="s">
        <v>127</v>
      </c>
      <c r="J713" s="8" t="s">
        <v>128</v>
      </c>
      <c r="K713" s="9" t="s">
        <v>1268</v>
      </c>
      <c r="L713" s="9" t="s">
        <v>1268</v>
      </c>
      <c r="M713" s="9" t="s">
        <v>1308</v>
      </c>
    </row>
    <row r="714" spans="1:13" ht="15.95" customHeight="1">
      <c r="A714" s="2" t="s">
        <v>1373</v>
      </c>
      <c r="B714" s="17" t="s">
        <v>1539</v>
      </c>
      <c r="D714" s="92"/>
      <c r="E714" s="92"/>
      <c r="F714" s="97"/>
      <c r="G714" s="97" t="s">
        <v>246</v>
      </c>
      <c r="H714" s="3" t="s">
        <v>247</v>
      </c>
      <c r="I714" s="3" t="s">
        <v>248</v>
      </c>
      <c r="J714" s="8" t="s">
        <v>128</v>
      </c>
      <c r="K714" s="9" t="s">
        <v>1268</v>
      </c>
      <c r="L714" s="9" t="s">
        <v>1268</v>
      </c>
      <c r="M714" s="9" t="s">
        <v>1308</v>
      </c>
    </row>
    <row r="715" spans="1:13" ht="15.95" customHeight="1">
      <c r="A715" s="2" t="s">
        <v>1373</v>
      </c>
      <c r="B715" s="17" t="s">
        <v>1289</v>
      </c>
      <c r="D715" s="92"/>
      <c r="E715" s="92"/>
      <c r="F715" s="97"/>
      <c r="G715" s="97" t="s">
        <v>673</v>
      </c>
      <c r="H715" s="3" t="s">
        <v>675</v>
      </c>
      <c r="I715" s="3" t="s">
        <v>676</v>
      </c>
      <c r="J715" s="8" t="s">
        <v>322</v>
      </c>
      <c r="K715" s="9" t="s">
        <v>1271</v>
      </c>
      <c r="L715" s="9" t="s">
        <v>1271</v>
      </c>
      <c r="M715" s="9" t="s">
        <v>1309</v>
      </c>
    </row>
    <row r="716" spans="1:13" ht="15.95" customHeight="1">
      <c r="A716" s="2" t="s">
        <v>1373</v>
      </c>
      <c r="B716" s="17" t="s">
        <v>1277</v>
      </c>
      <c r="D716" s="96" t="s">
        <v>1540</v>
      </c>
      <c r="E716" s="96" t="s">
        <v>1268</v>
      </c>
      <c r="F716" s="97" t="s">
        <v>1268</v>
      </c>
      <c r="G716" s="97" t="s">
        <v>125</v>
      </c>
      <c r="H716" s="3" t="s">
        <v>126</v>
      </c>
      <c r="I716" s="3" t="s">
        <v>127</v>
      </c>
      <c r="J716" s="8" t="s">
        <v>128</v>
      </c>
      <c r="K716" s="9" t="s">
        <v>1268</v>
      </c>
      <c r="L716" s="9" t="s">
        <v>1268</v>
      </c>
      <c r="M716" s="9" t="s">
        <v>1268</v>
      </c>
    </row>
    <row r="717" spans="1:13" ht="15.95" customHeight="1">
      <c r="A717" s="2" t="s">
        <v>1373</v>
      </c>
      <c r="B717" s="17" t="s">
        <v>1539</v>
      </c>
      <c r="D717" s="92"/>
      <c r="E717" s="92"/>
      <c r="F717" s="97"/>
      <c r="G717" s="97" t="s">
        <v>246</v>
      </c>
      <c r="H717" s="3" t="s">
        <v>247</v>
      </c>
      <c r="I717" s="3" t="s">
        <v>248</v>
      </c>
      <c r="J717" s="8" t="s">
        <v>128</v>
      </c>
      <c r="K717" s="9" t="s">
        <v>1268</v>
      </c>
      <c r="L717" s="9" t="s">
        <v>1268</v>
      </c>
      <c r="M717" s="9" t="s">
        <v>1268</v>
      </c>
    </row>
    <row r="718" spans="1:13" ht="15.95" customHeight="1">
      <c r="A718" s="2" t="s">
        <v>1373</v>
      </c>
      <c r="B718" s="17" t="s">
        <v>1283</v>
      </c>
      <c r="D718" s="92"/>
      <c r="E718" s="92"/>
      <c r="F718" s="97"/>
      <c r="G718" s="97" t="s">
        <v>686</v>
      </c>
      <c r="H718" s="3" t="s">
        <v>688</v>
      </c>
      <c r="I718" s="3" t="s">
        <v>689</v>
      </c>
      <c r="J718" s="8" t="s">
        <v>322</v>
      </c>
      <c r="K718" s="9" t="s">
        <v>1271</v>
      </c>
      <c r="L718" s="9" t="s">
        <v>1271</v>
      </c>
      <c r="M718" s="9" t="s">
        <v>1271</v>
      </c>
    </row>
    <row r="719" spans="1:13" ht="15.95" customHeight="1">
      <c r="A719" s="2" t="s">
        <v>1373</v>
      </c>
      <c r="B719" s="17" t="s">
        <v>1539</v>
      </c>
      <c r="D719" s="96" t="s">
        <v>1541</v>
      </c>
      <c r="E719" s="96" t="s">
        <v>1577</v>
      </c>
      <c r="F719" s="97" t="s">
        <v>1578</v>
      </c>
      <c r="G719" s="97" t="s">
        <v>246</v>
      </c>
      <c r="H719" s="3" t="s">
        <v>247</v>
      </c>
      <c r="I719" s="3" t="s">
        <v>248</v>
      </c>
      <c r="J719" s="8" t="s">
        <v>128</v>
      </c>
      <c r="K719" s="9" t="s">
        <v>1268</v>
      </c>
      <c r="L719" s="9" t="s">
        <v>1268</v>
      </c>
      <c r="M719" s="9" t="s">
        <v>1578</v>
      </c>
    </row>
    <row r="720" spans="1:13" ht="15.95" customHeight="1">
      <c r="A720" s="2" t="s">
        <v>1373</v>
      </c>
      <c r="B720" s="17" t="s">
        <v>1277</v>
      </c>
      <c r="D720" s="98" t="s">
        <v>1540</v>
      </c>
      <c r="E720" s="98" t="s">
        <v>1580</v>
      </c>
      <c r="F720" s="97" t="s">
        <v>1371</v>
      </c>
      <c r="G720" s="97" t="s">
        <v>125</v>
      </c>
      <c r="H720" s="3" t="s">
        <v>126</v>
      </c>
      <c r="I720" s="3" t="s">
        <v>127</v>
      </c>
      <c r="J720" s="8" t="s">
        <v>128</v>
      </c>
      <c r="K720" s="9" t="s">
        <v>1268</v>
      </c>
      <c r="L720" s="9" t="s">
        <v>1268</v>
      </c>
      <c r="M720" s="9" t="s">
        <v>1371</v>
      </c>
    </row>
    <row r="721" spans="1:13" ht="15.95" customHeight="1">
      <c r="D721" s="99"/>
      <c r="E721" s="99"/>
    </row>
    <row r="722" spans="1:13" ht="15.95" customHeight="1">
      <c r="D722" s="99"/>
      <c r="E722" s="99"/>
    </row>
    <row r="723" spans="1:13" ht="15.95" customHeight="1">
      <c r="B723" s="17" t="s">
        <v>1324</v>
      </c>
      <c r="D723" s="250" t="s">
        <v>1559</v>
      </c>
      <c r="E723" s="251"/>
      <c r="F723" s="251"/>
      <c r="G723" s="251"/>
      <c r="H723" s="251"/>
      <c r="I723" s="251"/>
      <c r="J723" s="251"/>
      <c r="K723" s="251"/>
      <c r="L723" s="251"/>
      <c r="M723" s="251"/>
    </row>
    <row r="724" spans="1:13" ht="15.95" customHeight="1">
      <c r="A724" s="44" t="s">
        <v>1390</v>
      </c>
      <c r="B724" s="42" t="s">
        <v>1391</v>
      </c>
      <c r="C724" s="42" t="s">
        <v>1392</v>
      </c>
      <c r="D724" s="252" t="s">
        <v>1393</v>
      </c>
      <c r="E724" s="252" t="s">
        <v>1394</v>
      </c>
      <c r="F724" s="255" t="s">
        <v>1395</v>
      </c>
      <c r="G724" s="255" t="s">
        <v>1396</v>
      </c>
      <c r="H724" s="252" t="s">
        <v>1397</v>
      </c>
      <c r="I724" s="252" t="s">
        <v>1398</v>
      </c>
      <c r="J724" s="252" t="s">
        <v>1399</v>
      </c>
      <c r="K724" s="252" t="s">
        <v>1400</v>
      </c>
      <c r="L724" s="252" t="s">
        <v>1401</v>
      </c>
      <c r="M724" s="252" t="s">
        <v>1402</v>
      </c>
    </row>
    <row r="725" spans="1:13" ht="15.95" customHeight="1">
      <c r="A725" s="44"/>
      <c r="B725" s="42"/>
      <c r="C725" s="42"/>
      <c r="D725" s="254"/>
      <c r="E725" s="254"/>
      <c r="F725" s="256"/>
      <c r="G725" s="256"/>
      <c r="H725" s="254"/>
      <c r="I725" s="254"/>
      <c r="J725" s="254"/>
      <c r="K725" s="254"/>
      <c r="L725" s="254"/>
      <c r="M725" s="254"/>
    </row>
    <row r="726" spans="1:13" ht="15.95" customHeight="1">
      <c r="A726" s="2" t="s">
        <v>1373</v>
      </c>
      <c r="B726" s="17" t="s">
        <v>1539</v>
      </c>
      <c r="C726" s="17" t="s">
        <v>1445</v>
      </c>
      <c r="D726" s="92"/>
      <c r="E726" s="92"/>
      <c r="F726" s="93"/>
      <c r="G726" s="93" t="s">
        <v>246</v>
      </c>
      <c r="H726" s="5" t="s">
        <v>247</v>
      </c>
      <c r="I726" s="5" t="s">
        <v>248</v>
      </c>
      <c r="J726" s="94" t="s">
        <v>128</v>
      </c>
      <c r="K726" s="95" t="s">
        <v>1268</v>
      </c>
      <c r="L726" s="95" t="s">
        <v>1268</v>
      </c>
      <c r="M726" s="95" t="s">
        <v>1371</v>
      </c>
    </row>
    <row r="727" spans="1:13" ht="15.95" customHeight="1">
      <c r="A727" s="2" t="s">
        <v>1373</v>
      </c>
      <c r="B727" s="17" t="s">
        <v>1283</v>
      </c>
      <c r="D727" s="92"/>
      <c r="E727" s="92"/>
      <c r="F727" s="97"/>
      <c r="G727" s="97" t="s">
        <v>686</v>
      </c>
      <c r="H727" s="3" t="s">
        <v>688</v>
      </c>
      <c r="I727" s="3" t="s">
        <v>689</v>
      </c>
      <c r="J727" s="8" t="s">
        <v>322</v>
      </c>
      <c r="K727" s="9" t="s">
        <v>1271</v>
      </c>
      <c r="L727" s="9" t="s">
        <v>1271</v>
      </c>
      <c r="M727" s="9" t="s">
        <v>1581</v>
      </c>
    </row>
    <row r="728" spans="1:13" ht="15.95" customHeight="1">
      <c r="A728" s="2" t="s">
        <v>1373</v>
      </c>
      <c r="B728" s="17" t="s">
        <v>1277</v>
      </c>
      <c r="D728" s="96" t="s">
        <v>1537</v>
      </c>
      <c r="E728" s="96" t="s">
        <v>1307</v>
      </c>
      <c r="F728" s="97" t="s">
        <v>1308</v>
      </c>
      <c r="G728" s="97" t="s">
        <v>125</v>
      </c>
      <c r="H728" s="3" t="s">
        <v>126</v>
      </c>
      <c r="I728" s="3" t="s">
        <v>127</v>
      </c>
      <c r="J728" s="8" t="s">
        <v>128</v>
      </c>
      <c r="K728" s="9" t="s">
        <v>1268</v>
      </c>
      <c r="L728" s="9" t="s">
        <v>1268</v>
      </c>
      <c r="M728" s="9" t="s">
        <v>1308</v>
      </c>
    </row>
    <row r="729" spans="1:13" ht="15.95" customHeight="1">
      <c r="A729" s="2" t="s">
        <v>1373</v>
      </c>
      <c r="B729" s="17" t="s">
        <v>1539</v>
      </c>
      <c r="D729" s="92"/>
      <c r="E729" s="92"/>
      <c r="F729" s="97"/>
      <c r="G729" s="97" t="s">
        <v>246</v>
      </c>
      <c r="H729" s="3" t="s">
        <v>247</v>
      </c>
      <c r="I729" s="3" t="s">
        <v>248</v>
      </c>
      <c r="J729" s="8" t="s">
        <v>128</v>
      </c>
      <c r="K729" s="9" t="s">
        <v>1268</v>
      </c>
      <c r="L729" s="9" t="s">
        <v>1268</v>
      </c>
      <c r="M729" s="9" t="s">
        <v>1308</v>
      </c>
    </row>
    <row r="730" spans="1:13" ht="15.95" customHeight="1">
      <c r="A730" s="2" t="s">
        <v>1373</v>
      </c>
      <c r="B730" s="17" t="s">
        <v>1289</v>
      </c>
      <c r="D730" s="92"/>
      <c r="E730" s="92"/>
      <c r="F730" s="97"/>
      <c r="G730" s="97" t="s">
        <v>673</v>
      </c>
      <c r="H730" s="3" t="s">
        <v>675</v>
      </c>
      <c r="I730" s="3" t="s">
        <v>676</v>
      </c>
      <c r="J730" s="8" t="s">
        <v>322</v>
      </c>
      <c r="K730" s="9" t="s">
        <v>1271</v>
      </c>
      <c r="L730" s="9" t="s">
        <v>1271</v>
      </c>
      <c r="M730" s="9" t="s">
        <v>1309</v>
      </c>
    </row>
    <row r="731" spans="1:13" ht="15.95" customHeight="1">
      <c r="A731" s="2" t="s">
        <v>1373</v>
      </c>
      <c r="B731" s="17" t="s">
        <v>1539</v>
      </c>
      <c r="D731" s="96" t="s">
        <v>1546</v>
      </c>
      <c r="E731" s="96" t="s">
        <v>1274</v>
      </c>
      <c r="F731" s="97" t="s">
        <v>1275</v>
      </c>
      <c r="G731" s="97" t="s">
        <v>246</v>
      </c>
      <c r="H731" s="3" t="s">
        <v>247</v>
      </c>
      <c r="I731" s="3" t="s">
        <v>248</v>
      </c>
      <c r="J731" s="8" t="s">
        <v>128</v>
      </c>
      <c r="K731" s="9" t="s">
        <v>1268</v>
      </c>
      <c r="L731" s="9" t="s">
        <v>1268</v>
      </c>
      <c r="M731" s="9" t="s">
        <v>1275</v>
      </c>
    </row>
    <row r="732" spans="1:13" ht="15.95" customHeight="1">
      <c r="A732" s="2" t="s">
        <v>1373</v>
      </c>
      <c r="B732" s="17" t="s">
        <v>1547</v>
      </c>
      <c r="D732" s="96" t="s">
        <v>1548</v>
      </c>
      <c r="E732" s="96" t="s">
        <v>1268</v>
      </c>
      <c r="F732" s="97" t="s">
        <v>1268</v>
      </c>
      <c r="G732" s="97" t="s">
        <v>289</v>
      </c>
      <c r="H732" s="3" t="s">
        <v>290</v>
      </c>
      <c r="I732" s="3" t="s">
        <v>291</v>
      </c>
      <c r="J732" s="8" t="s">
        <v>148</v>
      </c>
      <c r="K732" s="9" t="s">
        <v>1268</v>
      </c>
      <c r="L732" s="9" t="s">
        <v>1268</v>
      </c>
      <c r="M732" s="9" t="s">
        <v>1268</v>
      </c>
    </row>
    <row r="733" spans="1:13" ht="15.95" customHeight="1">
      <c r="A733" s="2" t="s">
        <v>1373</v>
      </c>
      <c r="B733" s="17" t="s">
        <v>1296</v>
      </c>
      <c r="D733" s="92"/>
      <c r="E733" s="92"/>
      <c r="F733" s="97"/>
      <c r="G733" s="97" t="s">
        <v>160</v>
      </c>
      <c r="H733" s="3" t="s">
        <v>161</v>
      </c>
      <c r="I733" s="3" t="s">
        <v>162</v>
      </c>
      <c r="J733" s="8" t="s">
        <v>148</v>
      </c>
      <c r="K733" s="9" t="s">
        <v>1268</v>
      </c>
      <c r="L733" s="9" t="s">
        <v>1268</v>
      </c>
      <c r="M733" s="9" t="s">
        <v>1268</v>
      </c>
    </row>
    <row r="734" spans="1:13" ht="15.95" customHeight="1">
      <c r="A734" s="2" t="s">
        <v>1373</v>
      </c>
      <c r="B734" s="17" t="s">
        <v>1346</v>
      </c>
      <c r="D734" s="96" t="s">
        <v>1347</v>
      </c>
      <c r="E734" s="96" t="s">
        <v>1268</v>
      </c>
      <c r="F734" s="97" t="s">
        <v>1268</v>
      </c>
      <c r="G734" s="97" t="s">
        <v>696</v>
      </c>
      <c r="H734" s="3" t="s">
        <v>698</v>
      </c>
      <c r="I734" s="3" t="s">
        <v>699</v>
      </c>
      <c r="J734" s="8" t="s">
        <v>322</v>
      </c>
      <c r="K734" s="9" t="s">
        <v>1268</v>
      </c>
      <c r="L734" s="9" t="s">
        <v>1268</v>
      </c>
      <c r="M734" s="9" t="s">
        <v>1268</v>
      </c>
    </row>
    <row r="735" spans="1:13" ht="15.95" customHeight="1">
      <c r="A735" s="2" t="s">
        <v>1373</v>
      </c>
      <c r="D735" s="96"/>
      <c r="E735" s="96"/>
      <c r="F735" s="97"/>
      <c r="G735" s="97"/>
      <c r="H735" s="3"/>
      <c r="I735" s="3"/>
      <c r="J735" s="8"/>
      <c r="K735" s="9"/>
      <c r="L735" s="9"/>
      <c r="M735" s="9"/>
    </row>
    <row r="736" spans="1:13" ht="15.95" customHeight="1">
      <c r="A736" s="2" t="s">
        <v>1373</v>
      </c>
      <c r="D736" s="96" t="s">
        <v>1429</v>
      </c>
      <c r="E736" s="96"/>
      <c r="F736" s="97"/>
      <c r="G736" s="97"/>
      <c r="H736" s="3"/>
      <c r="I736" s="3"/>
      <c r="J736" s="8"/>
      <c r="K736" s="9"/>
      <c r="L736" s="9"/>
      <c r="M736" s="9"/>
    </row>
    <row r="737" spans="1:13" ht="15.95" customHeight="1">
      <c r="A737" s="2" t="s">
        <v>1373</v>
      </c>
      <c r="B737" s="17" t="s">
        <v>1277</v>
      </c>
      <c r="D737" s="96" t="s">
        <v>1537</v>
      </c>
      <c r="E737" s="96" t="s">
        <v>1538</v>
      </c>
      <c r="F737" s="97" t="s">
        <v>1308</v>
      </c>
      <c r="G737" s="97" t="s">
        <v>125</v>
      </c>
      <c r="H737" s="3" t="s">
        <v>126</v>
      </c>
      <c r="I737" s="3" t="s">
        <v>127</v>
      </c>
      <c r="J737" s="8" t="s">
        <v>128</v>
      </c>
      <c r="K737" s="9" t="s">
        <v>1268</v>
      </c>
      <c r="L737" s="9" t="s">
        <v>1268</v>
      </c>
      <c r="M737" s="9" t="s">
        <v>1308</v>
      </c>
    </row>
    <row r="738" spans="1:13" ht="15.95" customHeight="1">
      <c r="A738" s="2" t="s">
        <v>1373</v>
      </c>
      <c r="B738" s="17" t="s">
        <v>1539</v>
      </c>
      <c r="D738" s="92"/>
      <c r="E738" s="92"/>
      <c r="F738" s="97"/>
      <c r="G738" s="97" t="s">
        <v>246</v>
      </c>
      <c r="H738" s="3" t="s">
        <v>247</v>
      </c>
      <c r="I738" s="3" t="s">
        <v>248</v>
      </c>
      <c r="J738" s="8" t="s">
        <v>128</v>
      </c>
      <c r="K738" s="9" t="s">
        <v>1268</v>
      </c>
      <c r="L738" s="9" t="s">
        <v>1268</v>
      </c>
      <c r="M738" s="9" t="s">
        <v>1308</v>
      </c>
    </row>
    <row r="739" spans="1:13" ht="15.95" customHeight="1">
      <c r="A739" s="2" t="s">
        <v>1373</v>
      </c>
      <c r="B739" s="17" t="s">
        <v>1289</v>
      </c>
      <c r="D739" s="92"/>
      <c r="E739" s="92"/>
      <c r="F739" s="97"/>
      <c r="G739" s="97" t="s">
        <v>673</v>
      </c>
      <c r="H739" s="3" t="s">
        <v>675</v>
      </c>
      <c r="I739" s="3" t="s">
        <v>676</v>
      </c>
      <c r="J739" s="8" t="s">
        <v>322</v>
      </c>
      <c r="K739" s="9" t="s">
        <v>1271</v>
      </c>
      <c r="L739" s="9" t="s">
        <v>1271</v>
      </c>
      <c r="M739" s="9" t="s">
        <v>1309</v>
      </c>
    </row>
    <row r="740" spans="1:13" ht="15.95" customHeight="1">
      <c r="A740" s="2" t="s">
        <v>1373</v>
      </c>
      <c r="B740" s="17" t="s">
        <v>1277</v>
      </c>
      <c r="D740" s="96" t="s">
        <v>1540</v>
      </c>
      <c r="E740" s="96" t="s">
        <v>1268</v>
      </c>
      <c r="F740" s="97" t="s">
        <v>1268</v>
      </c>
      <c r="G740" s="97" t="s">
        <v>125</v>
      </c>
      <c r="H740" s="3" t="s">
        <v>126</v>
      </c>
      <c r="I740" s="3" t="s">
        <v>127</v>
      </c>
      <c r="J740" s="8" t="s">
        <v>128</v>
      </c>
      <c r="K740" s="9" t="s">
        <v>1268</v>
      </c>
      <c r="L740" s="9" t="s">
        <v>1268</v>
      </c>
      <c r="M740" s="9" t="s">
        <v>1268</v>
      </c>
    </row>
    <row r="741" spans="1:13" ht="15.95" customHeight="1">
      <c r="A741" s="2" t="s">
        <v>1373</v>
      </c>
      <c r="B741" s="17" t="s">
        <v>1539</v>
      </c>
      <c r="D741" s="92"/>
      <c r="E741" s="92"/>
      <c r="F741" s="97"/>
      <c r="G741" s="97" t="s">
        <v>246</v>
      </c>
      <c r="H741" s="3" t="s">
        <v>247</v>
      </c>
      <c r="I741" s="3" t="s">
        <v>248</v>
      </c>
      <c r="J741" s="8" t="s">
        <v>128</v>
      </c>
      <c r="K741" s="9" t="s">
        <v>1268</v>
      </c>
      <c r="L741" s="9" t="s">
        <v>1268</v>
      </c>
      <c r="M741" s="9" t="s">
        <v>1268</v>
      </c>
    </row>
    <row r="742" spans="1:13" ht="15.95" customHeight="1">
      <c r="A742" s="2" t="s">
        <v>1373</v>
      </c>
      <c r="B742" s="17" t="s">
        <v>1283</v>
      </c>
      <c r="D742" s="92"/>
      <c r="E742" s="92"/>
      <c r="F742" s="97"/>
      <c r="G742" s="97" t="s">
        <v>686</v>
      </c>
      <c r="H742" s="3" t="s">
        <v>688</v>
      </c>
      <c r="I742" s="3" t="s">
        <v>689</v>
      </c>
      <c r="J742" s="8" t="s">
        <v>322</v>
      </c>
      <c r="K742" s="9" t="s">
        <v>1271</v>
      </c>
      <c r="L742" s="9" t="s">
        <v>1271</v>
      </c>
      <c r="M742" s="9" t="s">
        <v>1271</v>
      </c>
    </row>
    <row r="743" spans="1:13" ht="15.95" customHeight="1">
      <c r="A743" s="2" t="s">
        <v>1373</v>
      </c>
      <c r="B743" s="17" t="s">
        <v>1539</v>
      </c>
      <c r="D743" s="96" t="s">
        <v>1541</v>
      </c>
      <c r="E743" s="96" t="s">
        <v>1582</v>
      </c>
      <c r="F743" s="97" t="s">
        <v>1583</v>
      </c>
      <c r="G743" s="97" t="s">
        <v>246</v>
      </c>
      <c r="H743" s="3" t="s">
        <v>247</v>
      </c>
      <c r="I743" s="3" t="s">
        <v>248</v>
      </c>
      <c r="J743" s="8" t="s">
        <v>128</v>
      </c>
      <c r="K743" s="9" t="s">
        <v>1268</v>
      </c>
      <c r="L743" s="9" t="s">
        <v>1268</v>
      </c>
      <c r="M743" s="9" t="s">
        <v>1583</v>
      </c>
    </row>
    <row r="744" spans="1:13" ht="15.95" customHeight="1">
      <c r="A744" s="2" t="s">
        <v>1373</v>
      </c>
      <c r="B744" s="17" t="s">
        <v>1277</v>
      </c>
      <c r="D744" s="96" t="s">
        <v>1540</v>
      </c>
      <c r="E744" s="96" t="s">
        <v>1584</v>
      </c>
      <c r="F744" s="97" t="s">
        <v>1585</v>
      </c>
      <c r="G744" s="97" t="s">
        <v>125</v>
      </c>
      <c r="H744" s="3" t="s">
        <v>126</v>
      </c>
      <c r="I744" s="3" t="s">
        <v>127</v>
      </c>
      <c r="J744" s="8" t="s">
        <v>128</v>
      </c>
      <c r="K744" s="9" t="s">
        <v>1268</v>
      </c>
      <c r="L744" s="9" t="s">
        <v>1268</v>
      </c>
      <c r="M744" s="9" t="s">
        <v>1585</v>
      </c>
    </row>
    <row r="745" spans="1:13" ht="15.95" customHeight="1">
      <c r="A745" s="2" t="s">
        <v>1373</v>
      </c>
      <c r="B745" s="17" t="s">
        <v>1539</v>
      </c>
      <c r="D745" s="92"/>
      <c r="E745" s="92"/>
      <c r="F745" s="97"/>
      <c r="G745" s="97" t="s">
        <v>246</v>
      </c>
      <c r="H745" s="3" t="s">
        <v>247</v>
      </c>
      <c r="I745" s="3" t="s">
        <v>248</v>
      </c>
      <c r="J745" s="8" t="s">
        <v>128</v>
      </c>
      <c r="K745" s="9" t="s">
        <v>1268</v>
      </c>
      <c r="L745" s="9" t="s">
        <v>1268</v>
      </c>
      <c r="M745" s="9" t="s">
        <v>1585</v>
      </c>
    </row>
    <row r="746" spans="1:13" ht="15.95" customHeight="1">
      <c r="A746" s="2" t="s">
        <v>1373</v>
      </c>
      <c r="B746" s="17" t="s">
        <v>1283</v>
      </c>
      <c r="D746" s="92"/>
      <c r="E746" s="92"/>
      <c r="F746" s="97"/>
      <c r="G746" s="97" t="s">
        <v>686</v>
      </c>
      <c r="H746" s="3" t="s">
        <v>688</v>
      </c>
      <c r="I746" s="3" t="s">
        <v>689</v>
      </c>
      <c r="J746" s="8" t="s">
        <v>322</v>
      </c>
      <c r="K746" s="9" t="s">
        <v>1271</v>
      </c>
      <c r="L746" s="9" t="s">
        <v>1271</v>
      </c>
      <c r="M746" s="9" t="s">
        <v>1586</v>
      </c>
    </row>
    <row r="747" spans="1:13" ht="15.95" customHeight="1">
      <c r="A747" s="2" t="s">
        <v>1373</v>
      </c>
      <c r="B747" s="17" t="s">
        <v>1277</v>
      </c>
      <c r="D747" s="96" t="s">
        <v>1537</v>
      </c>
      <c r="E747" s="96" t="s">
        <v>1443</v>
      </c>
      <c r="F747" s="97" t="s">
        <v>1406</v>
      </c>
      <c r="G747" s="97" t="s">
        <v>125</v>
      </c>
      <c r="H747" s="3" t="s">
        <v>126</v>
      </c>
      <c r="I747" s="3" t="s">
        <v>127</v>
      </c>
      <c r="J747" s="8" t="s">
        <v>128</v>
      </c>
      <c r="K747" s="9" t="s">
        <v>1268</v>
      </c>
      <c r="L747" s="9" t="s">
        <v>1268</v>
      </c>
      <c r="M747" s="9" t="s">
        <v>1406</v>
      </c>
    </row>
    <row r="748" spans="1:13" ht="15.95" customHeight="1">
      <c r="A748" s="2" t="s">
        <v>1373</v>
      </c>
      <c r="B748" s="17" t="s">
        <v>1539</v>
      </c>
      <c r="D748" s="92"/>
      <c r="E748" s="92"/>
      <c r="F748" s="97"/>
      <c r="G748" s="97" t="s">
        <v>246</v>
      </c>
      <c r="H748" s="3" t="s">
        <v>247</v>
      </c>
      <c r="I748" s="3" t="s">
        <v>248</v>
      </c>
      <c r="J748" s="8" t="s">
        <v>128</v>
      </c>
      <c r="K748" s="9" t="s">
        <v>1268</v>
      </c>
      <c r="L748" s="9" t="s">
        <v>1268</v>
      </c>
      <c r="M748" s="9" t="s">
        <v>1406</v>
      </c>
    </row>
    <row r="749" spans="1:13" ht="15.95" customHeight="1">
      <c r="A749" s="2" t="s">
        <v>1373</v>
      </c>
      <c r="B749" s="17" t="s">
        <v>1289</v>
      </c>
      <c r="D749" s="92"/>
      <c r="E749" s="92"/>
      <c r="F749" s="97"/>
      <c r="G749" s="97" t="s">
        <v>673</v>
      </c>
      <c r="H749" s="3" t="s">
        <v>675</v>
      </c>
      <c r="I749" s="3" t="s">
        <v>676</v>
      </c>
      <c r="J749" s="8" t="s">
        <v>322</v>
      </c>
      <c r="K749" s="9" t="s">
        <v>1271</v>
      </c>
      <c r="L749" s="9" t="s">
        <v>1271</v>
      </c>
      <c r="M749" s="9" t="s">
        <v>1446</v>
      </c>
    </row>
    <row r="750" spans="1:13" ht="15.95" customHeight="1">
      <c r="A750" s="2" t="s">
        <v>1373</v>
      </c>
      <c r="B750" s="17" t="s">
        <v>1539</v>
      </c>
      <c r="D750" s="96" t="s">
        <v>1546</v>
      </c>
      <c r="E750" s="96" t="s">
        <v>1274</v>
      </c>
      <c r="F750" s="97" t="s">
        <v>1275</v>
      </c>
      <c r="G750" s="97" t="s">
        <v>246</v>
      </c>
      <c r="H750" s="3" t="s">
        <v>247</v>
      </c>
      <c r="I750" s="3" t="s">
        <v>248</v>
      </c>
      <c r="J750" s="8" t="s">
        <v>128</v>
      </c>
      <c r="K750" s="9" t="s">
        <v>1268</v>
      </c>
      <c r="L750" s="9" t="s">
        <v>1268</v>
      </c>
      <c r="M750" s="9" t="s">
        <v>1275</v>
      </c>
    </row>
    <row r="751" spans="1:13" ht="15.95" customHeight="1">
      <c r="A751" s="2" t="s">
        <v>1373</v>
      </c>
      <c r="B751" s="17" t="s">
        <v>1547</v>
      </c>
      <c r="D751" s="96" t="s">
        <v>1548</v>
      </c>
      <c r="E751" s="96" t="s">
        <v>1268</v>
      </c>
      <c r="F751" s="97" t="s">
        <v>1268</v>
      </c>
      <c r="G751" s="97" t="s">
        <v>289</v>
      </c>
      <c r="H751" s="3" t="s">
        <v>290</v>
      </c>
      <c r="I751" s="3" t="s">
        <v>291</v>
      </c>
      <c r="J751" s="8" t="s">
        <v>148</v>
      </c>
      <c r="K751" s="9" t="s">
        <v>1268</v>
      </c>
      <c r="L751" s="9" t="s">
        <v>1268</v>
      </c>
      <c r="M751" s="9" t="s">
        <v>1268</v>
      </c>
    </row>
    <row r="752" spans="1:13" ht="15.95" customHeight="1">
      <c r="A752" s="2" t="s">
        <v>1373</v>
      </c>
      <c r="B752" s="17" t="s">
        <v>1296</v>
      </c>
      <c r="D752" s="92"/>
      <c r="E752" s="92"/>
      <c r="F752" s="97"/>
      <c r="G752" s="97" t="s">
        <v>160</v>
      </c>
      <c r="H752" s="3" t="s">
        <v>161</v>
      </c>
      <c r="I752" s="3" t="s">
        <v>162</v>
      </c>
      <c r="J752" s="8" t="s">
        <v>148</v>
      </c>
      <c r="K752" s="9" t="s">
        <v>1268</v>
      </c>
      <c r="L752" s="9" t="s">
        <v>1268</v>
      </c>
      <c r="M752" s="9" t="s">
        <v>1268</v>
      </c>
    </row>
    <row r="753" spans="1:13" ht="15.95" customHeight="1">
      <c r="A753" s="2" t="s">
        <v>1373</v>
      </c>
      <c r="B753" s="17" t="s">
        <v>1346</v>
      </c>
      <c r="D753" s="96" t="s">
        <v>1347</v>
      </c>
      <c r="E753" s="96" t="s">
        <v>1268</v>
      </c>
      <c r="F753" s="97" t="s">
        <v>1268</v>
      </c>
      <c r="G753" s="97" t="s">
        <v>696</v>
      </c>
      <c r="H753" s="3" t="s">
        <v>698</v>
      </c>
      <c r="I753" s="3" t="s">
        <v>699</v>
      </c>
      <c r="J753" s="8" t="s">
        <v>322</v>
      </c>
      <c r="K753" s="9" t="s">
        <v>1268</v>
      </c>
      <c r="L753" s="9" t="s">
        <v>1268</v>
      </c>
      <c r="M753" s="9" t="s">
        <v>1268</v>
      </c>
    </row>
    <row r="754" spans="1:13" ht="15.95" customHeight="1">
      <c r="A754" s="2" t="s">
        <v>1373</v>
      </c>
      <c r="D754" s="96"/>
      <c r="E754" s="96"/>
      <c r="F754" s="97"/>
      <c r="G754" s="97"/>
      <c r="H754" s="3"/>
      <c r="I754" s="3"/>
      <c r="J754" s="8"/>
      <c r="K754" s="9"/>
      <c r="L754" s="9"/>
      <c r="M754" s="9"/>
    </row>
    <row r="755" spans="1:13" ht="15.95" customHeight="1">
      <c r="A755" s="2" t="s">
        <v>1373</v>
      </c>
      <c r="D755" s="92"/>
      <c r="E755" s="92"/>
      <c r="F755" s="97"/>
      <c r="G755" s="97"/>
      <c r="H755" s="3"/>
      <c r="I755" s="3"/>
      <c r="J755" s="8"/>
      <c r="K755" s="9"/>
      <c r="L755" s="9"/>
      <c r="M755" s="9"/>
    </row>
    <row r="756" spans="1:13" ht="15.95" customHeight="1">
      <c r="A756" s="2" t="s">
        <v>1373</v>
      </c>
      <c r="D756" s="92"/>
      <c r="E756" s="92"/>
      <c r="F756" s="97"/>
      <c r="G756" s="97"/>
      <c r="H756" s="3"/>
      <c r="I756" s="3"/>
      <c r="J756" s="8"/>
      <c r="K756" s="9"/>
      <c r="L756" s="9"/>
      <c r="M756" s="9"/>
    </row>
    <row r="757" spans="1:13" ht="15.95" customHeight="1">
      <c r="A757" s="2" t="s">
        <v>1373</v>
      </c>
      <c r="D757" s="92"/>
      <c r="E757" s="92"/>
      <c r="F757" s="97"/>
      <c r="G757" s="97"/>
      <c r="H757" s="3"/>
      <c r="I757" s="3"/>
      <c r="J757" s="8"/>
      <c r="K757" s="9"/>
      <c r="L757" s="9"/>
      <c r="M757" s="9"/>
    </row>
    <row r="758" spans="1:13" ht="15.95" customHeight="1">
      <c r="A758" s="2" t="s">
        <v>1373</v>
      </c>
      <c r="D758" s="92"/>
      <c r="E758" s="92"/>
      <c r="F758" s="97"/>
      <c r="G758" s="97"/>
      <c r="H758" s="3"/>
      <c r="I758" s="3"/>
      <c r="J758" s="8"/>
      <c r="K758" s="9"/>
      <c r="L758" s="9"/>
      <c r="M758" s="9"/>
    </row>
    <row r="759" spans="1:13" ht="15.95" customHeight="1">
      <c r="A759" s="2" t="s">
        <v>1373</v>
      </c>
      <c r="D759" s="92"/>
      <c r="E759" s="92"/>
      <c r="F759" s="97"/>
      <c r="G759" s="97"/>
      <c r="H759" s="3"/>
      <c r="I759" s="3"/>
      <c r="J759" s="8"/>
      <c r="K759" s="9"/>
      <c r="L759" s="9"/>
      <c r="M759" s="9"/>
    </row>
    <row r="760" spans="1:13" ht="15.95" customHeight="1">
      <c r="A760" s="2" t="s">
        <v>1373</v>
      </c>
      <c r="D760" s="92"/>
      <c r="E760" s="92"/>
      <c r="F760" s="97"/>
      <c r="G760" s="97"/>
      <c r="H760" s="3"/>
      <c r="I760" s="3"/>
      <c r="J760" s="8"/>
      <c r="K760" s="9"/>
      <c r="L760" s="9"/>
      <c r="M760" s="9"/>
    </row>
    <row r="761" spans="1:13" ht="15.95" customHeight="1">
      <c r="A761" s="2" t="s">
        <v>1373</v>
      </c>
      <c r="D761" s="92"/>
      <c r="E761" s="92"/>
      <c r="F761" s="97"/>
      <c r="G761" s="97"/>
      <c r="H761" s="3"/>
      <c r="I761" s="3"/>
      <c r="J761" s="8"/>
      <c r="K761" s="9"/>
      <c r="L761" s="9"/>
      <c r="M761" s="9"/>
    </row>
    <row r="762" spans="1:13" ht="15.95" customHeight="1">
      <c r="A762" s="2" t="s">
        <v>1373</v>
      </c>
      <c r="D762" s="92"/>
      <c r="E762" s="92"/>
      <c r="F762" s="97"/>
      <c r="G762" s="97"/>
      <c r="H762" s="3"/>
      <c r="I762" s="3"/>
      <c r="J762" s="8"/>
      <c r="K762" s="9"/>
      <c r="L762" s="9"/>
      <c r="M762" s="9"/>
    </row>
    <row r="763" spans="1:13" ht="15.95" customHeight="1">
      <c r="A763" s="2" t="s">
        <v>1373</v>
      </c>
      <c r="D763" s="92"/>
      <c r="E763" s="92"/>
      <c r="F763" s="97"/>
      <c r="G763" s="97"/>
      <c r="H763" s="3"/>
      <c r="I763" s="3"/>
      <c r="J763" s="8"/>
      <c r="K763" s="9"/>
      <c r="L763" s="9"/>
      <c r="M763" s="9"/>
    </row>
    <row r="764" spans="1:13" ht="15.95" customHeight="1">
      <c r="A764" s="2" t="s">
        <v>1373</v>
      </c>
      <c r="D764" s="92"/>
      <c r="E764" s="92"/>
      <c r="F764" s="97"/>
      <c r="G764" s="97"/>
      <c r="H764" s="3"/>
      <c r="I764" s="3"/>
      <c r="J764" s="8"/>
      <c r="K764" s="9"/>
      <c r="L764" s="9"/>
      <c r="M764" s="9"/>
    </row>
    <row r="765" spans="1:13" ht="15.95" customHeight="1">
      <c r="A765" s="2" t="s">
        <v>1373</v>
      </c>
      <c r="D765" s="5"/>
      <c r="E765" s="5"/>
      <c r="F765" s="97"/>
      <c r="G765" s="97"/>
      <c r="H765" s="3"/>
      <c r="I765" s="3"/>
      <c r="J765" s="8"/>
      <c r="K765" s="9"/>
      <c r="L765" s="9"/>
      <c r="M765" s="9"/>
    </row>
    <row r="766" spans="1:13" ht="15.95" customHeight="1">
      <c r="D766" s="99"/>
      <c r="E766" s="99"/>
    </row>
    <row r="767" spans="1:13" ht="15.95" customHeight="1">
      <c r="D767" s="99"/>
      <c r="E767" s="99"/>
    </row>
    <row r="768" spans="1:13" ht="15.95" customHeight="1">
      <c r="B768" s="17" t="s">
        <v>1324</v>
      </c>
      <c r="D768" s="250" t="s">
        <v>1587</v>
      </c>
      <c r="E768" s="251"/>
      <c r="F768" s="251"/>
      <c r="G768" s="251"/>
      <c r="H768" s="251"/>
      <c r="I768" s="251"/>
      <c r="J768" s="251"/>
      <c r="K768" s="251"/>
      <c r="L768" s="251"/>
      <c r="M768" s="251"/>
    </row>
    <row r="769" spans="1:13" ht="15.95" customHeight="1">
      <c r="A769" s="44" t="s">
        <v>1390</v>
      </c>
      <c r="B769" s="42" t="s">
        <v>1391</v>
      </c>
      <c r="C769" s="42" t="s">
        <v>1392</v>
      </c>
      <c r="D769" s="252" t="s">
        <v>1393</v>
      </c>
      <c r="E769" s="252" t="s">
        <v>1394</v>
      </c>
      <c r="F769" s="255" t="s">
        <v>1395</v>
      </c>
      <c r="G769" s="255" t="s">
        <v>1396</v>
      </c>
      <c r="H769" s="252" t="s">
        <v>1397</v>
      </c>
      <c r="I769" s="252" t="s">
        <v>1398</v>
      </c>
      <c r="J769" s="252" t="s">
        <v>1399</v>
      </c>
      <c r="K769" s="252" t="s">
        <v>1400</v>
      </c>
      <c r="L769" s="252" t="s">
        <v>1401</v>
      </c>
      <c r="M769" s="252" t="s">
        <v>1402</v>
      </c>
    </row>
    <row r="770" spans="1:13" ht="15.95" customHeight="1">
      <c r="A770" s="44"/>
      <c r="B770" s="42"/>
      <c r="C770" s="42"/>
      <c r="D770" s="254"/>
      <c r="E770" s="254"/>
      <c r="F770" s="256"/>
      <c r="G770" s="256"/>
      <c r="H770" s="254"/>
      <c r="I770" s="254"/>
      <c r="J770" s="254"/>
      <c r="K770" s="254"/>
      <c r="L770" s="254"/>
      <c r="M770" s="254"/>
    </row>
    <row r="771" spans="1:13" ht="15.95" customHeight="1">
      <c r="A771" s="2" t="s">
        <v>1588</v>
      </c>
      <c r="D771" s="92" t="s">
        <v>1589</v>
      </c>
      <c r="E771" s="92"/>
      <c r="F771" s="93"/>
      <c r="G771" s="93"/>
      <c r="H771" s="5"/>
      <c r="I771" s="5"/>
      <c r="J771" s="94"/>
      <c r="K771" s="95"/>
      <c r="L771" s="95"/>
      <c r="M771" s="95"/>
    </row>
    <row r="772" spans="1:13" ht="15.95" customHeight="1">
      <c r="A772" s="2" t="s">
        <v>1588</v>
      </c>
      <c r="D772" s="96"/>
      <c r="E772" s="96"/>
      <c r="F772" s="97"/>
      <c r="G772" s="97"/>
      <c r="H772" s="3"/>
      <c r="I772" s="3"/>
      <c r="J772" s="8"/>
      <c r="K772" s="9"/>
      <c r="L772" s="9"/>
      <c r="M772" s="9"/>
    </row>
    <row r="773" spans="1:13" ht="15.95" customHeight="1">
      <c r="A773" s="2" t="s">
        <v>1588</v>
      </c>
      <c r="D773" s="96" t="s">
        <v>1590</v>
      </c>
      <c r="E773" s="96"/>
      <c r="F773" s="97"/>
      <c r="G773" s="97"/>
      <c r="H773" s="3"/>
      <c r="I773" s="3"/>
      <c r="J773" s="8"/>
      <c r="K773" s="9"/>
      <c r="L773" s="9"/>
      <c r="M773" s="9"/>
    </row>
    <row r="774" spans="1:13" ht="15.95" customHeight="1">
      <c r="A774" s="2" t="s">
        <v>1588</v>
      </c>
      <c r="B774" s="17" t="s">
        <v>1591</v>
      </c>
      <c r="D774" s="96" t="s">
        <v>1592</v>
      </c>
      <c r="E774" s="96" t="s">
        <v>1478</v>
      </c>
      <c r="F774" s="97" t="s">
        <v>1479</v>
      </c>
      <c r="G774" s="97" t="s">
        <v>249</v>
      </c>
      <c r="H774" s="3" t="s">
        <v>247</v>
      </c>
      <c r="I774" s="3" t="s">
        <v>250</v>
      </c>
      <c r="J774" s="8" t="s">
        <v>128</v>
      </c>
      <c r="K774" s="9" t="s">
        <v>1268</v>
      </c>
      <c r="L774" s="9" t="s">
        <v>1268</v>
      </c>
      <c r="M774" s="9" t="s">
        <v>1479</v>
      </c>
    </row>
    <row r="775" spans="1:13" ht="15.95" customHeight="1">
      <c r="A775" s="2" t="s">
        <v>1588</v>
      </c>
      <c r="B775" s="17" t="s">
        <v>1480</v>
      </c>
      <c r="D775" s="96" t="s">
        <v>1593</v>
      </c>
      <c r="E775" s="96" t="s">
        <v>1482</v>
      </c>
      <c r="F775" s="97" t="s">
        <v>1483</v>
      </c>
      <c r="G775" s="97" t="s">
        <v>131</v>
      </c>
      <c r="H775" s="3" t="s">
        <v>126</v>
      </c>
      <c r="I775" s="3" t="s">
        <v>132</v>
      </c>
      <c r="J775" s="8" t="s">
        <v>128</v>
      </c>
      <c r="K775" s="9" t="s">
        <v>1268</v>
      </c>
      <c r="L775" s="9" t="s">
        <v>1268</v>
      </c>
      <c r="M775" s="9" t="s">
        <v>1483</v>
      </c>
    </row>
    <row r="776" spans="1:13" ht="15.95" customHeight="1">
      <c r="A776" s="2" t="s">
        <v>1588</v>
      </c>
      <c r="B776" s="17" t="s">
        <v>1591</v>
      </c>
      <c r="D776" s="92"/>
      <c r="E776" s="92"/>
      <c r="F776" s="97"/>
      <c r="G776" s="97" t="s">
        <v>249</v>
      </c>
      <c r="H776" s="3" t="s">
        <v>247</v>
      </c>
      <c r="I776" s="3" t="s">
        <v>250</v>
      </c>
      <c r="J776" s="8" t="s">
        <v>128</v>
      </c>
      <c r="K776" s="9" t="s">
        <v>1268</v>
      </c>
      <c r="L776" s="9" t="s">
        <v>1268</v>
      </c>
      <c r="M776" s="9" t="s">
        <v>1483</v>
      </c>
    </row>
    <row r="777" spans="1:13" ht="15.95" customHeight="1">
      <c r="A777" s="2" t="s">
        <v>1588</v>
      </c>
      <c r="B777" s="17" t="s">
        <v>1484</v>
      </c>
      <c r="D777" s="92"/>
      <c r="E777" s="92"/>
      <c r="F777" s="97"/>
      <c r="G777" s="97" t="s">
        <v>680</v>
      </c>
      <c r="H777" s="3" t="s">
        <v>675</v>
      </c>
      <c r="I777" s="3" t="s">
        <v>682</v>
      </c>
      <c r="J777" s="8" t="s">
        <v>322</v>
      </c>
      <c r="K777" s="9" t="s">
        <v>1271</v>
      </c>
      <c r="L777" s="9" t="s">
        <v>1271</v>
      </c>
      <c r="M777" s="9" t="s">
        <v>1485</v>
      </c>
    </row>
    <row r="778" spans="1:13" ht="15.95" customHeight="1">
      <c r="A778" s="2" t="s">
        <v>1588</v>
      </c>
      <c r="B778" s="17" t="s">
        <v>1591</v>
      </c>
      <c r="D778" s="96" t="s">
        <v>1594</v>
      </c>
      <c r="E778" s="96" t="s">
        <v>1488</v>
      </c>
      <c r="F778" s="97" t="s">
        <v>1489</v>
      </c>
      <c r="G778" s="97" t="s">
        <v>249</v>
      </c>
      <c r="H778" s="3" t="s">
        <v>247</v>
      </c>
      <c r="I778" s="3" t="s">
        <v>250</v>
      </c>
      <c r="J778" s="8" t="s">
        <v>128</v>
      </c>
      <c r="K778" s="9" t="s">
        <v>1268</v>
      </c>
      <c r="L778" s="9" t="s">
        <v>1268</v>
      </c>
      <c r="M778" s="9" t="s">
        <v>1595</v>
      </c>
    </row>
    <row r="779" spans="1:13" ht="15.95" customHeight="1">
      <c r="A779" s="2" t="s">
        <v>1588</v>
      </c>
      <c r="D779" s="92"/>
      <c r="E779" s="92" t="s">
        <v>1491</v>
      </c>
      <c r="F779" s="97" t="s">
        <v>1492</v>
      </c>
      <c r="G779" s="97"/>
      <c r="H779" s="3"/>
      <c r="I779" s="3"/>
      <c r="J779" s="8"/>
      <c r="K779" s="9"/>
      <c r="L779" s="9"/>
      <c r="M779" s="9"/>
    </row>
    <row r="780" spans="1:13" ht="15.95" customHeight="1">
      <c r="A780" s="2" t="s">
        <v>1588</v>
      </c>
      <c r="B780" s="17" t="s">
        <v>1591</v>
      </c>
      <c r="D780" s="96" t="s">
        <v>1592</v>
      </c>
      <c r="E780" s="96" t="s">
        <v>1493</v>
      </c>
      <c r="F780" s="97" t="s">
        <v>1494</v>
      </c>
      <c r="G780" s="97" t="s">
        <v>249</v>
      </c>
      <c r="H780" s="3" t="s">
        <v>247</v>
      </c>
      <c r="I780" s="3" t="s">
        <v>250</v>
      </c>
      <c r="J780" s="8" t="s">
        <v>128</v>
      </c>
      <c r="K780" s="9" t="s">
        <v>1268</v>
      </c>
      <c r="L780" s="9" t="s">
        <v>1268</v>
      </c>
      <c r="M780" s="9" t="s">
        <v>1596</v>
      </c>
    </row>
    <row r="781" spans="1:13" ht="15.95" customHeight="1">
      <c r="A781" s="2" t="s">
        <v>1588</v>
      </c>
      <c r="D781" s="92"/>
      <c r="E781" s="92" t="s">
        <v>1597</v>
      </c>
      <c r="F781" s="97" t="s">
        <v>1598</v>
      </c>
      <c r="G781" s="97"/>
      <c r="H781" s="3"/>
      <c r="I781" s="3"/>
      <c r="J781" s="8"/>
      <c r="K781" s="9"/>
      <c r="L781" s="9"/>
      <c r="M781" s="9"/>
    </row>
    <row r="782" spans="1:13" ht="15.95" customHeight="1">
      <c r="A782" s="2" t="s">
        <v>1588</v>
      </c>
      <c r="B782" s="17" t="s">
        <v>1591</v>
      </c>
      <c r="D782" s="96" t="s">
        <v>1599</v>
      </c>
      <c r="E782" s="96" t="s">
        <v>1600</v>
      </c>
      <c r="F782" s="97" t="s">
        <v>1282</v>
      </c>
      <c r="G782" s="97" t="s">
        <v>249</v>
      </c>
      <c r="H782" s="3" t="s">
        <v>247</v>
      </c>
      <c r="I782" s="3" t="s">
        <v>250</v>
      </c>
      <c r="J782" s="8" t="s">
        <v>128</v>
      </c>
      <c r="K782" s="9" t="s">
        <v>1268</v>
      </c>
      <c r="L782" s="9" t="s">
        <v>1268</v>
      </c>
      <c r="M782" s="9" t="s">
        <v>1282</v>
      </c>
    </row>
    <row r="783" spans="1:13" ht="15.95" customHeight="1">
      <c r="A783" s="2" t="s">
        <v>1588</v>
      </c>
      <c r="D783" s="96" t="s">
        <v>1311</v>
      </c>
      <c r="E783" s="96"/>
      <c r="F783" s="97"/>
      <c r="G783" s="97"/>
      <c r="H783" s="3"/>
      <c r="I783" s="3"/>
      <c r="J783" s="8"/>
      <c r="K783" s="9"/>
      <c r="L783" s="9"/>
      <c r="M783" s="9"/>
    </row>
    <row r="784" spans="1:13" ht="15.95" customHeight="1">
      <c r="A784" s="2" t="s">
        <v>1588</v>
      </c>
      <c r="B784" s="17" t="s">
        <v>1601</v>
      </c>
      <c r="D784" s="96" t="s">
        <v>1601</v>
      </c>
      <c r="E784" s="96" t="s">
        <v>1268</v>
      </c>
      <c r="F784" s="97" t="s">
        <v>1268</v>
      </c>
      <c r="G784" s="97" t="s">
        <v>806</v>
      </c>
      <c r="H784" s="3" t="s">
        <v>808</v>
      </c>
      <c r="I784" s="3" t="s">
        <v>809</v>
      </c>
      <c r="J784" s="8" t="s">
        <v>354</v>
      </c>
      <c r="K784" s="9" t="s">
        <v>1268</v>
      </c>
      <c r="L784" s="9" t="s">
        <v>1268</v>
      </c>
      <c r="M784" s="9" t="s">
        <v>1268</v>
      </c>
    </row>
    <row r="785" spans="1:13" ht="15.95" customHeight="1">
      <c r="A785" s="2" t="s">
        <v>1588</v>
      </c>
      <c r="D785" s="96"/>
      <c r="E785" s="96"/>
      <c r="F785" s="97"/>
      <c r="G785" s="97"/>
      <c r="H785" s="3"/>
      <c r="I785" s="3"/>
      <c r="J785" s="8"/>
      <c r="K785" s="9"/>
      <c r="L785" s="9"/>
      <c r="M785" s="9"/>
    </row>
    <row r="786" spans="1:13" ht="15.95" customHeight="1">
      <c r="A786" s="2" t="s">
        <v>1588</v>
      </c>
      <c r="D786" s="92"/>
      <c r="E786" s="92"/>
      <c r="F786" s="97"/>
      <c r="G786" s="97"/>
      <c r="H786" s="3"/>
      <c r="I786" s="3"/>
      <c r="J786" s="8"/>
      <c r="K786" s="9"/>
      <c r="L786" s="9"/>
      <c r="M786" s="9"/>
    </row>
    <row r="787" spans="1:13" ht="15.95" customHeight="1">
      <c r="A787" s="2" t="s">
        <v>1588</v>
      </c>
      <c r="D787" s="92"/>
      <c r="E787" s="92"/>
      <c r="F787" s="97"/>
      <c r="G787" s="97"/>
      <c r="H787" s="3"/>
      <c r="I787" s="3"/>
      <c r="J787" s="8"/>
      <c r="K787" s="9"/>
      <c r="L787" s="9"/>
      <c r="M787" s="9"/>
    </row>
    <row r="788" spans="1:13" ht="15.95" customHeight="1">
      <c r="A788" s="2" t="s">
        <v>1588</v>
      </c>
      <c r="D788" s="92"/>
      <c r="E788" s="92"/>
      <c r="F788" s="97"/>
      <c r="G788" s="97"/>
      <c r="H788" s="3"/>
      <c r="I788" s="3"/>
      <c r="J788" s="8"/>
      <c r="K788" s="9"/>
      <c r="L788" s="9"/>
      <c r="M788" s="9"/>
    </row>
    <row r="789" spans="1:13" ht="15.95" customHeight="1">
      <c r="A789" s="2" t="s">
        <v>1588</v>
      </c>
      <c r="D789" s="92"/>
      <c r="E789" s="92"/>
      <c r="F789" s="97"/>
      <c r="G789" s="97"/>
      <c r="H789" s="3"/>
      <c r="I789" s="3"/>
      <c r="J789" s="8"/>
      <c r="K789" s="9"/>
      <c r="L789" s="9"/>
      <c r="M789" s="9"/>
    </row>
    <row r="790" spans="1:13" ht="15.95" customHeight="1">
      <c r="A790" s="2" t="s">
        <v>1588</v>
      </c>
      <c r="D790" s="92"/>
      <c r="E790" s="92"/>
      <c r="F790" s="97"/>
      <c r="G790" s="97"/>
      <c r="H790" s="3"/>
      <c r="I790" s="3"/>
      <c r="J790" s="8"/>
      <c r="K790" s="9"/>
      <c r="L790" s="9"/>
      <c r="M790" s="9"/>
    </row>
    <row r="791" spans="1:13" ht="15.95" customHeight="1">
      <c r="A791" s="2" t="s">
        <v>1588</v>
      </c>
      <c r="D791" s="92"/>
      <c r="E791" s="92"/>
      <c r="F791" s="97"/>
      <c r="G791" s="97"/>
      <c r="H791" s="3"/>
      <c r="I791" s="3"/>
      <c r="J791" s="8"/>
      <c r="K791" s="9"/>
      <c r="L791" s="9"/>
      <c r="M791" s="9"/>
    </row>
    <row r="792" spans="1:13" ht="15.95" customHeight="1">
      <c r="A792" s="2" t="s">
        <v>1588</v>
      </c>
      <c r="D792" s="92"/>
      <c r="E792" s="92"/>
      <c r="F792" s="97"/>
      <c r="G792" s="97"/>
      <c r="H792" s="3"/>
      <c r="I792" s="3"/>
      <c r="J792" s="8"/>
      <c r="K792" s="9"/>
      <c r="L792" s="9"/>
      <c r="M792" s="9"/>
    </row>
    <row r="793" spans="1:13" ht="15.95" customHeight="1">
      <c r="A793" s="2" t="s">
        <v>1588</v>
      </c>
      <c r="D793" s="92"/>
      <c r="E793" s="92"/>
      <c r="F793" s="97"/>
      <c r="G793" s="97"/>
      <c r="H793" s="3"/>
      <c r="I793" s="3"/>
      <c r="J793" s="8"/>
      <c r="K793" s="9"/>
      <c r="L793" s="9"/>
      <c r="M793" s="9"/>
    </row>
    <row r="794" spans="1:13" ht="15.95" customHeight="1">
      <c r="A794" s="2" t="s">
        <v>1588</v>
      </c>
      <c r="D794" s="92"/>
      <c r="E794" s="92"/>
      <c r="F794" s="97"/>
      <c r="G794" s="97"/>
      <c r="H794" s="3"/>
      <c r="I794" s="3"/>
      <c r="J794" s="8"/>
      <c r="K794" s="9"/>
      <c r="L794" s="9"/>
      <c r="M794" s="9"/>
    </row>
    <row r="795" spans="1:13" ht="15.95" customHeight="1">
      <c r="A795" s="2" t="s">
        <v>1588</v>
      </c>
      <c r="D795" s="92"/>
      <c r="E795" s="92"/>
      <c r="F795" s="97"/>
      <c r="G795" s="97"/>
      <c r="H795" s="3"/>
      <c r="I795" s="3"/>
      <c r="J795" s="8"/>
      <c r="K795" s="9"/>
      <c r="L795" s="9"/>
      <c r="M795" s="9"/>
    </row>
    <row r="796" spans="1:13" ht="15.95" customHeight="1">
      <c r="A796" s="2" t="s">
        <v>1588</v>
      </c>
      <c r="D796" s="92"/>
      <c r="E796" s="92"/>
      <c r="F796" s="97"/>
      <c r="G796" s="97"/>
      <c r="H796" s="3"/>
      <c r="I796" s="3"/>
      <c r="J796" s="8"/>
      <c r="K796" s="9"/>
      <c r="L796" s="9"/>
      <c r="M796" s="9"/>
    </row>
    <row r="797" spans="1:13" ht="15.95" customHeight="1">
      <c r="A797" s="2" t="s">
        <v>1588</v>
      </c>
      <c r="D797" s="92"/>
      <c r="E797" s="92"/>
      <c r="F797" s="97"/>
      <c r="G797" s="97"/>
      <c r="H797" s="3"/>
      <c r="I797" s="3"/>
      <c r="J797" s="8"/>
      <c r="K797" s="9"/>
      <c r="L797" s="9"/>
      <c r="M797" s="9"/>
    </row>
    <row r="798" spans="1:13" ht="15.95" customHeight="1">
      <c r="A798" s="2" t="s">
        <v>1588</v>
      </c>
      <c r="D798" s="92"/>
      <c r="E798" s="92"/>
      <c r="F798" s="97"/>
      <c r="G798" s="97"/>
      <c r="H798" s="3"/>
      <c r="I798" s="3"/>
      <c r="J798" s="8"/>
      <c r="K798" s="9"/>
      <c r="L798" s="9"/>
      <c r="M798" s="9"/>
    </row>
    <row r="799" spans="1:13" ht="15.95" customHeight="1">
      <c r="A799" s="2" t="s">
        <v>1588</v>
      </c>
      <c r="D799" s="92"/>
      <c r="E799" s="92"/>
      <c r="F799" s="97"/>
      <c r="G799" s="97"/>
      <c r="H799" s="3"/>
      <c r="I799" s="3"/>
      <c r="J799" s="8"/>
      <c r="K799" s="9"/>
      <c r="L799" s="9"/>
      <c r="M799" s="9"/>
    </row>
    <row r="800" spans="1:13" ht="15.95" customHeight="1">
      <c r="A800" s="2" t="s">
        <v>1588</v>
      </c>
      <c r="D800" s="92"/>
      <c r="E800" s="92"/>
      <c r="F800" s="97"/>
      <c r="G800" s="97"/>
      <c r="H800" s="3"/>
      <c r="I800" s="3"/>
      <c r="J800" s="8"/>
      <c r="K800" s="9"/>
      <c r="L800" s="9"/>
      <c r="M800" s="9"/>
    </row>
    <row r="801" spans="1:13" ht="15.95" customHeight="1">
      <c r="A801" s="2" t="s">
        <v>1588</v>
      </c>
      <c r="D801" s="92"/>
      <c r="E801" s="92"/>
      <c r="F801" s="97"/>
      <c r="G801" s="97"/>
      <c r="H801" s="3"/>
      <c r="I801" s="3"/>
      <c r="J801" s="8"/>
      <c r="K801" s="9"/>
      <c r="L801" s="9"/>
      <c r="M801" s="9"/>
    </row>
    <row r="802" spans="1:13" ht="15.95" customHeight="1">
      <c r="A802" s="2" t="s">
        <v>1588</v>
      </c>
      <c r="D802" s="92"/>
      <c r="E802" s="92"/>
      <c r="F802" s="97"/>
      <c r="G802" s="97"/>
      <c r="H802" s="3"/>
      <c r="I802" s="3"/>
      <c r="J802" s="8"/>
      <c r="K802" s="9"/>
      <c r="L802" s="9"/>
      <c r="M802" s="9"/>
    </row>
    <row r="803" spans="1:13" ht="15.95" customHeight="1">
      <c r="A803" s="2" t="s">
        <v>1588</v>
      </c>
      <c r="D803" s="92"/>
      <c r="E803" s="92"/>
      <c r="F803" s="97"/>
      <c r="G803" s="97"/>
      <c r="H803" s="3"/>
      <c r="I803" s="3"/>
      <c r="J803" s="8"/>
      <c r="K803" s="9"/>
      <c r="L803" s="9"/>
      <c r="M803" s="9"/>
    </row>
    <row r="804" spans="1:13" ht="15.95" customHeight="1">
      <c r="A804" s="2" t="s">
        <v>1588</v>
      </c>
      <c r="D804" s="92"/>
      <c r="E804" s="92"/>
      <c r="F804" s="97"/>
      <c r="G804" s="97"/>
      <c r="H804" s="3"/>
      <c r="I804" s="3"/>
      <c r="J804" s="8"/>
      <c r="K804" s="9"/>
      <c r="L804" s="9"/>
      <c r="M804" s="9"/>
    </row>
    <row r="805" spans="1:13" ht="15.95" customHeight="1">
      <c r="A805" s="2" t="s">
        <v>1588</v>
      </c>
      <c r="D805" s="92"/>
      <c r="E805" s="92"/>
      <c r="F805" s="97"/>
      <c r="G805" s="97"/>
      <c r="H805" s="3"/>
      <c r="I805" s="3"/>
      <c r="J805" s="8"/>
      <c r="K805" s="9"/>
      <c r="L805" s="9"/>
      <c r="M805" s="9"/>
    </row>
    <row r="806" spans="1:13" ht="15.95" customHeight="1">
      <c r="A806" s="2" t="s">
        <v>1588</v>
      </c>
      <c r="D806" s="92"/>
      <c r="E806" s="92"/>
      <c r="F806" s="97"/>
      <c r="G806" s="97"/>
      <c r="H806" s="3"/>
      <c r="I806" s="3"/>
      <c r="J806" s="8"/>
      <c r="K806" s="9"/>
      <c r="L806" s="9"/>
      <c r="M806" s="9"/>
    </row>
    <row r="807" spans="1:13" ht="15.95" customHeight="1">
      <c r="A807" s="2" t="s">
        <v>1588</v>
      </c>
      <c r="D807" s="92"/>
      <c r="E807" s="92"/>
      <c r="F807" s="97"/>
      <c r="G807" s="97"/>
      <c r="H807" s="3"/>
      <c r="I807" s="3"/>
      <c r="J807" s="8"/>
      <c r="K807" s="9"/>
      <c r="L807" s="9"/>
      <c r="M807" s="9"/>
    </row>
    <row r="808" spans="1:13" ht="15.95" customHeight="1">
      <c r="A808" s="2" t="s">
        <v>1588</v>
      </c>
      <c r="D808" s="92"/>
      <c r="E808" s="92"/>
      <c r="F808" s="97"/>
      <c r="G808" s="97"/>
      <c r="H808" s="3"/>
      <c r="I808" s="3"/>
      <c r="J808" s="8"/>
      <c r="K808" s="9"/>
      <c r="L808" s="9"/>
      <c r="M808" s="9"/>
    </row>
    <row r="809" spans="1:13" ht="15.95" customHeight="1">
      <c r="A809" s="2" t="s">
        <v>1588</v>
      </c>
      <c r="D809" s="92"/>
      <c r="E809" s="92"/>
      <c r="F809" s="97"/>
      <c r="G809" s="97"/>
      <c r="H809" s="3"/>
      <c r="I809" s="3"/>
      <c r="J809" s="8"/>
      <c r="K809" s="9"/>
      <c r="L809" s="9"/>
      <c r="M809" s="9"/>
    </row>
    <row r="810" spans="1:13" ht="15.95" customHeight="1">
      <c r="A810" s="2" t="s">
        <v>1588</v>
      </c>
      <c r="D810" s="5"/>
      <c r="E810" s="5"/>
      <c r="F810" s="97"/>
      <c r="G810" s="97"/>
      <c r="H810" s="3"/>
      <c r="I810" s="3"/>
      <c r="J810" s="8"/>
      <c r="K810" s="9"/>
      <c r="L810" s="9"/>
      <c r="M810" s="9"/>
    </row>
    <row r="811" spans="1:13" ht="15.95" customHeight="1">
      <c r="D811" s="99"/>
      <c r="E811" s="99"/>
    </row>
    <row r="812" spans="1:13" ht="15.95" customHeight="1">
      <c r="D812" s="99"/>
      <c r="E812" s="99"/>
    </row>
    <row r="813" spans="1:13" ht="15.95" customHeight="1">
      <c r="B813" s="17" t="s">
        <v>1324</v>
      </c>
      <c r="D813" s="250" t="s">
        <v>1602</v>
      </c>
      <c r="E813" s="251"/>
      <c r="F813" s="251"/>
      <c r="G813" s="251"/>
      <c r="H813" s="251"/>
      <c r="I813" s="251"/>
      <c r="J813" s="251"/>
      <c r="K813" s="251"/>
      <c r="L813" s="251"/>
      <c r="M813" s="251"/>
    </row>
    <row r="814" spans="1:13" ht="15.95" customHeight="1">
      <c r="A814" s="44" t="s">
        <v>1390</v>
      </c>
      <c r="B814" s="42" t="s">
        <v>1391</v>
      </c>
      <c r="C814" s="42" t="s">
        <v>1392</v>
      </c>
      <c r="D814" s="252" t="s">
        <v>1393</v>
      </c>
      <c r="E814" s="252" t="s">
        <v>1394</v>
      </c>
      <c r="F814" s="255" t="s">
        <v>1395</v>
      </c>
      <c r="G814" s="255" t="s">
        <v>1396</v>
      </c>
      <c r="H814" s="252" t="s">
        <v>1397</v>
      </c>
      <c r="I814" s="252" t="s">
        <v>1398</v>
      </c>
      <c r="J814" s="252" t="s">
        <v>1399</v>
      </c>
      <c r="K814" s="252" t="s">
        <v>1400</v>
      </c>
      <c r="L814" s="252" t="s">
        <v>1401</v>
      </c>
      <c r="M814" s="252" t="s">
        <v>1402</v>
      </c>
    </row>
    <row r="815" spans="1:13" ht="15.95" customHeight="1">
      <c r="A815" s="44"/>
      <c r="B815" s="42"/>
      <c r="C815" s="42"/>
      <c r="D815" s="254"/>
      <c r="E815" s="254"/>
      <c r="F815" s="256"/>
      <c r="G815" s="256"/>
      <c r="H815" s="254"/>
      <c r="I815" s="254"/>
      <c r="J815" s="254"/>
      <c r="K815" s="254"/>
      <c r="L815" s="254"/>
      <c r="M815" s="254"/>
    </row>
    <row r="816" spans="1:13" ht="15.95" customHeight="1">
      <c r="A816" s="2" t="s">
        <v>1255</v>
      </c>
      <c r="D816" s="92" t="s">
        <v>1603</v>
      </c>
      <c r="E816" s="92"/>
      <c r="F816" s="93"/>
      <c r="G816" s="93"/>
      <c r="H816" s="5"/>
      <c r="I816" s="5"/>
      <c r="J816" s="94"/>
      <c r="K816" s="95"/>
      <c r="L816" s="95"/>
      <c r="M816" s="95"/>
    </row>
    <row r="817" spans="1:13" ht="15.95" customHeight="1">
      <c r="A817" s="2" t="s">
        <v>1255</v>
      </c>
      <c r="D817" s="96"/>
      <c r="E817" s="96"/>
      <c r="F817" s="97"/>
      <c r="G817" s="97"/>
      <c r="H817" s="3"/>
      <c r="I817" s="3"/>
      <c r="J817" s="8"/>
      <c r="K817" s="9"/>
      <c r="L817" s="9"/>
      <c r="M817" s="9"/>
    </row>
    <row r="818" spans="1:13" ht="15.95" customHeight="1">
      <c r="A818" s="2" t="s">
        <v>1255</v>
      </c>
      <c r="D818" s="96" t="s">
        <v>1604</v>
      </c>
      <c r="E818" s="96"/>
      <c r="F818" s="97"/>
      <c r="G818" s="97"/>
      <c r="H818" s="3"/>
      <c r="I818" s="3"/>
      <c r="J818" s="8"/>
      <c r="K818" s="9"/>
      <c r="L818" s="9"/>
      <c r="M818" s="9"/>
    </row>
    <row r="819" spans="1:13" ht="15.95" customHeight="1">
      <c r="A819" s="2" t="s">
        <v>1255</v>
      </c>
      <c r="D819" s="96" t="s">
        <v>1605</v>
      </c>
      <c r="E819" s="96"/>
      <c r="F819" s="97"/>
      <c r="G819" s="97"/>
      <c r="H819" s="3"/>
      <c r="I819" s="3"/>
      <c r="J819" s="8"/>
      <c r="K819" s="9"/>
      <c r="L819" s="9"/>
      <c r="M819" s="9"/>
    </row>
    <row r="820" spans="1:13" ht="15.95" customHeight="1">
      <c r="A820" s="2" t="s">
        <v>1255</v>
      </c>
      <c r="B820" s="17" t="s">
        <v>1606</v>
      </c>
      <c r="D820" s="96" t="s">
        <v>1607</v>
      </c>
      <c r="E820" s="96" t="s">
        <v>1608</v>
      </c>
      <c r="F820" s="97" t="s">
        <v>1609</v>
      </c>
      <c r="G820" s="97" t="s">
        <v>240</v>
      </c>
      <c r="H820" s="3" t="s">
        <v>241</v>
      </c>
      <c r="I820" s="3" t="s">
        <v>242</v>
      </c>
      <c r="J820" s="8" t="s">
        <v>128</v>
      </c>
      <c r="K820" s="9" t="s">
        <v>1268</v>
      </c>
      <c r="L820" s="9" t="s">
        <v>1268</v>
      </c>
      <c r="M820" s="9" t="s">
        <v>1609</v>
      </c>
    </row>
    <row r="821" spans="1:13" ht="15.95" customHeight="1">
      <c r="A821" s="2" t="s">
        <v>1255</v>
      </c>
      <c r="B821" s="17" t="s">
        <v>1265</v>
      </c>
      <c r="D821" s="96" t="s">
        <v>1610</v>
      </c>
      <c r="E821" s="96" t="s">
        <v>1611</v>
      </c>
      <c r="F821" s="97" t="s">
        <v>1612</v>
      </c>
      <c r="G821" s="97" t="s">
        <v>129</v>
      </c>
      <c r="H821" s="3" t="s">
        <v>126</v>
      </c>
      <c r="I821" s="3" t="s">
        <v>130</v>
      </c>
      <c r="J821" s="8" t="s">
        <v>128</v>
      </c>
      <c r="K821" s="9" t="s">
        <v>1268</v>
      </c>
      <c r="L821" s="9" t="s">
        <v>1268</v>
      </c>
      <c r="M821" s="9" t="s">
        <v>1612</v>
      </c>
    </row>
    <row r="822" spans="1:13" ht="15.95" customHeight="1">
      <c r="A822" s="2" t="s">
        <v>1255</v>
      </c>
      <c r="B822" s="17" t="s">
        <v>1606</v>
      </c>
      <c r="D822" s="92"/>
      <c r="E822" s="92"/>
      <c r="F822" s="97"/>
      <c r="G822" s="97" t="s">
        <v>240</v>
      </c>
      <c r="H822" s="3" t="s">
        <v>241</v>
      </c>
      <c r="I822" s="3" t="s">
        <v>242</v>
      </c>
      <c r="J822" s="8" t="s">
        <v>128</v>
      </c>
      <c r="K822" s="9" t="s">
        <v>1268</v>
      </c>
      <c r="L822" s="9" t="s">
        <v>1268</v>
      </c>
      <c r="M822" s="9" t="s">
        <v>1612</v>
      </c>
    </row>
    <row r="823" spans="1:13" ht="15.95" customHeight="1">
      <c r="A823" s="2" t="s">
        <v>1255</v>
      </c>
      <c r="B823" s="17" t="s">
        <v>1270</v>
      </c>
      <c r="D823" s="92"/>
      <c r="E823" s="92"/>
      <c r="F823" s="97"/>
      <c r="G823" s="97" t="s">
        <v>690</v>
      </c>
      <c r="H823" s="3" t="s">
        <v>688</v>
      </c>
      <c r="I823" s="3" t="s">
        <v>692</v>
      </c>
      <c r="J823" s="8" t="s">
        <v>322</v>
      </c>
      <c r="K823" s="9" t="s">
        <v>1271</v>
      </c>
      <c r="L823" s="9" t="s">
        <v>1271</v>
      </c>
      <c r="M823" s="9" t="s">
        <v>1613</v>
      </c>
    </row>
    <row r="824" spans="1:13" ht="15.95" customHeight="1">
      <c r="A824" s="2" t="s">
        <v>1255</v>
      </c>
      <c r="B824" s="17" t="s">
        <v>1265</v>
      </c>
      <c r="D824" s="96" t="s">
        <v>1610</v>
      </c>
      <c r="E824" s="96" t="s">
        <v>1614</v>
      </c>
      <c r="F824" s="97" t="s">
        <v>1615</v>
      </c>
      <c r="G824" s="97" t="s">
        <v>129</v>
      </c>
      <c r="H824" s="3" t="s">
        <v>126</v>
      </c>
      <c r="I824" s="3" t="s">
        <v>130</v>
      </c>
      <c r="J824" s="8" t="s">
        <v>128</v>
      </c>
      <c r="K824" s="9" t="s">
        <v>1268</v>
      </c>
      <c r="L824" s="9" t="s">
        <v>1268</v>
      </c>
      <c r="M824" s="9" t="s">
        <v>1615</v>
      </c>
    </row>
    <row r="825" spans="1:13" ht="15.95" customHeight="1">
      <c r="A825" s="2" t="s">
        <v>1255</v>
      </c>
      <c r="B825" s="17" t="s">
        <v>1606</v>
      </c>
      <c r="D825" s="92"/>
      <c r="E825" s="92"/>
      <c r="F825" s="97"/>
      <c r="G825" s="97" t="s">
        <v>240</v>
      </c>
      <c r="H825" s="3" t="s">
        <v>241</v>
      </c>
      <c r="I825" s="3" t="s">
        <v>242</v>
      </c>
      <c r="J825" s="8" t="s">
        <v>128</v>
      </c>
      <c r="K825" s="9" t="s">
        <v>1268</v>
      </c>
      <c r="L825" s="9" t="s">
        <v>1268</v>
      </c>
      <c r="M825" s="9" t="s">
        <v>1615</v>
      </c>
    </row>
    <row r="826" spans="1:13" ht="15.95" customHeight="1">
      <c r="A826" s="2" t="s">
        <v>1255</v>
      </c>
      <c r="B826" s="17" t="s">
        <v>1270</v>
      </c>
      <c r="D826" s="92"/>
      <c r="E826" s="92"/>
      <c r="F826" s="97"/>
      <c r="G826" s="97" t="s">
        <v>690</v>
      </c>
      <c r="H826" s="3" t="s">
        <v>688</v>
      </c>
      <c r="I826" s="3" t="s">
        <v>692</v>
      </c>
      <c r="J826" s="8" t="s">
        <v>322</v>
      </c>
      <c r="K826" s="9" t="s">
        <v>1271</v>
      </c>
      <c r="L826" s="9" t="s">
        <v>1271</v>
      </c>
      <c r="M826" s="9" t="s">
        <v>1616</v>
      </c>
    </row>
    <row r="827" spans="1:13" ht="15.95" customHeight="1">
      <c r="A827" s="2" t="s">
        <v>1255</v>
      </c>
      <c r="B827" s="17" t="s">
        <v>1606</v>
      </c>
      <c r="D827" s="96" t="s">
        <v>1617</v>
      </c>
      <c r="E827" s="96" t="s">
        <v>1618</v>
      </c>
      <c r="F827" s="97" t="s">
        <v>1619</v>
      </c>
      <c r="G827" s="97" t="s">
        <v>240</v>
      </c>
      <c r="H827" s="3" t="s">
        <v>241</v>
      </c>
      <c r="I827" s="3" t="s">
        <v>242</v>
      </c>
      <c r="J827" s="8" t="s">
        <v>128</v>
      </c>
      <c r="K827" s="9" t="s">
        <v>1268</v>
      </c>
      <c r="L827" s="9" t="s">
        <v>1268</v>
      </c>
      <c r="M827" s="9" t="s">
        <v>1619</v>
      </c>
    </row>
    <row r="828" spans="1:13" ht="15.95" customHeight="1">
      <c r="A828" s="2" t="s">
        <v>1255</v>
      </c>
      <c r="B828" s="17" t="s">
        <v>1620</v>
      </c>
      <c r="D828" s="96" t="s">
        <v>1621</v>
      </c>
      <c r="E828" s="96" t="s">
        <v>1622</v>
      </c>
      <c r="F828" s="97" t="s">
        <v>1413</v>
      </c>
      <c r="G828" s="97" t="s">
        <v>144</v>
      </c>
      <c r="H828" s="3" t="s">
        <v>142</v>
      </c>
      <c r="I828" s="3" t="s">
        <v>145</v>
      </c>
      <c r="J828" s="8" t="s">
        <v>128</v>
      </c>
      <c r="K828" s="9" t="s">
        <v>1268</v>
      </c>
      <c r="L828" s="9" t="s">
        <v>1268</v>
      </c>
      <c r="M828" s="9" t="s">
        <v>1413</v>
      </c>
    </row>
    <row r="829" spans="1:13" ht="15.95" customHeight="1">
      <c r="A829" s="2" t="s">
        <v>1255</v>
      </c>
      <c r="B829" s="17" t="s">
        <v>1606</v>
      </c>
      <c r="D829" s="92"/>
      <c r="E829" s="92"/>
      <c r="F829" s="97"/>
      <c r="G829" s="97" t="s">
        <v>240</v>
      </c>
      <c r="H829" s="3" t="s">
        <v>241</v>
      </c>
      <c r="I829" s="3" t="s">
        <v>242</v>
      </c>
      <c r="J829" s="8" t="s">
        <v>128</v>
      </c>
      <c r="K829" s="9" t="s">
        <v>1268</v>
      </c>
      <c r="L829" s="9" t="s">
        <v>1268</v>
      </c>
      <c r="M829" s="9" t="s">
        <v>1413</v>
      </c>
    </row>
    <row r="830" spans="1:13" ht="15.95" customHeight="1">
      <c r="A830" s="2" t="s">
        <v>1255</v>
      </c>
      <c r="B830" s="17" t="s">
        <v>1623</v>
      </c>
      <c r="D830" s="96" t="s">
        <v>1624</v>
      </c>
      <c r="E830" s="96" t="s">
        <v>1625</v>
      </c>
      <c r="F830" s="97" t="s">
        <v>1626</v>
      </c>
      <c r="G830" s="97" t="s">
        <v>149</v>
      </c>
      <c r="H830" s="3" t="s">
        <v>142</v>
      </c>
      <c r="I830" s="3" t="s">
        <v>150</v>
      </c>
      <c r="J830" s="8" t="s">
        <v>148</v>
      </c>
      <c r="K830" s="9" t="s">
        <v>1268</v>
      </c>
      <c r="L830" s="9" t="s">
        <v>1268</v>
      </c>
      <c r="M830" s="9" t="s">
        <v>1626</v>
      </c>
    </row>
    <row r="831" spans="1:13" ht="15.95" customHeight="1">
      <c r="A831" s="2" t="s">
        <v>1255</v>
      </c>
      <c r="B831" s="17" t="s">
        <v>1321</v>
      </c>
      <c r="D831" s="96" t="s">
        <v>1627</v>
      </c>
      <c r="E831" s="96" t="s">
        <v>1318</v>
      </c>
      <c r="F831" s="97" t="s">
        <v>1318</v>
      </c>
      <c r="G831" s="97" t="s">
        <v>157</v>
      </c>
      <c r="H831" s="3" t="s">
        <v>158</v>
      </c>
      <c r="I831" s="3" t="s">
        <v>159</v>
      </c>
      <c r="J831" s="8" t="s">
        <v>148</v>
      </c>
      <c r="K831" s="9" t="s">
        <v>1268</v>
      </c>
      <c r="L831" s="9" t="s">
        <v>1268</v>
      </c>
      <c r="M831" s="9" t="s">
        <v>1318</v>
      </c>
    </row>
    <row r="832" spans="1:13" ht="15.95" customHeight="1">
      <c r="A832" s="2" t="s">
        <v>1255</v>
      </c>
      <c r="B832" s="17" t="s">
        <v>1323</v>
      </c>
      <c r="D832" s="92"/>
      <c r="E832" s="92"/>
      <c r="F832" s="97"/>
      <c r="G832" s="97" t="s">
        <v>163</v>
      </c>
      <c r="H832" s="3" t="s">
        <v>164</v>
      </c>
      <c r="I832" s="3" t="s">
        <v>165</v>
      </c>
      <c r="J832" s="8" t="s">
        <v>148</v>
      </c>
      <c r="K832" s="9" t="s">
        <v>1268</v>
      </c>
      <c r="L832" s="9" t="s">
        <v>1268</v>
      </c>
      <c r="M832" s="9" t="s">
        <v>1318</v>
      </c>
    </row>
    <row r="833" spans="1:13" ht="15.95" customHeight="1">
      <c r="A833" s="2" t="s">
        <v>1255</v>
      </c>
      <c r="B833" s="17" t="s">
        <v>1628</v>
      </c>
      <c r="D833" s="96" t="s">
        <v>1629</v>
      </c>
      <c r="E833" s="96" t="s">
        <v>1318</v>
      </c>
      <c r="F833" s="97" t="s">
        <v>1318</v>
      </c>
      <c r="G833" s="97" t="s">
        <v>326</v>
      </c>
      <c r="H833" s="3" t="s">
        <v>327</v>
      </c>
      <c r="I833" s="3" t="s">
        <v>328</v>
      </c>
      <c r="J833" s="8" t="s">
        <v>148</v>
      </c>
      <c r="K833" s="9" t="s">
        <v>1268</v>
      </c>
      <c r="L833" s="9" t="s">
        <v>1268</v>
      </c>
      <c r="M833" s="9" t="s">
        <v>1318</v>
      </c>
    </row>
    <row r="834" spans="1:13" ht="15.95" customHeight="1">
      <c r="A834" s="2" t="s">
        <v>1255</v>
      </c>
      <c r="B834" s="17" t="s">
        <v>1346</v>
      </c>
      <c r="D834" s="96" t="s">
        <v>1347</v>
      </c>
      <c r="E834" s="96" t="s">
        <v>1282</v>
      </c>
      <c r="F834" s="97" t="s">
        <v>1282</v>
      </c>
      <c r="G834" s="97" t="s">
        <v>696</v>
      </c>
      <c r="H834" s="3" t="s">
        <v>698</v>
      </c>
      <c r="I834" s="3" t="s">
        <v>699</v>
      </c>
      <c r="J834" s="8" t="s">
        <v>322</v>
      </c>
      <c r="K834" s="9" t="s">
        <v>1268</v>
      </c>
      <c r="L834" s="9" t="s">
        <v>1268</v>
      </c>
      <c r="M834" s="9" t="s">
        <v>1282</v>
      </c>
    </row>
    <row r="835" spans="1:13" ht="15.95" customHeight="1">
      <c r="A835" s="2" t="s">
        <v>1255</v>
      </c>
      <c r="D835" s="96"/>
      <c r="E835" s="96"/>
      <c r="F835" s="97"/>
      <c r="G835" s="97"/>
      <c r="H835" s="3"/>
      <c r="I835" s="3"/>
      <c r="J835" s="8"/>
      <c r="K835" s="9"/>
      <c r="L835" s="9"/>
      <c r="M835" s="9"/>
    </row>
    <row r="836" spans="1:13" ht="15.95" customHeight="1">
      <c r="A836" s="2" t="s">
        <v>1255</v>
      </c>
      <c r="D836" s="96" t="s">
        <v>1630</v>
      </c>
      <c r="E836" s="96"/>
      <c r="F836" s="97"/>
      <c r="G836" s="97"/>
      <c r="H836" s="3"/>
      <c r="I836" s="3"/>
      <c r="J836" s="8"/>
      <c r="K836" s="9"/>
      <c r="L836" s="9"/>
      <c r="M836" s="9"/>
    </row>
    <row r="837" spans="1:13" ht="15.95" customHeight="1">
      <c r="A837" s="2" t="s">
        <v>1255</v>
      </c>
      <c r="B837" s="17" t="s">
        <v>1606</v>
      </c>
      <c r="D837" s="96" t="s">
        <v>1607</v>
      </c>
      <c r="E837" s="96" t="s">
        <v>1631</v>
      </c>
      <c r="F837" s="97" t="s">
        <v>1576</v>
      </c>
      <c r="G837" s="97" t="s">
        <v>240</v>
      </c>
      <c r="H837" s="3" t="s">
        <v>241</v>
      </c>
      <c r="I837" s="3" t="s">
        <v>242</v>
      </c>
      <c r="J837" s="8" t="s">
        <v>128</v>
      </c>
      <c r="K837" s="9" t="s">
        <v>1268</v>
      </c>
      <c r="L837" s="9" t="s">
        <v>1268</v>
      </c>
      <c r="M837" s="9" t="s">
        <v>1576</v>
      </c>
    </row>
    <row r="838" spans="1:13" ht="15.95" customHeight="1">
      <c r="A838" s="2" t="s">
        <v>1255</v>
      </c>
      <c r="B838" s="17" t="s">
        <v>1265</v>
      </c>
      <c r="D838" s="96" t="s">
        <v>1610</v>
      </c>
      <c r="E838" s="96" t="s">
        <v>1632</v>
      </c>
      <c r="F838" s="97" t="s">
        <v>1269</v>
      </c>
      <c r="G838" s="97" t="s">
        <v>129</v>
      </c>
      <c r="H838" s="3" t="s">
        <v>126</v>
      </c>
      <c r="I838" s="3" t="s">
        <v>130</v>
      </c>
      <c r="J838" s="8" t="s">
        <v>128</v>
      </c>
      <c r="K838" s="9" t="s">
        <v>1268</v>
      </c>
      <c r="L838" s="9" t="s">
        <v>1268</v>
      </c>
      <c r="M838" s="9" t="s">
        <v>1269</v>
      </c>
    </row>
    <row r="839" spans="1:13" ht="15.95" customHeight="1">
      <c r="A839" s="2" t="s">
        <v>1255</v>
      </c>
      <c r="B839" s="17" t="s">
        <v>1606</v>
      </c>
      <c r="D839" s="92"/>
      <c r="E839" s="92"/>
      <c r="F839" s="97"/>
      <c r="G839" s="97" t="s">
        <v>240</v>
      </c>
      <c r="H839" s="3" t="s">
        <v>241</v>
      </c>
      <c r="I839" s="3" t="s">
        <v>242</v>
      </c>
      <c r="J839" s="8" t="s">
        <v>128</v>
      </c>
      <c r="K839" s="9" t="s">
        <v>1268</v>
      </c>
      <c r="L839" s="9" t="s">
        <v>1268</v>
      </c>
      <c r="M839" s="9" t="s">
        <v>1269</v>
      </c>
    </row>
    <row r="840" spans="1:13" ht="15.95" customHeight="1">
      <c r="A840" s="2" t="s">
        <v>1255</v>
      </c>
      <c r="B840" s="17" t="s">
        <v>1270</v>
      </c>
      <c r="D840" s="92"/>
      <c r="E840" s="92"/>
      <c r="F840" s="97"/>
      <c r="G840" s="97" t="s">
        <v>690</v>
      </c>
      <c r="H840" s="3" t="s">
        <v>688</v>
      </c>
      <c r="I840" s="3" t="s">
        <v>692</v>
      </c>
      <c r="J840" s="8" t="s">
        <v>322</v>
      </c>
      <c r="K840" s="9" t="s">
        <v>1271</v>
      </c>
      <c r="L840" s="9" t="s">
        <v>1271</v>
      </c>
      <c r="M840" s="9" t="s">
        <v>1633</v>
      </c>
    </row>
    <row r="841" spans="1:13" ht="15.95" customHeight="1">
      <c r="A841" s="2" t="s">
        <v>1255</v>
      </c>
      <c r="B841" s="17" t="s">
        <v>1265</v>
      </c>
      <c r="D841" s="96" t="s">
        <v>1610</v>
      </c>
      <c r="E841" s="96" t="s">
        <v>1634</v>
      </c>
      <c r="F841" s="97" t="s">
        <v>1634</v>
      </c>
      <c r="G841" s="97" t="s">
        <v>129</v>
      </c>
      <c r="H841" s="3" t="s">
        <v>126</v>
      </c>
      <c r="I841" s="3" t="s">
        <v>130</v>
      </c>
      <c r="J841" s="8" t="s">
        <v>128</v>
      </c>
      <c r="K841" s="9" t="s">
        <v>1268</v>
      </c>
      <c r="L841" s="9" t="s">
        <v>1268</v>
      </c>
      <c r="M841" s="9" t="s">
        <v>1634</v>
      </c>
    </row>
    <row r="842" spans="1:13" ht="15.95" customHeight="1">
      <c r="A842" s="2" t="s">
        <v>1255</v>
      </c>
      <c r="B842" s="17" t="s">
        <v>1606</v>
      </c>
      <c r="D842" s="92"/>
      <c r="E842" s="92"/>
      <c r="F842" s="97"/>
      <c r="G842" s="97" t="s">
        <v>240</v>
      </c>
      <c r="H842" s="3" t="s">
        <v>241</v>
      </c>
      <c r="I842" s="3" t="s">
        <v>242</v>
      </c>
      <c r="J842" s="8" t="s">
        <v>128</v>
      </c>
      <c r="K842" s="9" t="s">
        <v>1268</v>
      </c>
      <c r="L842" s="9" t="s">
        <v>1268</v>
      </c>
      <c r="M842" s="9" t="s">
        <v>1634</v>
      </c>
    </row>
    <row r="843" spans="1:13" ht="15.95" customHeight="1">
      <c r="A843" s="2" t="s">
        <v>1255</v>
      </c>
      <c r="B843" s="17" t="s">
        <v>1270</v>
      </c>
      <c r="D843" s="92"/>
      <c r="E843" s="92"/>
      <c r="F843" s="97"/>
      <c r="G843" s="97" t="s">
        <v>690</v>
      </c>
      <c r="H843" s="3" t="s">
        <v>688</v>
      </c>
      <c r="I843" s="3" t="s">
        <v>692</v>
      </c>
      <c r="J843" s="8" t="s">
        <v>322</v>
      </c>
      <c r="K843" s="9" t="s">
        <v>1271</v>
      </c>
      <c r="L843" s="9" t="s">
        <v>1271</v>
      </c>
      <c r="M843" s="9" t="s">
        <v>1635</v>
      </c>
    </row>
    <row r="844" spans="1:13" ht="15.95" customHeight="1">
      <c r="A844" s="2" t="s">
        <v>1255</v>
      </c>
      <c r="B844" s="17" t="s">
        <v>1606</v>
      </c>
      <c r="D844" s="96" t="s">
        <v>1617</v>
      </c>
      <c r="E844" s="96" t="s">
        <v>1636</v>
      </c>
      <c r="F844" s="97" t="s">
        <v>1308</v>
      </c>
      <c r="G844" s="97" t="s">
        <v>240</v>
      </c>
      <c r="H844" s="3" t="s">
        <v>241</v>
      </c>
      <c r="I844" s="3" t="s">
        <v>242</v>
      </c>
      <c r="J844" s="8" t="s">
        <v>128</v>
      </c>
      <c r="K844" s="9" t="s">
        <v>1268</v>
      </c>
      <c r="L844" s="9" t="s">
        <v>1268</v>
      </c>
      <c r="M844" s="9" t="s">
        <v>1308</v>
      </c>
    </row>
    <row r="845" spans="1:13" ht="15.95" customHeight="1">
      <c r="A845" s="2" t="s">
        <v>1255</v>
      </c>
      <c r="B845" s="17" t="s">
        <v>1620</v>
      </c>
      <c r="D845" s="96" t="s">
        <v>1621</v>
      </c>
      <c r="E845" s="96" t="s">
        <v>1637</v>
      </c>
      <c r="F845" s="97" t="s">
        <v>1371</v>
      </c>
      <c r="G845" s="97" t="s">
        <v>144</v>
      </c>
      <c r="H845" s="3" t="s">
        <v>142</v>
      </c>
      <c r="I845" s="3" t="s">
        <v>145</v>
      </c>
      <c r="J845" s="8" t="s">
        <v>128</v>
      </c>
      <c r="K845" s="9" t="s">
        <v>1268</v>
      </c>
      <c r="L845" s="9" t="s">
        <v>1268</v>
      </c>
      <c r="M845" s="9" t="s">
        <v>1371</v>
      </c>
    </row>
    <row r="846" spans="1:13" ht="15.95" customHeight="1">
      <c r="A846" s="2" t="s">
        <v>1255</v>
      </c>
      <c r="B846" s="17" t="s">
        <v>1606</v>
      </c>
      <c r="D846" s="92"/>
      <c r="E846" s="92"/>
      <c r="F846" s="97"/>
      <c r="G846" s="97" t="s">
        <v>240</v>
      </c>
      <c r="H846" s="3" t="s">
        <v>241</v>
      </c>
      <c r="I846" s="3" t="s">
        <v>242</v>
      </c>
      <c r="J846" s="8" t="s">
        <v>128</v>
      </c>
      <c r="K846" s="9" t="s">
        <v>1268</v>
      </c>
      <c r="L846" s="9" t="s">
        <v>1268</v>
      </c>
      <c r="M846" s="9" t="s">
        <v>1371</v>
      </c>
    </row>
    <row r="847" spans="1:13" ht="15.95" customHeight="1">
      <c r="A847" s="2" t="s">
        <v>1255</v>
      </c>
      <c r="B847" s="17" t="s">
        <v>1623</v>
      </c>
      <c r="D847" s="96" t="s">
        <v>1624</v>
      </c>
      <c r="E847" s="96" t="s">
        <v>1638</v>
      </c>
      <c r="F847" s="97" t="s">
        <v>1413</v>
      </c>
      <c r="G847" s="97" t="s">
        <v>149</v>
      </c>
      <c r="H847" s="3" t="s">
        <v>142</v>
      </c>
      <c r="I847" s="3" t="s">
        <v>150</v>
      </c>
      <c r="J847" s="8" t="s">
        <v>148</v>
      </c>
      <c r="K847" s="9" t="s">
        <v>1268</v>
      </c>
      <c r="L847" s="9" t="s">
        <v>1268</v>
      </c>
      <c r="M847" s="9" t="s">
        <v>1413</v>
      </c>
    </row>
    <row r="848" spans="1:13" ht="15.95" customHeight="1">
      <c r="A848" s="2" t="s">
        <v>1255</v>
      </c>
      <c r="B848" s="17" t="s">
        <v>1321</v>
      </c>
      <c r="D848" s="96" t="s">
        <v>1627</v>
      </c>
      <c r="E848" s="96" t="s">
        <v>1412</v>
      </c>
      <c r="F848" s="97" t="s">
        <v>1412</v>
      </c>
      <c r="G848" s="97" t="s">
        <v>157</v>
      </c>
      <c r="H848" s="3" t="s">
        <v>158</v>
      </c>
      <c r="I848" s="3" t="s">
        <v>159</v>
      </c>
      <c r="J848" s="8" t="s">
        <v>148</v>
      </c>
      <c r="K848" s="9" t="s">
        <v>1268</v>
      </c>
      <c r="L848" s="9" t="s">
        <v>1268</v>
      </c>
      <c r="M848" s="9" t="s">
        <v>1412</v>
      </c>
    </row>
    <row r="849" spans="1:13" ht="15.95" customHeight="1">
      <c r="A849" s="2" t="s">
        <v>1255</v>
      </c>
      <c r="B849" s="17" t="s">
        <v>1323</v>
      </c>
      <c r="D849" s="92"/>
      <c r="E849" s="92"/>
      <c r="F849" s="97"/>
      <c r="G849" s="97" t="s">
        <v>163</v>
      </c>
      <c r="H849" s="3" t="s">
        <v>164</v>
      </c>
      <c r="I849" s="3" t="s">
        <v>165</v>
      </c>
      <c r="J849" s="8" t="s">
        <v>148</v>
      </c>
      <c r="K849" s="9" t="s">
        <v>1268</v>
      </c>
      <c r="L849" s="9" t="s">
        <v>1268</v>
      </c>
      <c r="M849" s="9" t="s">
        <v>1412</v>
      </c>
    </row>
    <row r="850" spans="1:13" ht="15.95" customHeight="1">
      <c r="A850" s="2" t="s">
        <v>1255</v>
      </c>
      <c r="B850" s="17" t="s">
        <v>1628</v>
      </c>
      <c r="D850" s="96" t="s">
        <v>1629</v>
      </c>
      <c r="E850" s="96" t="s">
        <v>1412</v>
      </c>
      <c r="F850" s="97" t="s">
        <v>1412</v>
      </c>
      <c r="G850" s="97" t="s">
        <v>326</v>
      </c>
      <c r="H850" s="3" t="s">
        <v>327</v>
      </c>
      <c r="I850" s="3" t="s">
        <v>328</v>
      </c>
      <c r="J850" s="8" t="s">
        <v>148</v>
      </c>
      <c r="K850" s="9" t="s">
        <v>1268</v>
      </c>
      <c r="L850" s="9" t="s">
        <v>1268</v>
      </c>
      <c r="M850" s="9" t="s">
        <v>1412</v>
      </c>
    </row>
    <row r="851" spans="1:13" ht="15.95" customHeight="1">
      <c r="A851" s="2" t="s">
        <v>1255</v>
      </c>
      <c r="B851" s="17" t="s">
        <v>1346</v>
      </c>
      <c r="D851" s="96" t="s">
        <v>1347</v>
      </c>
      <c r="E851" s="96" t="s">
        <v>1268</v>
      </c>
      <c r="F851" s="97" t="s">
        <v>1268</v>
      </c>
      <c r="G851" s="97" t="s">
        <v>696</v>
      </c>
      <c r="H851" s="3" t="s">
        <v>698</v>
      </c>
      <c r="I851" s="3" t="s">
        <v>699</v>
      </c>
      <c r="J851" s="8" t="s">
        <v>322</v>
      </c>
      <c r="K851" s="9" t="s">
        <v>1268</v>
      </c>
      <c r="L851" s="9" t="s">
        <v>1268</v>
      </c>
      <c r="M851" s="9" t="s">
        <v>1268</v>
      </c>
    </row>
    <row r="852" spans="1:13" ht="15.95" customHeight="1">
      <c r="A852" s="2" t="s">
        <v>1255</v>
      </c>
      <c r="D852" s="96"/>
      <c r="E852" s="96"/>
      <c r="F852" s="97"/>
      <c r="G852" s="97"/>
      <c r="H852" s="3"/>
      <c r="I852" s="3"/>
      <c r="J852" s="8"/>
      <c r="K852" s="9"/>
      <c r="L852" s="9"/>
      <c r="M852" s="9"/>
    </row>
    <row r="853" spans="1:13" ht="15.95" customHeight="1">
      <c r="A853" s="2" t="s">
        <v>1255</v>
      </c>
      <c r="D853" s="96" t="s">
        <v>1639</v>
      </c>
      <c r="E853" s="96"/>
      <c r="F853" s="97"/>
      <c r="G853" s="97"/>
      <c r="H853" s="3"/>
      <c r="I853" s="3"/>
      <c r="J853" s="8"/>
      <c r="K853" s="9"/>
      <c r="L853" s="9"/>
      <c r="M853" s="9"/>
    </row>
    <row r="854" spans="1:13" ht="15.95" customHeight="1">
      <c r="A854" s="2" t="s">
        <v>1255</v>
      </c>
      <c r="B854" s="17" t="s">
        <v>1606</v>
      </c>
      <c r="D854" s="96" t="s">
        <v>1607</v>
      </c>
      <c r="E854" s="96" t="s">
        <v>1640</v>
      </c>
      <c r="F854" s="97" t="s">
        <v>1368</v>
      </c>
      <c r="G854" s="97" t="s">
        <v>240</v>
      </c>
      <c r="H854" s="3" t="s">
        <v>241</v>
      </c>
      <c r="I854" s="3" t="s">
        <v>242</v>
      </c>
      <c r="J854" s="8" t="s">
        <v>128</v>
      </c>
      <c r="K854" s="9" t="s">
        <v>1268</v>
      </c>
      <c r="L854" s="9" t="s">
        <v>1268</v>
      </c>
      <c r="M854" s="9" t="s">
        <v>1368</v>
      </c>
    </row>
    <row r="855" spans="1:13" ht="15.95" customHeight="1">
      <c r="A855" s="2" t="s">
        <v>1255</v>
      </c>
      <c r="B855" s="17" t="s">
        <v>1265</v>
      </c>
      <c r="D855" s="98" t="s">
        <v>1610</v>
      </c>
      <c r="E855" s="98" t="s">
        <v>1641</v>
      </c>
      <c r="F855" s="97" t="s">
        <v>1305</v>
      </c>
      <c r="G855" s="97" t="s">
        <v>129</v>
      </c>
      <c r="H855" s="3" t="s">
        <v>126</v>
      </c>
      <c r="I855" s="3" t="s">
        <v>130</v>
      </c>
      <c r="J855" s="8" t="s">
        <v>128</v>
      </c>
      <c r="K855" s="9" t="s">
        <v>1268</v>
      </c>
      <c r="L855" s="9" t="s">
        <v>1268</v>
      </c>
      <c r="M855" s="9" t="s">
        <v>1305</v>
      </c>
    </row>
    <row r="856" spans="1:13" ht="15.95" customHeight="1">
      <c r="D856" s="99"/>
      <c r="E856" s="99"/>
    </row>
    <row r="857" spans="1:13" ht="15.95" customHeight="1">
      <c r="D857" s="99"/>
      <c r="E857" s="99"/>
    </row>
    <row r="858" spans="1:13" ht="15.95" customHeight="1">
      <c r="B858" s="17" t="s">
        <v>1324</v>
      </c>
      <c r="D858" s="250" t="s">
        <v>1602</v>
      </c>
      <c r="E858" s="251"/>
      <c r="F858" s="251"/>
      <c r="G858" s="251"/>
      <c r="H858" s="251"/>
      <c r="I858" s="251"/>
      <c r="J858" s="251"/>
      <c r="K858" s="251"/>
      <c r="L858" s="251"/>
      <c r="M858" s="251"/>
    </row>
    <row r="859" spans="1:13" ht="15.95" customHeight="1">
      <c r="A859" s="44" t="s">
        <v>1390</v>
      </c>
      <c r="B859" s="42" t="s">
        <v>1391</v>
      </c>
      <c r="C859" s="42" t="s">
        <v>1392</v>
      </c>
      <c r="D859" s="252" t="s">
        <v>1393</v>
      </c>
      <c r="E859" s="252" t="s">
        <v>1394</v>
      </c>
      <c r="F859" s="255" t="s">
        <v>1395</v>
      </c>
      <c r="G859" s="255" t="s">
        <v>1396</v>
      </c>
      <c r="H859" s="252" t="s">
        <v>1397</v>
      </c>
      <c r="I859" s="252" t="s">
        <v>1398</v>
      </c>
      <c r="J859" s="252" t="s">
        <v>1399</v>
      </c>
      <c r="K859" s="252" t="s">
        <v>1400</v>
      </c>
      <c r="L859" s="252" t="s">
        <v>1401</v>
      </c>
      <c r="M859" s="252" t="s">
        <v>1402</v>
      </c>
    </row>
    <row r="860" spans="1:13" ht="15.95" customHeight="1">
      <c r="A860" s="44"/>
      <c r="B860" s="42"/>
      <c r="C860" s="42"/>
      <c r="D860" s="254"/>
      <c r="E860" s="254"/>
      <c r="F860" s="256"/>
      <c r="G860" s="256"/>
      <c r="H860" s="254"/>
      <c r="I860" s="254"/>
      <c r="J860" s="254"/>
      <c r="K860" s="254"/>
      <c r="L860" s="254"/>
      <c r="M860" s="254"/>
    </row>
    <row r="861" spans="1:13" ht="15.95" customHeight="1">
      <c r="A861" s="2" t="s">
        <v>1255</v>
      </c>
      <c r="B861" s="17" t="s">
        <v>1606</v>
      </c>
      <c r="C861" s="17" t="s">
        <v>1445</v>
      </c>
      <c r="D861" s="92"/>
      <c r="E861" s="92"/>
      <c r="F861" s="93"/>
      <c r="G861" s="93" t="s">
        <v>240</v>
      </c>
      <c r="H861" s="5" t="s">
        <v>241</v>
      </c>
      <c r="I861" s="5" t="s">
        <v>242</v>
      </c>
      <c r="J861" s="94" t="s">
        <v>128</v>
      </c>
      <c r="K861" s="95" t="s">
        <v>1268</v>
      </c>
      <c r="L861" s="95" t="s">
        <v>1268</v>
      </c>
      <c r="M861" s="95" t="s">
        <v>1305</v>
      </c>
    </row>
    <row r="862" spans="1:13" ht="15.95" customHeight="1">
      <c r="A862" s="2" t="s">
        <v>1255</v>
      </c>
      <c r="B862" s="17" t="s">
        <v>1270</v>
      </c>
      <c r="D862" s="92"/>
      <c r="E862" s="92"/>
      <c r="F862" s="97"/>
      <c r="G862" s="97" t="s">
        <v>690</v>
      </c>
      <c r="H862" s="3" t="s">
        <v>688</v>
      </c>
      <c r="I862" s="3" t="s">
        <v>692</v>
      </c>
      <c r="J862" s="8" t="s">
        <v>322</v>
      </c>
      <c r="K862" s="9" t="s">
        <v>1271</v>
      </c>
      <c r="L862" s="9" t="s">
        <v>1271</v>
      </c>
      <c r="M862" s="9" t="s">
        <v>1406</v>
      </c>
    </row>
    <row r="863" spans="1:13" ht="15.95" customHeight="1">
      <c r="A863" s="2" t="s">
        <v>1255</v>
      </c>
      <c r="B863" s="17" t="s">
        <v>1606</v>
      </c>
      <c r="D863" s="96" t="s">
        <v>1617</v>
      </c>
      <c r="E863" s="96" t="s">
        <v>1642</v>
      </c>
      <c r="F863" s="97" t="s">
        <v>1643</v>
      </c>
      <c r="G863" s="97" t="s">
        <v>240</v>
      </c>
      <c r="H863" s="3" t="s">
        <v>241</v>
      </c>
      <c r="I863" s="3" t="s">
        <v>242</v>
      </c>
      <c r="J863" s="8" t="s">
        <v>128</v>
      </c>
      <c r="K863" s="9" t="s">
        <v>1268</v>
      </c>
      <c r="L863" s="9" t="s">
        <v>1268</v>
      </c>
      <c r="M863" s="9" t="s">
        <v>1643</v>
      </c>
    </row>
    <row r="864" spans="1:13" ht="15.95" customHeight="1">
      <c r="A864" s="2" t="s">
        <v>1255</v>
      </c>
      <c r="B864" s="17" t="s">
        <v>1620</v>
      </c>
      <c r="D864" s="96" t="s">
        <v>1621</v>
      </c>
      <c r="E864" s="96" t="s">
        <v>1644</v>
      </c>
      <c r="F864" s="97" t="s">
        <v>1461</v>
      </c>
      <c r="G864" s="97" t="s">
        <v>144</v>
      </c>
      <c r="H864" s="3" t="s">
        <v>142</v>
      </c>
      <c r="I864" s="3" t="s">
        <v>145</v>
      </c>
      <c r="J864" s="8" t="s">
        <v>128</v>
      </c>
      <c r="K864" s="9" t="s">
        <v>1268</v>
      </c>
      <c r="L864" s="9" t="s">
        <v>1268</v>
      </c>
      <c r="M864" s="9" t="s">
        <v>1461</v>
      </c>
    </row>
    <row r="865" spans="1:13" ht="15.95" customHeight="1">
      <c r="A865" s="2" t="s">
        <v>1255</v>
      </c>
      <c r="B865" s="17" t="s">
        <v>1606</v>
      </c>
      <c r="D865" s="92"/>
      <c r="E865" s="92"/>
      <c r="F865" s="97"/>
      <c r="G865" s="97" t="s">
        <v>240</v>
      </c>
      <c r="H865" s="3" t="s">
        <v>241</v>
      </c>
      <c r="I865" s="3" t="s">
        <v>242</v>
      </c>
      <c r="J865" s="8" t="s">
        <v>128</v>
      </c>
      <c r="K865" s="9" t="s">
        <v>1268</v>
      </c>
      <c r="L865" s="9" t="s">
        <v>1268</v>
      </c>
      <c r="M865" s="9" t="s">
        <v>1461</v>
      </c>
    </row>
    <row r="866" spans="1:13" ht="15.95" customHeight="1">
      <c r="A866" s="2" t="s">
        <v>1255</v>
      </c>
      <c r="B866" s="17" t="s">
        <v>1623</v>
      </c>
      <c r="D866" s="96" t="s">
        <v>1624</v>
      </c>
      <c r="E866" s="96" t="s">
        <v>1645</v>
      </c>
      <c r="F866" s="97" t="s">
        <v>1263</v>
      </c>
      <c r="G866" s="97" t="s">
        <v>149</v>
      </c>
      <c r="H866" s="3" t="s">
        <v>142</v>
      </c>
      <c r="I866" s="3" t="s">
        <v>150</v>
      </c>
      <c r="J866" s="8" t="s">
        <v>148</v>
      </c>
      <c r="K866" s="9" t="s">
        <v>1268</v>
      </c>
      <c r="L866" s="9" t="s">
        <v>1268</v>
      </c>
      <c r="M866" s="9" t="s">
        <v>1263</v>
      </c>
    </row>
    <row r="867" spans="1:13" ht="15.95" customHeight="1">
      <c r="A867" s="2" t="s">
        <v>1255</v>
      </c>
      <c r="B867" s="17" t="s">
        <v>1321</v>
      </c>
      <c r="D867" s="96" t="s">
        <v>1627</v>
      </c>
      <c r="E867" s="96" t="s">
        <v>1282</v>
      </c>
      <c r="F867" s="97" t="s">
        <v>1282</v>
      </c>
      <c r="G867" s="97" t="s">
        <v>157</v>
      </c>
      <c r="H867" s="3" t="s">
        <v>158</v>
      </c>
      <c r="I867" s="3" t="s">
        <v>159</v>
      </c>
      <c r="J867" s="8" t="s">
        <v>148</v>
      </c>
      <c r="K867" s="9" t="s">
        <v>1268</v>
      </c>
      <c r="L867" s="9" t="s">
        <v>1268</v>
      </c>
      <c r="M867" s="9" t="s">
        <v>1282</v>
      </c>
    </row>
    <row r="868" spans="1:13" ht="15.95" customHeight="1">
      <c r="A868" s="2" t="s">
        <v>1255</v>
      </c>
      <c r="B868" s="17" t="s">
        <v>1323</v>
      </c>
      <c r="D868" s="92"/>
      <c r="E868" s="92"/>
      <c r="F868" s="97"/>
      <c r="G868" s="97" t="s">
        <v>163</v>
      </c>
      <c r="H868" s="3" t="s">
        <v>164</v>
      </c>
      <c r="I868" s="3" t="s">
        <v>165</v>
      </c>
      <c r="J868" s="8" t="s">
        <v>148</v>
      </c>
      <c r="K868" s="9" t="s">
        <v>1268</v>
      </c>
      <c r="L868" s="9" t="s">
        <v>1268</v>
      </c>
      <c r="M868" s="9" t="s">
        <v>1282</v>
      </c>
    </row>
    <row r="869" spans="1:13" ht="15.95" customHeight="1">
      <c r="A869" s="2" t="s">
        <v>1255</v>
      </c>
      <c r="B869" s="17" t="s">
        <v>1628</v>
      </c>
      <c r="D869" s="96" t="s">
        <v>1629</v>
      </c>
      <c r="E869" s="96" t="s">
        <v>1282</v>
      </c>
      <c r="F869" s="97" t="s">
        <v>1282</v>
      </c>
      <c r="G869" s="97" t="s">
        <v>326</v>
      </c>
      <c r="H869" s="3" t="s">
        <v>327</v>
      </c>
      <c r="I869" s="3" t="s">
        <v>328</v>
      </c>
      <c r="J869" s="8" t="s">
        <v>148</v>
      </c>
      <c r="K869" s="9" t="s">
        <v>1268</v>
      </c>
      <c r="L869" s="9" t="s">
        <v>1268</v>
      </c>
      <c r="M869" s="9" t="s">
        <v>1282</v>
      </c>
    </row>
    <row r="870" spans="1:13" ht="15.95" customHeight="1">
      <c r="A870" s="2" t="s">
        <v>1255</v>
      </c>
      <c r="B870" s="17" t="s">
        <v>1346</v>
      </c>
      <c r="D870" s="96" t="s">
        <v>1347</v>
      </c>
      <c r="E870" s="96" t="s">
        <v>1268</v>
      </c>
      <c r="F870" s="97" t="s">
        <v>1268</v>
      </c>
      <c r="G870" s="97" t="s">
        <v>696</v>
      </c>
      <c r="H870" s="3" t="s">
        <v>698</v>
      </c>
      <c r="I870" s="3" t="s">
        <v>699</v>
      </c>
      <c r="J870" s="8" t="s">
        <v>322</v>
      </c>
      <c r="K870" s="9" t="s">
        <v>1268</v>
      </c>
      <c r="L870" s="9" t="s">
        <v>1268</v>
      </c>
      <c r="M870" s="9" t="s">
        <v>1268</v>
      </c>
    </row>
    <row r="871" spans="1:13" ht="15.95" customHeight="1">
      <c r="A871" s="2" t="s">
        <v>1255</v>
      </c>
      <c r="D871" s="96" t="s">
        <v>1311</v>
      </c>
      <c r="E871" s="96"/>
      <c r="F871" s="97"/>
      <c r="G871" s="97"/>
      <c r="H871" s="3"/>
      <c r="I871" s="3"/>
      <c r="J871" s="8"/>
      <c r="K871" s="9"/>
      <c r="L871" s="9"/>
      <c r="M871" s="9"/>
    </row>
    <row r="872" spans="1:13" ht="15.95" customHeight="1">
      <c r="A872" s="2" t="s">
        <v>1255</v>
      </c>
      <c r="B872" s="17" t="s">
        <v>1646</v>
      </c>
      <c r="D872" s="96" t="s">
        <v>1647</v>
      </c>
      <c r="E872" s="96" t="s">
        <v>1268</v>
      </c>
      <c r="F872" s="97" t="s">
        <v>1268</v>
      </c>
      <c r="G872" s="97" t="s">
        <v>286</v>
      </c>
      <c r="H872" s="3" t="s">
        <v>287</v>
      </c>
      <c r="I872" s="3" t="s">
        <v>288</v>
      </c>
      <c r="J872" s="8" t="s">
        <v>148</v>
      </c>
      <c r="K872" s="9" t="s">
        <v>1268</v>
      </c>
      <c r="L872" s="9" t="s">
        <v>1268</v>
      </c>
      <c r="M872" s="9" t="s">
        <v>1268</v>
      </c>
    </row>
    <row r="873" spans="1:13" ht="15.95" customHeight="1">
      <c r="A873" s="2" t="s">
        <v>1255</v>
      </c>
      <c r="B873" s="17" t="s">
        <v>347</v>
      </c>
      <c r="D873" s="96" t="s">
        <v>347</v>
      </c>
      <c r="E873" s="96" t="s">
        <v>1268</v>
      </c>
      <c r="F873" s="97" t="s">
        <v>1268</v>
      </c>
      <c r="G873" s="97" t="s">
        <v>346</v>
      </c>
      <c r="H873" s="3" t="s">
        <v>347</v>
      </c>
      <c r="I873" s="3"/>
      <c r="J873" s="8" t="s">
        <v>348</v>
      </c>
      <c r="K873" s="9" t="s">
        <v>1268</v>
      </c>
      <c r="L873" s="9" t="s">
        <v>1268</v>
      </c>
      <c r="M873" s="9" t="s">
        <v>1268</v>
      </c>
    </row>
    <row r="874" spans="1:13" ht="15.95" customHeight="1">
      <c r="A874" s="2" t="s">
        <v>1255</v>
      </c>
      <c r="D874" s="96"/>
      <c r="E874" s="96"/>
      <c r="F874" s="97"/>
      <c r="G874" s="97"/>
      <c r="H874" s="3"/>
      <c r="I874" s="3"/>
      <c r="J874" s="8"/>
      <c r="K874" s="9"/>
      <c r="L874" s="9"/>
      <c r="M874" s="9"/>
    </row>
    <row r="875" spans="1:13" ht="15.95" customHeight="1">
      <c r="A875" s="2" t="s">
        <v>1255</v>
      </c>
      <c r="D875" s="92"/>
      <c r="E875" s="92"/>
      <c r="F875" s="97"/>
      <c r="G875" s="97"/>
      <c r="H875" s="3"/>
      <c r="I875" s="3"/>
      <c r="J875" s="8"/>
      <c r="K875" s="9"/>
      <c r="L875" s="9"/>
      <c r="M875" s="9"/>
    </row>
    <row r="876" spans="1:13" ht="15.95" customHeight="1">
      <c r="A876" s="2" t="s">
        <v>1255</v>
      </c>
      <c r="D876" s="92"/>
      <c r="E876" s="92"/>
      <c r="F876" s="97"/>
      <c r="G876" s="97"/>
      <c r="H876" s="3"/>
      <c r="I876" s="3"/>
      <c r="J876" s="8"/>
      <c r="K876" s="9"/>
      <c r="L876" s="9"/>
      <c r="M876" s="9"/>
    </row>
    <row r="877" spans="1:13" ht="15.95" customHeight="1">
      <c r="A877" s="2" t="s">
        <v>1255</v>
      </c>
      <c r="D877" s="92"/>
      <c r="E877" s="92"/>
      <c r="F877" s="97"/>
      <c r="G877" s="97"/>
      <c r="H877" s="3"/>
      <c r="I877" s="3"/>
      <c r="J877" s="8"/>
      <c r="K877" s="9"/>
      <c r="L877" s="9"/>
      <c r="M877" s="9"/>
    </row>
    <row r="878" spans="1:13" ht="15.95" customHeight="1">
      <c r="A878" s="2" t="s">
        <v>1255</v>
      </c>
      <c r="D878" s="92"/>
      <c r="E878" s="92"/>
      <c r="F878" s="97"/>
      <c r="G878" s="97"/>
      <c r="H878" s="3"/>
      <c r="I878" s="3"/>
      <c r="J878" s="8"/>
      <c r="K878" s="9"/>
      <c r="L878" s="9"/>
      <c r="M878" s="9"/>
    </row>
    <row r="879" spans="1:13" ht="15.95" customHeight="1">
      <c r="A879" s="2" t="s">
        <v>1255</v>
      </c>
      <c r="D879" s="92"/>
      <c r="E879" s="92"/>
      <c r="F879" s="97"/>
      <c r="G879" s="97"/>
      <c r="H879" s="3"/>
      <c r="I879" s="3"/>
      <c r="J879" s="8"/>
      <c r="K879" s="9"/>
      <c r="L879" s="9"/>
      <c r="M879" s="9"/>
    </row>
    <row r="880" spans="1:13" ht="15.95" customHeight="1">
      <c r="A880" s="2" t="s">
        <v>1255</v>
      </c>
      <c r="D880" s="92"/>
      <c r="E880" s="92"/>
      <c r="F880" s="97"/>
      <c r="G880" s="97"/>
      <c r="H880" s="3"/>
      <c r="I880" s="3"/>
      <c r="J880" s="8"/>
      <c r="K880" s="9"/>
      <c r="L880" s="9"/>
      <c r="M880" s="9"/>
    </row>
    <row r="881" spans="1:13" ht="15.95" customHeight="1">
      <c r="A881" s="2" t="s">
        <v>1255</v>
      </c>
      <c r="D881" s="92"/>
      <c r="E881" s="92"/>
      <c r="F881" s="97"/>
      <c r="G881" s="97"/>
      <c r="H881" s="3"/>
      <c r="I881" s="3"/>
      <c r="J881" s="8"/>
      <c r="K881" s="9"/>
      <c r="L881" s="9"/>
      <c r="M881" s="9"/>
    </row>
    <row r="882" spans="1:13" ht="15.95" customHeight="1">
      <c r="A882" s="2" t="s">
        <v>1255</v>
      </c>
      <c r="D882" s="92"/>
      <c r="E882" s="92"/>
      <c r="F882" s="97"/>
      <c r="G882" s="97"/>
      <c r="H882" s="3"/>
      <c r="I882" s="3"/>
      <c r="J882" s="8"/>
      <c r="K882" s="9"/>
      <c r="L882" s="9"/>
      <c r="M882" s="9"/>
    </row>
    <row r="883" spans="1:13" ht="15.95" customHeight="1">
      <c r="A883" s="2" t="s">
        <v>1255</v>
      </c>
      <c r="D883" s="92"/>
      <c r="E883" s="92"/>
      <c r="F883" s="97"/>
      <c r="G883" s="97"/>
      <c r="H883" s="3"/>
      <c r="I883" s="3"/>
      <c r="J883" s="8"/>
      <c r="K883" s="9"/>
      <c r="L883" s="9"/>
      <c r="M883" s="9"/>
    </row>
    <row r="884" spans="1:13" ht="15.95" customHeight="1">
      <c r="A884" s="2" t="s">
        <v>1255</v>
      </c>
      <c r="D884" s="92"/>
      <c r="E884" s="92"/>
      <c r="F884" s="97"/>
      <c r="G884" s="97"/>
      <c r="H884" s="3"/>
      <c r="I884" s="3"/>
      <c r="J884" s="8"/>
      <c r="K884" s="9"/>
      <c r="L884" s="9"/>
      <c r="M884" s="9"/>
    </row>
    <row r="885" spans="1:13" ht="15.95" customHeight="1">
      <c r="A885" s="2" t="s">
        <v>1255</v>
      </c>
      <c r="D885" s="92"/>
      <c r="E885" s="92"/>
      <c r="F885" s="97"/>
      <c r="G885" s="97"/>
      <c r="H885" s="3"/>
      <c r="I885" s="3"/>
      <c r="J885" s="8"/>
      <c r="K885" s="9"/>
      <c r="L885" s="9"/>
      <c r="M885" s="9"/>
    </row>
    <row r="886" spans="1:13" ht="15.95" customHeight="1">
      <c r="A886" s="2" t="s">
        <v>1255</v>
      </c>
      <c r="D886" s="92"/>
      <c r="E886" s="92"/>
      <c r="F886" s="97"/>
      <c r="G886" s="97"/>
      <c r="H886" s="3"/>
      <c r="I886" s="3"/>
      <c r="J886" s="8"/>
      <c r="K886" s="9"/>
      <c r="L886" s="9"/>
      <c r="M886" s="9"/>
    </row>
    <row r="887" spans="1:13" ht="15.95" customHeight="1">
      <c r="A887" s="2" t="s">
        <v>1255</v>
      </c>
      <c r="D887" s="92"/>
      <c r="E887" s="92"/>
      <c r="F887" s="97"/>
      <c r="G887" s="97"/>
      <c r="H887" s="3"/>
      <c r="I887" s="3"/>
      <c r="J887" s="8"/>
      <c r="K887" s="9"/>
      <c r="L887" s="9"/>
      <c r="M887" s="9"/>
    </row>
    <row r="888" spans="1:13" ht="15.95" customHeight="1">
      <c r="A888" s="2" t="s">
        <v>1255</v>
      </c>
      <c r="D888" s="92"/>
      <c r="E888" s="92"/>
      <c r="F888" s="97"/>
      <c r="G888" s="97"/>
      <c r="H888" s="3"/>
      <c r="I888" s="3"/>
      <c r="J888" s="8"/>
      <c r="K888" s="9"/>
      <c r="L888" s="9"/>
      <c r="M888" s="9"/>
    </row>
    <row r="889" spans="1:13" ht="15.95" customHeight="1">
      <c r="A889" s="2" t="s">
        <v>1255</v>
      </c>
      <c r="D889" s="92"/>
      <c r="E889" s="92"/>
      <c r="F889" s="97"/>
      <c r="G889" s="97"/>
      <c r="H889" s="3"/>
      <c r="I889" s="3"/>
      <c r="J889" s="8"/>
      <c r="K889" s="9"/>
      <c r="L889" s="9"/>
      <c r="M889" s="9"/>
    </row>
    <row r="890" spans="1:13" ht="15.95" customHeight="1">
      <c r="A890" s="2" t="s">
        <v>1255</v>
      </c>
      <c r="D890" s="92"/>
      <c r="E890" s="92"/>
      <c r="F890" s="97"/>
      <c r="G890" s="97"/>
      <c r="H890" s="3"/>
      <c r="I890" s="3"/>
      <c r="J890" s="8"/>
      <c r="K890" s="9"/>
      <c r="L890" s="9"/>
      <c r="M890" s="9"/>
    </row>
    <row r="891" spans="1:13" ht="15.95" customHeight="1">
      <c r="A891" s="2" t="s">
        <v>1255</v>
      </c>
      <c r="D891" s="92"/>
      <c r="E891" s="92"/>
      <c r="F891" s="97"/>
      <c r="G891" s="97"/>
      <c r="H891" s="3"/>
      <c r="I891" s="3"/>
      <c r="J891" s="8"/>
      <c r="K891" s="9"/>
      <c r="L891" s="9"/>
      <c r="M891" s="9"/>
    </row>
    <row r="892" spans="1:13" ht="15.95" customHeight="1">
      <c r="A892" s="2" t="s">
        <v>1255</v>
      </c>
      <c r="D892" s="92"/>
      <c r="E892" s="92"/>
      <c r="F892" s="97"/>
      <c r="G892" s="97"/>
      <c r="H892" s="3"/>
      <c r="I892" s="3"/>
      <c r="J892" s="8"/>
      <c r="K892" s="9"/>
      <c r="L892" s="9"/>
      <c r="M892" s="9"/>
    </row>
    <row r="893" spans="1:13" ht="15.95" customHeight="1">
      <c r="A893" s="2" t="s">
        <v>1255</v>
      </c>
      <c r="D893" s="92"/>
      <c r="E893" s="92"/>
      <c r="F893" s="97"/>
      <c r="G893" s="97"/>
      <c r="H893" s="3"/>
      <c r="I893" s="3"/>
      <c r="J893" s="8"/>
      <c r="K893" s="9"/>
      <c r="L893" s="9"/>
      <c r="M893" s="9"/>
    </row>
    <row r="894" spans="1:13" ht="15.95" customHeight="1">
      <c r="A894" s="2" t="s">
        <v>1255</v>
      </c>
      <c r="D894" s="92"/>
      <c r="E894" s="92"/>
      <c r="F894" s="97"/>
      <c r="G894" s="97"/>
      <c r="H894" s="3"/>
      <c r="I894" s="3"/>
      <c r="J894" s="8"/>
      <c r="K894" s="9"/>
      <c r="L894" s="9"/>
      <c r="M894" s="9"/>
    </row>
    <row r="895" spans="1:13" ht="15.95" customHeight="1">
      <c r="A895" s="2" t="s">
        <v>1255</v>
      </c>
      <c r="D895" s="92"/>
      <c r="E895" s="92"/>
      <c r="F895" s="97"/>
      <c r="G895" s="97"/>
      <c r="H895" s="3"/>
      <c r="I895" s="3"/>
      <c r="J895" s="8"/>
      <c r="K895" s="9"/>
      <c r="L895" s="9"/>
      <c r="M895" s="9"/>
    </row>
    <row r="896" spans="1:13" ht="15.95" customHeight="1">
      <c r="A896" s="2" t="s">
        <v>1255</v>
      </c>
      <c r="D896" s="92"/>
      <c r="E896" s="92"/>
      <c r="F896" s="97"/>
      <c r="G896" s="97"/>
      <c r="H896" s="3"/>
      <c r="I896" s="3"/>
      <c r="J896" s="8"/>
      <c r="K896" s="9"/>
      <c r="L896" s="9"/>
      <c r="M896" s="9"/>
    </row>
    <row r="897" spans="1:13" ht="15.95" customHeight="1">
      <c r="A897" s="2" t="s">
        <v>1255</v>
      </c>
      <c r="D897" s="92"/>
      <c r="E897" s="92"/>
      <c r="F897" s="97"/>
      <c r="G897" s="97"/>
      <c r="H897" s="3"/>
      <c r="I897" s="3"/>
      <c r="J897" s="8"/>
      <c r="K897" s="9"/>
      <c r="L897" s="9"/>
      <c r="M897" s="9"/>
    </row>
    <row r="898" spans="1:13" ht="15.95" customHeight="1">
      <c r="A898" s="2" t="s">
        <v>1255</v>
      </c>
      <c r="D898" s="92"/>
      <c r="E898" s="92"/>
      <c r="F898" s="97"/>
      <c r="G898" s="97"/>
      <c r="H898" s="3"/>
      <c r="I898" s="3"/>
      <c r="J898" s="8"/>
      <c r="K898" s="9"/>
      <c r="L898" s="9"/>
      <c r="M898" s="9"/>
    </row>
    <row r="899" spans="1:13" ht="15.95" customHeight="1">
      <c r="A899" s="2" t="s">
        <v>1255</v>
      </c>
      <c r="D899" s="92"/>
      <c r="E899" s="92"/>
      <c r="F899" s="97"/>
      <c r="G899" s="97"/>
      <c r="H899" s="3"/>
      <c r="I899" s="3"/>
      <c r="J899" s="8"/>
      <c r="K899" s="9"/>
      <c r="L899" s="9"/>
      <c r="M899" s="9"/>
    </row>
    <row r="900" spans="1:13" ht="15.95" customHeight="1">
      <c r="A900" s="2" t="s">
        <v>1255</v>
      </c>
      <c r="D900" s="5"/>
      <c r="E900" s="5"/>
      <c r="F900" s="97"/>
      <c r="G900" s="97"/>
      <c r="H900" s="3"/>
      <c r="I900" s="3"/>
      <c r="J900" s="8"/>
      <c r="K900" s="9"/>
      <c r="L900" s="9"/>
      <c r="M900" s="9"/>
    </row>
    <row r="901" spans="1:13" ht="15.95" customHeight="1">
      <c r="D901" s="99"/>
      <c r="E901" s="99"/>
    </row>
    <row r="902" spans="1:13" ht="15.95" customHeight="1">
      <c r="D902" s="99"/>
      <c r="E902" s="99"/>
    </row>
    <row r="903" spans="1:13" ht="15.95" customHeight="1">
      <c r="B903" s="17" t="s">
        <v>1324</v>
      </c>
      <c r="D903" s="250" t="s">
        <v>1648</v>
      </c>
      <c r="E903" s="251"/>
      <c r="F903" s="251"/>
      <c r="G903" s="251"/>
      <c r="H903" s="251"/>
      <c r="I903" s="251"/>
      <c r="J903" s="251"/>
      <c r="K903" s="251"/>
      <c r="L903" s="251"/>
      <c r="M903" s="251"/>
    </row>
    <row r="904" spans="1:13" ht="15.95" customHeight="1">
      <c r="A904" s="44" t="s">
        <v>1390</v>
      </c>
      <c r="B904" s="42" t="s">
        <v>1391</v>
      </c>
      <c r="C904" s="42" t="s">
        <v>1392</v>
      </c>
      <c r="D904" s="252" t="s">
        <v>1393</v>
      </c>
      <c r="E904" s="252" t="s">
        <v>1394</v>
      </c>
      <c r="F904" s="255" t="s">
        <v>1395</v>
      </c>
      <c r="G904" s="255" t="s">
        <v>1396</v>
      </c>
      <c r="H904" s="252" t="s">
        <v>1397</v>
      </c>
      <c r="I904" s="252" t="s">
        <v>1398</v>
      </c>
      <c r="J904" s="252" t="s">
        <v>1399</v>
      </c>
      <c r="K904" s="252" t="s">
        <v>1400</v>
      </c>
      <c r="L904" s="252" t="s">
        <v>1401</v>
      </c>
      <c r="M904" s="252" t="s">
        <v>1402</v>
      </c>
    </row>
    <row r="905" spans="1:13" ht="15.95" customHeight="1">
      <c r="A905" s="44"/>
      <c r="B905" s="42"/>
      <c r="C905" s="42"/>
      <c r="D905" s="254"/>
      <c r="E905" s="254"/>
      <c r="F905" s="256"/>
      <c r="G905" s="256"/>
      <c r="H905" s="254"/>
      <c r="I905" s="254"/>
      <c r="J905" s="254"/>
      <c r="K905" s="254"/>
      <c r="L905" s="254"/>
      <c r="M905" s="254"/>
    </row>
    <row r="906" spans="1:13" ht="15.95" customHeight="1">
      <c r="A906" s="2" t="s">
        <v>1373</v>
      </c>
      <c r="D906" s="92" t="s">
        <v>1649</v>
      </c>
      <c r="E906" s="92"/>
      <c r="F906" s="93"/>
      <c r="G906" s="93"/>
      <c r="H906" s="5"/>
      <c r="I906" s="5"/>
      <c r="J906" s="94"/>
      <c r="K906" s="95"/>
      <c r="L906" s="95"/>
      <c r="M906" s="95"/>
    </row>
    <row r="907" spans="1:13" ht="15.95" customHeight="1">
      <c r="A907" s="2" t="s">
        <v>1373</v>
      </c>
      <c r="D907" s="96"/>
      <c r="E907" s="96"/>
      <c r="F907" s="97"/>
      <c r="G907" s="97"/>
      <c r="H907" s="3"/>
      <c r="I907" s="3"/>
      <c r="J907" s="8"/>
      <c r="K907" s="9"/>
      <c r="L907" s="9"/>
      <c r="M907" s="9"/>
    </row>
    <row r="908" spans="1:13" ht="15.95" customHeight="1">
      <c r="A908" s="2" t="s">
        <v>1373</v>
      </c>
      <c r="D908" s="96" t="s">
        <v>1650</v>
      </c>
      <c r="E908" s="96"/>
      <c r="F908" s="97"/>
      <c r="G908" s="97"/>
      <c r="H908" s="3"/>
      <c r="I908" s="3"/>
      <c r="J908" s="8"/>
      <c r="K908" s="9"/>
      <c r="L908" s="9"/>
      <c r="M908" s="9"/>
    </row>
    <row r="909" spans="1:13" ht="15.95" customHeight="1">
      <c r="A909" s="2" t="s">
        <v>1373</v>
      </c>
      <c r="D909" s="96" t="s">
        <v>1651</v>
      </c>
      <c r="E909" s="96"/>
      <c r="F909" s="97"/>
      <c r="G909" s="97"/>
      <c r="H909" s="3"/>
      <c r="I909" s="3"/>
      <c r="J909" s="8"/>
      <c r="K909" s="9"/>
      <c r="L909" s="9"/>
      <c r="M909" s="9"/>
    </row>
    <row r="910" spans="1:13" ht="15.95" customHeight="1">
      <c r="A910" s="2" t="s">
        <v>1373</v>
      </c>
      <c r="B910" s="17" t="s">
        <v>1606</v>
      </c>
      <c r="D910" s="96" t="s">
        <v>1607</v>
      </c>
      <c r="E910" s="96" t="s">
        <v>1652</v>
      </c>
      <c r="F910" s="97" t="s">
        <v>1303</v>
      </c>
      <c r="G910" s="97" t="s">
        <v>240</v>
      </c>
      <c r="H910" s="3" t="s">
        <v>241</v>
      </c>
      <c r="I910" s="3" t="s">
        <v>242</v>
      </c>
      <c r="J910" s="8" t="s">
        <v>128</v>
      </c>
      <c r="K910" s="9" t="s">
        <v>1268</v>
      </c>
      <c r="L910" s="9" t="s">
        <v>1268</v>
      </c>
      <c r="M910" s="9" t="s">
        <v>1303</v>
      </c>
    </row>
    <row r="911" spans="1:13" ht="15.95" customHeight="1">
      <c r="A911" s="2" t="s">
        <v>1373</v>
      </c>
      <c r="B911" s="17" t="s">
        <v>1265</v>
      </c>
      <c r="D911" s="96" t="s">
        <v>1610</v>
      </c>
      <c r="E911" s="96" t="s">
        <v>1653</v>
      </c>
      <c r="F911" s="97" t="s">
        <v>1654</v>
      </c>
      <c r="G911" s="97" t="s">
        <v>129</v>
      </c>
      <c r="H911" s="3" t="s">
        <v>126</v>
      </c>
      <c r="I911" s="3" t="s">
        <v>130</v>
      </c>
      <c r="J911" s="8" t="s">
        <v>128</v>
      </c>
      <c r="K911" s="9" t="s">
        <v>1268</v>
      </c>
      <c r="L911" s="9" t="s">
        <v>1268</v>
      </c>
      <c r="M911" s="9" t="s">
        <v>1654</v>
      </c>
    </row>
    <row r="912" spans="1:13" ht="15.95" customHeight="1">
      <c r="A912" s="2" t="s">
        <v>1373</v>
      </c>
      <c r="B912" s="17" t="s">
        <v>1606</v>
      </c>
      <c r="D912" s="92"/>
      <c r="E912" s="92"/>
      <c r="F912" s="97"/>
      <c r="G912" s="97" t="s">
        <v>240</v>
      </c>
      <c r="H912" s="3" t="s">
        <v>241</v>
      </c>
      <c r="I912" s="3" t="s">
        <v>242</v>
      </c>
      <c r="J912" s="8" t="s">
        <v>128</v>
      </c>
      <c r="K912" s="9" t="s">
        <v>1268</v>
      </c>
      <c r="L912" s="9" t="s">
        <v>1268</v>
      </c>
      <c r="M912" s="9" t="s">
        <v>1654</v>
      </c>
    </row>
    <row r="913" spans="1:13" ht="15.95" customHeight="1">
      <c r="A913" s="2" t="s">
        <v>1373</v>
      </c>
      <c r="B913" s="17" t="s">
        <v>1270</v>
      </c>
      <c r="D913" s="92"/>
      <c r="E913" s="92"/>
      <c r="F913" s="97"/>
      <c r="G913" s="97" t="s">
        <v>690</v>
      </c>
      <c r="H913" s="3" t="s">
        <v>688</v>
      </c>
      <c r="I913" s="3" t="s">
        <v>692</v>
      </c>
      <c r="J913" s="8" t="s">
        <v>322</v>
      </c>
      <c r="K913" s="9" t="s">
        <v>1271</v>
      </c>
      <c r="L913" s="9" t="s">
        <v>1271</v>
      </c>
      <c r="M913" s="9" t="s">
        <v>1655</v>
      </c>
    </row>
    <row r="914" spans="1:13" ht="15.95" customHeight="1">
      <c r="A914" s="2" t="s">
        <v>1373</v>
      </c>
      <c r="B914" s="17" t="s">
        <v>1606</v>
      </c>
      <c r="D914" s="96" t="s">
        <v>1617</v>
      </c>
      <c r="E914" s="96" t="s">
        <v>1656</v>
      </c>
      <c r="F914" s="97" t="s">
        <v>1657</v>
      </c>
      <c r="G914" s="97" t="s">
        <v>240</v>
      </c>
      <c r="H914" s="3" t="s">
        <v>241</v>
      </c>
      <c r="I914" s="3" t="s">
        <v>242</v>
      </c>
      <c r="J914" s="8" t="s">
        <v>128</v>
      </c>
      <c r="K914" s="9" t="s">
        <v>1268</v>
      </c>
      <c r="L914" s="9" t="s">
        <v>1268</v>
      </c>
      <c r="M914" s="9" t="s">
        <v>1657</v>
      </c>
    </row>
    <row r="915" spans="1:13" ht="15.95" customHeight="1">
      <c r="A915" s="2" t="s">
        <v>1373</v>
      </c>
      <c r="B915" s="17" t="s">
        <v>1620</v>
      </c>
      <c r="D915" s="96" t="s">
        <v>1621</v>
      </c>
      <c r="E915" s="96" t="s">
        <v>1658</v>
      </c>
      <c r="F915" s="97" t="s">
        <v>1573</v>
      </c>
      <c r="G915" s="97" t="s">
        <v>144</v>
      </c>
      <c r="H915" s="3" t="s">
        <v>142</v>
      </c>
      <c r="I915" s="3" t="s">
        <v>145</v>
      </c>
      <c r="J915" s="8" t="s">
        <v>128</v>
      </c>
      <c r="K915" s="9" t="s">
        <v>1268</v>
      </c>
      <c r="L915" s="9" t="s">
        <v>1268</v>
      </c>
      <c r="M915" s="9" t="s">
        <v>1573</v>
      </c>
    </row>
    <row r="916" spans="1:13" ht="15.95" customHeight="1">
      <c r="A916" s="2" t="s">
        <v>1373</v>
      </c>
      <c r="B916" s="17" t="s">
        <v>1606</v>
      </c>
      <c r="D916" s="92"/>
      <c r="E916" s="92"/>
      <c r="F916" s="97"/>
      <c r="G916" s="97" t="s">
        <v>240</v>
      </c>
      <c r="H916" s="3" t="s">
        <v>241</v>
      </c>
      <c r="I916" s="3" t="s">
        <v>242</v>
      </c>
      <c r="J916" s="8" t="s">
        <v>128</v>
      </c>
      <c r="K916" s="9" t="s">
        <v>1268</v>
      </c>
      <c r="L916" s="9" t="s">
        <v>1268</v>
      </c>
      <c r="M916" s="9" t="s">
        <v>1573</v>
      </c>
    </row>
    <row r="917" spans="1:13" ht="15.95" customHeight="1">
      <c r="A917" s="2" t="s">
        <v>1373</v>
      </c>
      <c r="B917" s="17" t="s">
        <v>1623</v>
      </c>
      <c r="D917" s="96" t="s">
        <v>1624</v>
      </c>
      <c r="E917" s="96" t="s">
        <v>1659</v>
      </c>
      <c r="F917" s="97" t="s">
        <v>1280</v>
      </c>
      <c r="G917" s="97" t="s">
        <v>149</v>
      </c>
      <c r="H917" s="3" t="s">
        <v>142</v>
      </c>
      <c r="I917" s="3" t="s">
        <v>150</v>
      </c>
      <c r="J917" s="8" t="s">
        <v>148</v>
      </c>
      <c r="K917" s="9" t="s">
        <v>1268</v>
      </c>
      <c r="L917" s="9" t="s">
        <v>1268</v>
      </c>
      <c r="M917" s="9" t="s">
        <v>1280</v>
      </c>
    </row>
    <row r="918" spans="1:13" ht="15.95" customHeight="1">
      <c r="A918" s="2" t="s">
        <v>1373</v>
      </c>
      <c r="B918" s="17" t="s">
        <v>1321</v>
      </c>
      <c r="D918" s="96" t="s">
        <v>1627</v>
      </c>
      <c r="E918" s="96" t="s">
        <v>1267</v>
      </c>
      <c r="F918" s="97" t="s">
        <v>1267</v>
      </c>
      <c r="G918" s="97" t="s">
        <v>157</v>
      </c>
      <c r="H918" s="3" t="s">
        <v>158</v>
      </c>
      <c r="I918" s="3" t="s">
        <v>159</v>
      </c>
      <c r="J918" s="8" t="s">
        <v>148</v>
      </c>
      <c r="K918" s="9" t="s">
        <v>1268</v>
      </c>
      <c r="L918" s="9" t="s">
        <v>1268</v>
      </c>
      <c r="M918" s="9" t="s">
        <v>1267</v>
      </c>
    </row>
    <row r="919" spans="1:13" ht="15.95" customHeight="1">
      <c r="A919" s="2" t="s">
        <v>1373</v>
      </c>
      <c r="B919" s="17" t="s">
        <v>1323</v>
      </c>
      <c r="D919" s="92"/>
      <c r="E919" s="92"/>
      <c r="F919" s="97"/>
      <c r="G919" s="97" t="s">
        <v>163</v>
      </c>
      <c r="H919" s="3" t="s">
        <v>164</v>
      </c>
      <c r="I919" s="3" t="s">
        <v>165</v>
      </c>
      <c r="J919" s="8" t="s">
        <v>148</v>
      </c>
      <c r="K919" s="9" t="s">
        <v>1268</v>
      </c>
      <c r="L919" s="9" t="s">
        <v>1268</v>
      </c>
      <c r="M919" s="9" t="s">
        <v>1267</v>
      </c>
    </row>
    <row r="920" spans="1:13" ht="15.95" customHeight="1">
      <c r="A920" s="2" t="s">
        <v>1373</v>
      </c>
      <c r="B920" s="17" t="s">
        <v>1628</v>
      </c>
      <c r="D920" s="96" t="s">
        <v>1629</v>
      </c>
      <c r="E920" s="96" t="s">
        <v>1267</v>
      </c>
      <c r="F920" s="97" t="s">
        <v>1267</v>
      </c>
      <c r="G920" s="97" t="s">
        <v>326</v>
      </c>
      <c r="H920" s="3" t="s">
        <v>327</v>
      </c>
      <c r="I920" s="3" t="s">
        <v>328</v>
      </c>
      <c r="J920" s="8" t="s">
        <v>148</v>
      </c>
      <c r="K920" s="9" t="s">
        <v>1268</v>
      </c>
      <c r="L920" s="9" t="s">
        <v>1268</v>
      </c>
      <c r="M920" s="9" t="s">
        <v>1267</v>
      </c>
    </row>
    <row r="921" spans="1:13" ht="15.95" customHeight="1">
      <c r="A921" s="2" t="s">
        <v>1373</v>
      </c>
      <c r="D921" s="96"/>
      <c r="E921" s="96"/>
      <c r="F921" s="97"/>
      <c r="G921" s="97"/>
      <c r="H921" s="3"/>
      <c r="I921" s="3"/>
      <c r="J921" s="8"/>
      <c r="K921" s="9"/>
      <c r="L921" s="9"/>
      <c r="M921" s="9"/>
    </row>
    <row r="922" spans="1:13" ht="15.95" customHeight="1">
      <c r="A922" s="2" t="s">
        <v>1373</v>
      </c>
      <c r="D922" s="96" t="s">
        <v>1660</v>
      </c>
      <c r="E922" s="96"/>
      <c r="F922" s="97"/>
      <c r="G922" s="97"/>
      <c r="H922" s="3"/>
      <c r="I922" s="3"/>
      <c r="J922" s="8"/>
      <c r="K922" s="9"/>
      <c r="L922" s="9"/>
      <c r="M922" s="9"/>
    </row>
    <row r="923" spans="1:13" ht="15.95" customHeight="1">
      <c r="A923" s="2" t="s">
        <v>1373</v>
      </c>
      <c r="B923" s="17" t="s">
        <v>1606</v>
      </c>
      <c r="D923" s="96" t="s">
        <v>1607</v>
      </c>
      <c r="E923" s="96" t="s">
        <v>1661</v>
      </c>
      <c r="F923" s="97" t="s">
        <v>1662</v>
      </c>
      <c r="G923" s="97" t="s">
        <v>240</v>
      </c>
      <c r="H923" s="3" t="s">
        <v>241</v>
      </c>
      <c r="I923" s="3" t="s">
        <v>242</v>
      </c>
      <c r="J923" s="8" t="s">
        <v>128</v>
      </c>
      <c r="K923" s="9" t="s">
        <v>1268</v>
      </c>
      <c r="L923" s="9" t="s">
        <v>1268</v>
      </c>
      <c r="M923" s="9" t="s">
        <v>1662</v>
      </c>
    </row>
    <row r="924" spans="1:13" ht="15.95" customHeight="1">
      <c r="A924" s="2" t="s">
        <v>1373</v>
      </c>
      <c r="B924" s="17" t="s">
        <v>1265</v>
      </c>
      <c r="D924" s="96" t="s">
        <v>1610</v>
      </c>
      <c r="E924" s="96" t="s">
        <v>1663</v>
      </c>
      <c r="F924" s="97" t="s">
        <v>1280</v>
      </c>
      <c r="G924" s="97" t="s">
        <v>129</v>
      </c>
      <c r="H924" s="3" t="s">
        <v>126</v>
      </c>
      <c r="I924" s="3" t="s">
        <v>130</v>
      </c>
      <c r="J924" s="8" t="s">
        <v>128</v>
      </c>
      <c r="K924" s="9" t="s">
        <v>1268</v>
      </c>
      <c r="L924" s="9" t="s">
        <v>1268</v>
      </c>
      <c r="M924" s="9" t="s">
        <v>1280</v>
      </c>
    </row>
    <row r="925" spans="1:13" ht="15.95" customHeight="1">
      <c r="A925" s="2" t="s">
        <v>1373</v>
      </c>
      <c r="B925" s="17" t="s">
        <v>1606</v>
      </c>
      <c r="D925" s="92"/>
      <c r="E925" s="92"/>
      <c r="F925" s="97"/>
      <c r="G925" s="97" t="s">
        <v>240</v>
      </c>
      <c r="H925" s="3" t="s">
        <v>241</v>
      </c>
      <c r="I925" s="3" t="s">
        <v>242</v>
      </c>
      <c r="J925" s="8" t="s">
        <v>128</v>
      </c>
      <c r="K925" s="9" t="s">
        <v>1268</v>
      </c>
      <c r="L925" s="9" t="s">
        <v>1268</v>
      </c>
      <c r="M925" s="9" t="s">
        <v>1280</v>
      </c>
    </row>
    <row r="926" spans="1:13" ht="15.95" customHeight="1">
      <c r="A926" s="2" t="s">
        <v>1373</v>
      </c>
      <c r="B926" s="17" t="s">
        <v>1270</v>
      </c>
      <c r="D926" s="92"/>
      <c r="E926" s="92"/>
      <c r="F926" s="97"/>
      <c r="G926" s="97" t="s">
        <v>690</v>
      </c>
      <c r="H926" s="3" t="s">
        <v>688</v>
      </c>
      <c r="I926" s="3" t="s">
        <v>692</v>
      </c>
      <c r="J926" s="8" t="s">
        <v>322</v>
      </c>
      <c r="K926" s="9" t="s">
        <v>1271</v>
      </c>
      <c r="L926" s="9" t="s">
        <v>1271</v>
      </c>
      <c r="M926" s="9" t="s">
        <v>1284</v>
      </c>
    </row>
    <row r="927" spans="1:13" ht="15.95" customHeight="1">
      <c r="A927" s="2" t="s">
        <v>1373</v>
      </c>
      <c r="B927" s="17" t="s">
        <v>1606</v>
      </c>
      <c r="D927" s="96" t="s">
        <v>1617</v>
      </c>
      <c r="E927" s="96" t="s">
        <v>1664</v>
      </c>
      <c r="F927" s="97" t="s">
        <v>1665</v>
      </c>
      <c r="G927" s="97" t="s">
        <v>240</v>
      </c>
      <c r="H927" s="3" t="s">
        <v>241</v>
      </c>
      <c r="I927" s="3" t="s">
        <v>242</v>
      </c>
      <c r="J927" s="8" t="s">
        <v>128</v>
      </c>
      <c r="K927" s="9" t="s">
        <v>1268</v>
      </c>
      <c r="L927" s="9" t="s">
        <v>1268</v>
      </c>
      <c r="M927" s="9" t="s">
        <v>1665</v>
      </c>
    </row>
    <row r="928" spans="1:13" ht="15.95" customHeight="1">
      <c r="A928" s="2" t="s">
        <v>1373</v>
      </c>
      <c r="B928" s="17" t="s">
        <v>1620</v>
      </c>
      <c r="D928" s="96" t="s">
        <v>1621</v>
      </c>
      <c r="E928" s="96" t="s">
        <v>1666</v>
      </c>
      <c r="F928" s="97" t="s">
        <v>1352</v>
      </c>
      <c r="G928" s="97" t="s">
        <v>144</v>
      </c>
      <c r="H928" s="3" t="s">
        <v>142</v>
      </c>
      <c r="I928" s="3" t="s">
        <v>145</v>
      </c>
      <c r="J928" s="8" t="s">
        <v>128</v>
      </c>
      <c r="K928" s="9" t="s">
        <v>1268</v>
      </c>
      <c r="L928" s="9" t="s">
        <v>1268</v>
      </c>
      <c r="M928" s="9" t="s">
        <v>1352</v>
      </c>
    </row>
    <row r="929" spans="1:13" ht="15.95" customHeight="1">
      <c r="A929" s="2" t="s">
        <v>1373</v>
      </c>
      <c r="B929" s="17" t="s">
        <v>1606</v>
      </c>
      <c r="D929" s="92"/>
      <c r="E929" s="92"/>
      <c r="F929" s="97"/>
      <c r="G929" s="97" t="s">
        <v>240</v>
      </c>
      <c r="H929" s="3" t="s">
        <v>241</v>
      </c>
      <c r="I929" s="3" t="s">
        <v>242</v>
      </c>
      <c r="J929" s="8" t="s">
        <v>128</v>
      </c>
      <c r="K929" s="9" t="s">
        <v>1268</v>
      </c>
      <c r="L929" s="9" t="s">
        <v>1268</v>
      </c>
      <c r="M929" s="9" t="s">
        <v>1352</v>
      </c>
    </row>
    <row r="930" spans="1:13" ht="15.95" customHeight="1">
      <c r="A930" s="2" t="s">
        <v>1373</v>
      </c>
      <c r="B930" s="17" t="s">
        <v>1623</v>
      </c>
      <c r="D930" s="96" t="s">
        <v>1624</v>
      </c>
      <c r="E930" s="96" t="s">
        <v>1667</v>
      </c>
      <c r="F930" s="97" t="s">
        <v>1412</v>
      </c>
      <c r="G930" s="97" t="s">
        <v>149</v>
      </c>
      <c r="H930" s="3" t="s">
        <v>142</v>
      </c>
      <c r="I930" s="3" t="s">
        <v>150</v>
      </c>
      <c r="J930" s="8" t="s">
        <v>148</v>
      </c>
      <c r="K930" s="9" t="s">
        <v>1268</v>
      </c>
      <c r="L930" s="9" t="s">
        <v>1268</v>
      </c>
      <c r="M930" s="9" t="s">
        <v>1412</v>
      </c>
    </row>
    <row r="931" spans="1:13" ht="15.95" customHeight="1">
      <c r="A931" s="2" t="s">
        <v>1373</v>
      </c>
      <c r="B931" s="17" t="s">
        <v>1321</v>
      </c>
      <c r="D931" s="96" t="s">
        <v>1627</v>
      </c>
      <c r="E931" s="96" t="s">
        <v>1461</v>
      </c>
      <c r="F931" s="97" t="s">
        <v>1461</v>
      </c>
      <c r="G931" s="97" t="s">
        <v>157</v>
      </c>
      <c r="H931" s="3" t="s">
        <v>158</v>
      </c>
      <c r="I931" s="3" t="s">
        <v>159</v>
      </c>
      <c r="J931" s="8" t="s">
        <v>148</v>
      </c>
      <c r="K931" s="9" t="s">
        <v>1268</v>
      </c>
      <c r="L931" s="9" t="s">
        <v>1268</v>
      </c>
      <c r="M931" s="9" t="s">
        <v>1461</v>
      </c>
    </row>
    <row r="932" spans="1:13" ht="15.95" customHeight="1">
      <c r="A932" s="2" t="s">
        <v>1373</v>
      </c>
      <c r="B932" s="17" t="s">
        <v>1323</v>
      </c>
      <c r="D932" s="92"/>
      <c r="E932" s="92"/>
      <c r="F932" s="97"/>
      <c r="G932" s="97" t="s">
        <v>163</v>
      </c>
      <c r="H932" s="3" t="s">
        <v>164</v>
      </c>
      <c r="I932" s="3" t="s">
        <v>165</v>
      </c>
      <c r="J932" s="8" t="s">
        <v>148</v>
      </c>
      <c r="K932" s="9" t="s">
        <v>1268</v>
      </c>
      <c r="L932" s="9" t="s">
        <v>1268</v>
      </c>
      <c r="M932" s="9" t="s">
        <v>1461</v>
      </c>
    </row>
    <row r="933" spans="1:13" ht="15.95" customHeight="1">
      <c r="A933" s="2" t="s">
        <v>1373</v>
      </c>
      <c r="B933" s="17" t="s">
        <v>1628</v>
      </c>
      <c r="D933" s="96" t="s">
        <v>1629</v>
      </c>
      <c r="E933" s="96" t="s">
        <v>1461</v>
      </c>
      <c r="F933" s="97" t="s">
        <v>1461</v>
      </c>
      <c r="G933" s="97" t="s">
        <v>326</v>
      </c>
      <c r="H933" s="3" t="s">
        <v>327</v>
      </c>
      <c r="I933" s="3" t="s">
        <v>328</v>
      </c>
      <c r="J933" s="8" t="s">
        <v>148</v>
      </c>
      <c r="K933" s="9" t="s">
        <v>1268</v>
      </c>
      <c r="L933" s="9" t="s">
        <v>1268</v>
      </c>
      <c r="M933" s="9" t="s">
        <v>1461</v>
      </c>
    </row>
    <row r="934" spans="1:13" ht="15.95" customHeight="1">
      <c r="A934" s="2" t="s">
        <v>1373</v>
      </c>
      <c r="D934" s="96"/>
      <c r="E934" s="96"/>
      <c r="F934" s="97"/>
      <c r="G934" s="97"/>
      <c r="H934" s="3"/>
      <c r="I934" s="3"/>
      <c r="J934" s="8"/>
      <c r="K934" s="9"/>
      <c r="L934" s="9"/>
      <c r="M934" s="9"/>
    </row>
    <row r="935" spans="1:13" ht="15.95" customHeight="1">
      <c r="A935" s="2" t="s">
        <v>1373</v>
      </c>
      <c r="D935" s="96" t="s">
        <v>1668</v>
      </c>
      <c r="E935" s="96"/>
      <c r="F935" s="97"/>
      <c r="G935" s="97"/>
      <c r="H935" s="3"/>
      <c r="I935" s="3"/>
      <c r="J935" s="8"/>
      <c r="K935" s="9"/>
      <c r="L935" s="9"/>
      <c r="M935" s="9"/>
    </row>
    <row r="936" spans="1:13" ht="15.95" customHeight="1">
      <c r="A936" s="2" t="s">
        <v>1373</v>
      </c>
      <c r="B936" s="17" t="s">
        <v>1606</v>
      </c>
      <c r="D936" s="96" t="s">
        <v>1607</v>
      </c>
      <c r="E936" s="96" t="s">
        <v>1669</v>
      </c>
      <c r="F936" s="97" t="s">
        <v>1670</v>
      </c>
      <c r="G936" s="97" t="s">
        <v>240</v>
      </c>
      <c r="H936" s="3" t="s">
        <v>241</v>
      </c>
      <c r="I936" s="3" t="s">
        <v>242</v>
      </c>
      <c r="J936" s="8" t="s">
        <v>128</v>
      </c>
      <c r="K936" s="9" t="s">
        <v>1268</v>
      </c>
      <c r="L936" s="9" t="s">
        <v>1268</v>
      </c>
      <c r="M936" s="9" t="s">
        <v>1670</v>
      </c>
    </row>
    <row r="937" spans="1:13" ht="15.95" customHeight="1">
      <c r="A937" s="2" t="s">
        <v>1373</v>
      </c>
      <c r="B937" s="17" t="s">
        <v>1265</v>
      </c>
      <c r="D937" s="96" t="s">
        <v>1610</v>
      </c>
      <c r="E937" s="96" t="s">
        <v>1671</v>
      </c>
      <c r="F937" s="97" t="s">
        <v>1672</v>
      </c>
      <c r="G937" s="97" t="s">
        <v>129</v>
      </c>
      <c r="H937" s="3" t="s">
        <v>126</v>
      </c>
      <c r="I937" s="3" t="s">
        <v>130</v>
      </c>
      <c r="J937" s="8" t="s">
        <v>128</v>
      </c>
      <c r="K937" s="9" t="s">
        <v>1268</v>
      </c>
      <c r="L937" s="9" t="s">
        <v>1268</v>
      </c>
      <c r="M937" s="9" t="s">
        <v>1672</v>
      </c>
    </row>
    <row r="938" spans="1:13" ht="15.95" customHeight="1">
      <c r="A938" s="2" t="s">
        <v>1373</v>
      </c>
      <c r="B938" s="17" t="s">
        <v>1606</v>
      </c>
      <c r="D938" s="92"/>
      <c r="E938" s="92"/>
      <c r="F938" s="97"/>
      <c r="G938" s="97" t="s">
        <v>240</v>
      </c>
      <c r="H938" s="3" t="s">
        <v>241</v>
      </c>
      <c r="I938" s="3" t="s">
        <v>242</v>
      </c>
      <c r="J938" s="8" t="s">
        <v>128</v>
      </c>
      <c r="K938" s="9" t="s">
        <v>1268</v>
      </c>
      <c r="L938" s="9" t="s">
        <v>1268</v>
      </c>
      <c r="M938" s="9" t="s">
        <v>1672</v>
      </c>
    </row>
    <row r="939" spans="1:13" ht="15.95" customHeight="1">
      <c r="A939" s="2" t="s">
        <v>1373</v>
      </c>
      <c r="B939" s="17" t="s">
        <v>1270</v>
      </c>
      <c r="D939" s="92"/>
      <c r="E939" s="92"/>
      <c r="F939" s="97"/>
      <c r="G939" s="97" t="s">
        <v>690</v>
      </c>
      <c r="H939" s="3" t="s">
        <v>688</v>
      </c>
      <c r="I939" s="3" t="s">
        <v>692</v>
      </c>
      <c r="J939" s="8" t="s">
        <v>322</v>
      </c>
      <c r="K939" s="9" t="s">
        <v>1271</v>
      </c>
      <c r="L939" s="9" t="s">
        <v>1271</v>
      </c>
      <c r="M939" s="9" t="s">
        <v>1673</v>
      </c>
    </row>
    <row r="940" spans="1:13" ht="15.95" customHeight="1">
      <c r="A940" s="2" t="s">
        <v>1373</v>
      </c>
      <c r="B940" s="17" t="s">
        <v>1606</v>
      </c>
      <c r="D940" s="96" t="s">
        <v>1617</v>
      </c>
      <c r="E940" s="96" t="s">
        <v>1674</v>
      </c>
      <c r="F940" s="97" t="s">
        <v>1365</v>
      </c>
      <c r="G940" s="97" t="s">
        <v>240</v>
      </c>
      <c r="H940" s="3" t="s">
        <v>241</v>
      </c>
      <c r="I940" s="3" t="s">
        <v>242</v>
      </c>
      <c r="J940" s="8" t="s">
        <v>128</v>
      </c>
      <c r="K940" s="9" t="s">
        <v>1268</v>
      </c>
      <c r="L940" s="9" t="s">
        <v>1268</v>
      </c>
      <c r="M940" s="9" t="s">
        <v>1365</v>
      </c>
    </row>
    <row r="941" spans="1:13" ht="15.95" customHeight="1">
      <c r="A941" s="2" t="s">
        <v>1373</v>
      </c>
      <c r="B941" s="17" t="s">
        <v>1620</v>
      </c>
      <c r="D941" s="96" t="s">
        <v>1621</v>
      </c>
      <c r="E941" s="96" t="s">
        <v>1675</v>
      </c>
      <c r="F941" s="97" t="s">
        <v>1412</v>
      </c>
      <c r="G941" s="97" t="s">
        <v>144</v>
      </c>
      <c r="H941" s="3" t="s">
        <v>142</v>
      </c>
      <c r="I941" s="3" t="s">
        <v>145</v>
      </c>
      <c r="J941" s="8" t="s">
        <v>128</v>
      </c>
      <c r="K941" s="9" t="s">
        <v>1268</v>
      </c>
      <c r="L941" s="9" t="s">
        <v>1268</v>
      </c>
      <c r="M941" s="9" t="s">
        <v>1412</v>
      </c>
    </row>
    <row r="942" spans="1:13" ht="15.95" customHeight="1">
      <c r="A942" s="2" t="s">
        <v>1373</v>
      </c>
      <c r="B942" s="17" t="s">
        <v>1606</v>
      </c>
      <c r="D942" s="92"/>
      <c r="E942" s="92"/>
      <c r="F942" s="97"/>
      <c r="G942" s="97" t="s">
        <v>240</v>
      </c>
      <c r="H942" s="3" t="s">
        <v>241</v>
      </c>
      <c r="I942" s="3" t="s">
        <v>242</v>
      </c>
      <c r="J942" s="8" t="s">
        <v>128</v>
      </c>
      <c r="K942" s="9" t="s">
        <v>1268</v>
      </c>
      <c r="L942" s="9" t="s">
        <v>1268</v>
      </c>
      <c r="M942" s="9" t="s">
        <v>1412</v>
      </c>
    </row>
    <row r="943" spans="1:13" ht="15.95" customHeight="1">
      <c r="A943" s="2" t="s">
        <v>1373</v>
      </c>
      <c r="B943" s="17" t="s">
        <v>1623</v>
      </c>
      <c r="D943" s="96" t="s">
        <v>1624</v>
      </c>
      <c r="E943" s="96" t="s">
        <v>1676</v>
      </c>
      <c r="F943" s="97" t="s">
        <v>1318</v>
      </c>
      <c r="G943" s="97" t="s">
        <v>149</v>
      </c>
      <c r="H943" s="3" t="s">
        <v>142</v>
      </c>
      <c r="I943" s="3" t="s">
        <v>150</v>
      </c>
      <c r="J943" s="8" t="s">
        <v>148</v>
      </c>
      <c r="K943" s="9" t="s">
        <v>1268</v>
      </c>
      <c r="L943" s="9" t="s">
        <v>1268</v>
      </c>
      <c r="M943" s="9" t="s">
        <v>1318</v>
      </c>
    </row>
    <row r="944" spans="1:13" ht="15.95" customHeight="1">
      <c r="A944" s="2" t="s">
        <v>1373</v>
      </c>
      <c r="B944" s="17" t="s">
        <v>1321</v>
      </c>
      <c r="D944" s="96" t="s">
        <v>1627</v>
      </c>
      <c r="E944" s="96" t="s">
        <v>1263</v>
      </c>
      <c r="F944" s="97" t="s">
        <v>1263</v>
      </c>
      <c r="G944" s="97" t="s">
        <v>157</v>
      </c>
      <c r="H944" s="3" t="s">
        <v>158</v>
      </c>
      <c r="I944" s="3" t="s">
        <v>159</v>
      </c>
      <c r="J944" s="8" t="s">
        <v>148</v>
      </c>
      <c r="K944" s="9" t="s">
        <v>1268</v>
      </c>
      <c r="L944" s="9" t="s">
        <v>1268</v>
      </c>
      <c r="M944" s="9" t="s">
        <v>1263</v>
      </c>
    </row>
    <row r="945" spans="1:13" ht="15.95" customHeight="1">
      <c r="A945" s="2" t="s">
        <v>1373</v>
      </c>
      <c r="B945" s="17" t="s">
        <v>1323</v>
      </c>
      <c r="C945" s="17" t="s">
        <v>1361</v>
      </c>
      <c r="D945" s="5"/>
      <c r="E945" s="5"/>
      <c r="F945" s="97"/>
      <c r="G945" s="97" t="s">
        <v>163</v>
      </c>
      <c r="H945" s="3" t="s">
        <v>164</v>
      </c>
      <c r="I945" s="3" t="s">
        <v>165</v>
      </c>
      <c r="J945" s="8" t="s">
        <v>148</v>
      </c>
      <c r="K945" s="9" t="s">
        <v>1268</v>
      </c>
      <c r="L945" s="9" t="s">
        <v>1268</v>
      </c>
      <c r="M945" s="9" t="s">
        <v>1263</v>
      </c>
    </row>
    <row r="946" spans="1:13" ht="15.95" customHeight="1">
      <c r="D946" s="99"/>
      <c r="E946" s="99"/>
    </row>
    <row r="947" spans="1:13" ht="15.95" customHeight="1">
      <c r="D947" s="99"/>
      <c r="E947" s="99"/>
    </row>
    <row r="948" spans="1:13" ht="15.95" customHeight="1">
      <c r="B948" s="17" t="s">
        <v>1324</v>
      </c>
      <c r="D948" s="250" t="s">
        <v>1648</v>
      </c>
      <c r="E948" s="251"/>
      <c r="F948" s="251"/>
      <c r="G948" s="251"/>
      <c r="H948" s="251"/>
      <c r="I948" s="251"/>
      <c r="J948" s="251"/>
      <c r="K948" s="251"/>
      <c r="L948" s="251"/>
      <c r="M948" s="251"/>
    </row>
    <row r="949" spans="1:13" ht="15.95" customHeight="1">
      <c r="A949" s="44" t="s">
        <v>1390</v>
      </c>
      <c r="B949" s="42" t="s">
        <v>1391</v>
      </c>
      <c r="C949" s="42" t="s">
        <v>1392</v>
      </c>
      <c r="D949" s="252" t="s">
        <v>1393</v>
      </c>
      <c r="E949" s="252" t="s">
        <v>1394</v>
      </c>
      <c r="F949" s="255" t="s">
        <v>1395</v>
      </c>
      <c r="G949" s="255" t="s">
        <v>1396</v>
      </c>
      <c r="H949" s="252" t="s">
        <v>1397</v>
      </c>
      <c r="I949" s="252" t="s">
        <v>1398</v>
      </c>
      <c r="J949" s="252" t="s">
        <v>1399</v>
      </c>
      <c r="K949" s="252" t="s">
        <v>1400</v>
      </c>
      <c r="L949" s="252" t="s">
        <v>1401</v>
      </c>
      <c r="M949" s="252" t="s">
        <v>1402</v>
      </c>
    </row>
    <row r="950" spans="1:13" ht="15.95" customHeight="1">
      <c r="A950" s="44"/>
      <c r="B950" s="42"/>
      <c r="C950" s="42"/>
      <c r="D950" s="254"/>
      <c r="E950" s="254"/>
      <c r="F950" s="256"/>
      <c r="G950" s="256"/>
      <c r="H950" s="254"/>
      <c r="I950" s="254"/>
      <c r="J950" s="254"/>
      <c r="K950" s="254"/>
      <c r="L950" s="254"/>
      <c r="M950" s="254"/>
    </row>
    <row r="951" spans="1:13" ht="15.95" customHeight="1">
      <c r="A951" s="2" t="s">
        <v>1373</v>
      </c>
      <c r="B951" s="17" t="s">
        <v>1628</v>
      </c>
      <c r="D951" s="92" t="s">
        <v>1629</v>
      </c>
      <c r="E951" s="92" t="s">
        <v>1263</v>
      </c>
      <c r="F951" s="93" t="s">
        <v>1263</v>
      </c>
      <c r="G951" s="93" t="s">
        <v>326</v>
      </c>
      <c r="H951" s="5" t="s">
        <v>327</v>
      </c>
      <c r="I951" s="5" t="s">
        <v>328</v>
      </c>
      <c r="J951" s="94" t="s">
        <v>148</v>
      </c>
      <c r="K951" s="95" t="s">
        <v>1268</v>
      </c>
      <c r="L951" s="95" t="s">
        <v>1268</v>
      </c>
      <c r="M951" s="95" t="s">
        <v>1263</v>
      </c>
    </row>
    <row r="952" spans="1:13" ht="15.95" customHeight="1">
      <c r="A952" s="2" t="s">
        <v>1373</v>
      </c>
      <c r="D952" s="96"/>
      <c r="E952" s="96"/>
      <c r="F952" s="97"/>
      <c r="G952" s="97"/>
      <c r="H952" s="3"/>
      <c r="I952" s="3"/>
      <c r="J952" s="8"/>
      <c r="K952" s="9"/>
      <c r="L952" s="9"/>
      <c r="M952" s="9"/>
    </row>
    <row r="953" spans="1:13" ht="15.95" customHeight="1">
      <c r="A953" s="2" t="s">
        <v>1373</v>
      </c>
      <c r="D953" s="96" t="s">
        <v>1677</v>
      </c>
      <c r="E953" s="96"/>
      <c r="F953" s="97"/>
      <c r="G953" s="97"/>
      <c r="H953" s="3"/>
      <c r="I953" s="3"/>
      <c r="J953" s="8"/>
      <c r="K953" s="9"/>
      <c r="L953" s="9"/>
      <c r="M953" s="9"/>
    </row>
    <row r="954" spans="1:13" ht="15.95" customHeight="1">
      <c r="A954" s="2" t="s">
        <v>1373</v>
      </c>
      <c r="B954" s="17" t="s">
        <v>1606</v>
      </c>
      <c r="D954" s="96" t="s">
        <v>1607</v>
      </c>
      <c r="E954" s="96" t="s">
        <v>1678</v>
      </c>
      <c r="F954" s="97" t="s">
        <v>1437</v>
      </c>
      <c r="G954" s="97" t="s">
        <v>240</v>
      </c>
      <c r="H954" s="3" t="s">
        <v>241</v>
      </c>
      <c r="I954" s="3" t="s">
        <v>242</v>
      </c>
      <c r="J954" s="8" t="s">
        <v>128</v>
      </c>
      <c r="K954" s="9" t="s">
        <v>1268</v>
      </c>
      <c r="L954" s="9" t="s">
        <v>1268</v>
      </c>
      <c r="M954" s="9" t="s">
        <v>1437</v>
      </c>
    </row>
    <row r="955" spans="1:13" ht="15.95" customHeight="1">
      <c r="A955" s="2" t="s">
        <v>1373</v>
      </c>
      <c r="B955" s="17" t="s">
        <v>1265</v>
      </c>
      <c r="D955" s="96" t="s">
        <v>1610</v>
      </c>
      <c r="E955" s="96" t="s">
        <v>1679</v>
      </c>
      <c r="F955" s="97" t="s">
        <v>1680</v>
      </c>
      <c r="G955" s="97" t="s">
        <v>129</v>
      </c>
      <c r="H955" s="3" t="s">
        <v>126</v>
      </c>
      <c r="I955" s="3" t="s">
        <v>130</v>
      </c>
      <c r="J955" s="8" t="s">
        <v>128</v>
      </c>
      <c r="K955" s="9" t="s">
        <v>1268</v>
      </c>
      <c r="L955" s="9" t="s">
        <v>1268</v>
      </c>
      <c r="M955" s="9" t="s">
        <v>1680</v>
      </c>
    </row>
    <row r="956" spans="1:13" ht="15.95" customHeight="1">
      <c r="A956" s="2" t="s">
        <v>1373</v>
      </c>
      <c r="B956" s="17" t="s">
        <v>1606</v>
      </c>
      <c r="D956" s="92"/>
      <c r="E956" s="92"/>
      <c r="F956" s="97"/>
      <c r="G956" s="97" t="s">
        <v>240</v>
      </c>
      <c r="H956" s="3" t="s">
        <v>241</v>
      </c>
      <c r="I956" s="3" t="s">
        <v>242</v>
      </c>
      <c r="J956" s="8" t="s">
        <v>128</v>
      </c>
      <c r="K956" s="9" t="s">
        <v>1268</v>
      </c>
      <c r="L956" s="9" t="s">
        <v>1268</v>
      </c>
      <c r="M956" s="9" t="s">
        <v>1680</v>
      </c>
    </row>
    <row r="957" spans="1:13" ht="15.95" customHeight="1">
      <c r="A957" s="2" t="s">
        <v>1373</v>
      </c>
      <c r="B957" s="17" t="s">
        <v>1270</v>
      </c>
      <c r="D957" s="92"/>
      <c r="E957" s="92"/>
      <c r="F957" s="97"/>
      <c r="G957" s="97" t="s">
        <v>690</v>
      </c>
      <c r="H957" s="3" t="s">
        <v>688</v>
      </c>
      <c r="I957" s="3" t="s">
        <v>692</v>
      </c>
      <c r="J957" s="8" t="s">
        <v>322</v>
      </c>
      <c r="K957" s="9" t="s">
        <v>1271</v>
      </c>
      <c r="L957" s="9" t="s">
        <v>1271</v>
      </c>
      <c r="M957" s="9" t="s">
        <v>1681</v>
      </c>
    </row>
    <row r="958" spans="1:13" ht="15.95" customHeight="1">
      <c r="A958" s="2" t="s">
        <v>1373</v>
      </c>
      <c r="B958" s="17" t="s">
        <v>1606</v>
      </c>
      <c r="D958" s="96" t="s">
        <v>1617</v>
      </c>
      <c r="E958" s="96" t="s">
        <v>1674</v>
      </c>
      <c r="F958" s="97" t="s">
        <v>1365</v>
      </c>
      <c r="G958" s="97" t="s">
        <v>240</v>
      </c>
      <c r="H958" s="3" t="s">
        <v>241</v>
      </c>
      <c r="I958" s="3" t="s">
        <v>242</v>
      </c>
      <c r="J958" s="8" t="s">
        <v>128</v>
      </c>
      <c r="K958" s="9" t="s">
        <v>1268</v>
      </c>
      <c r="L958" s="9" t="s">
        <v>1268</v>
      </c>
      <c r="M958" s="9" t="s">
        <v>1365</v>
      </c>
    </row>
    <row r="959" spans="1:13" ht="15.95" customHeight="1">
      <c r="A959" s="2" t="s">
        <v>1373</v>
      </c>
      <c r="B959" s="17" t="s">
        <v>1620</v>
      </c>
      <c r="D959" s="96" t="s">
        <v>1621</v>
      </c>
      <c r="E959" s="96" t="s">
        <v>1675</v>
      </c>
      <c r="F959" s="97" t="s">
        <v>1412</v>
      </c>
      <c r="G959" s="97" t="s">
        <v>144</v>
      </c>
      <c r="H959" s="3" t="s">
        <v>142</v>
      </c>
      <c r="I959" s="3" t="s">
        <v>145</v>
      </c>
      <c r="J959" s="8" t="s">
        <v>128</v>
      </c>
      <c r="K959" s="9" t="s">
        <v>1268</v>
      </c>
      <c r="L959" s="9" t="s">
        <v>1268</v>
      </c>
      <c r="M959" s="9" t="s">
        <v>1412</v>
      </c>
    </row>
    <row r="960" spans="1:13" ht="15.95" customHeight="1">
      <c r="A960" s="2" t="s">
        <v>1373</v>
      </c>
      <c r="B960" s="17" t="s">
        <v>1606</v>
      </c>
      <c r="D960" s="92"/>
      <c r="E960" s="92"/>
      <c r="F960" s="97"/>
      <c r="G960" s="97" t="s">
        <v>240</v>
      </c>
      <c r="H960" s="3" t="s">
        <v>241</v>
      </c>
      <c r="I960" s="3" t="s">
        <v>242</v>
      </c>
      <c r="J960" s="8" t="s">
        <v>128</v>
      </c>
      <c r="K960" s="9" t="s">
        <v>1268</v>
      </c>
      <c r="L960" s="9" t="s">
        <v>1268</v>
      </c>
      <c r="M960" s="9" t="s">
        <v>1412</v>
      </c>
    </row>
    <row r="961" spans="1:13" ht="15.95" customHeight="1">
      <c r="A961" s="2" t="s">
        <v>1373</v>
      </c>
      <c r="B961" s="17" t="s">
        <v>1623</v>
      </c>
      <c r="D961" s="96" t="s">
        <v>1624</v>
      </c>
      <c r="E961" s="96" t="s">
        <v>1676</v>
      </c>
      <c r="F961" s="97" t="s">
        <v>1318</v>
      </c>
      <c r="G961" s="97" t="s">
        <v>149</v>
      </c>
      <c r="H961" s="3" t="s">
        <v>142</v>
      </c>
      <c r="I961" s="3" t="s">
        <v>150</v>
      </c>
      <c r="J961" s="8" t="s">
        <v>148</v>
      </c>
      <c r="K961" s="9" t="s">
        <v>1268</v>
      </c>
      <c r="L961" s="9" t="s">
        <v>1268</v>
      </c>
      <c r="M961" s="9" t="s">
        <v>1318</v>
      </c>
    </row>
    <row r="962" spans="1:13" ht="15.95" customHeight="1">
      <c r="A962" s="2" t="s">
        <v>1373</v>
      </c>
      <c r="B962" s="17" t="s">
        <v>1321</v>
      </c>
      <c r="D962" s="96" t="s">
        <v>1627</v>
      </c>
      <c r="E962" s="96" t="s">
        <v>1263</v>
      </c>
      <c r="F962" s="97" t="s">
        <v>1263</v>
      </c>
      <c r="G962" s="97" t="s">
        <v>157</v>
      </c>
      <c r="H962" s="3" t="s">
        <v>158</v>
      </c>
      <c r="I962" s="3" t="s">
        <v>159</v>
      </c>
      <c r="J962" s="8" t="s">
        <v>148</v>
      </c>
      <c r="K962" s="9" t="s">
        <v>1268</v>
      </c>
      <c r="L962" s="9" t="s">
        <v>1268</v>
      </c>
      <c r="M962" s="9" t="s">
        <v>1263</v>
      </c>
    </row>
    <row r="963" spans="1:13" ht="15.95" customHeight="1">
      <c r="A963" s="2" t="s">
        <v>1373</v>
      </c>
      <c r="B963" s="17" t="s">
        <v>1323</v>
      </c>
      <c r="D963" s="92"/>
      <c r="E963" s="92"/>
      <c r="F963" s="97"/>
      <c r="G963" s="97" t="s">
        <v>163</v>
      </c>
      <c r="H963" s="3" t="s">
        <v>164</v>
      </c>
      <c r="I963" s="3" t="s">
        <v>165</v>
      </c>
      <c r="J963" s="8" t="s">
        <v>148</v>
      </c>
      <c r="K963" s="9" t="s">
        <v>1268</v>
      </c>
      <c r="L963" s="9" t="s">
        <v>1268</v>
      </c>
      <c r="M963" s="9" t="s">
        <v>1263</v>
      </c>
    </row>
    <row r="964" spans="1:13" ht="15.95" customHeight="1">
      <c r="A964" s="2" t="s">
        <v>1373</v>
      </c>
      <c r="B964" s="17" t="s">
        <v>1628</v>
      </c>
      <c r="D964" s="96" t="s">
        <v>1629</v>
      </c>
      <c r="E964" s="96" t="s">
        <v>1263</v>
      </c>
      <c r="F964" s="97" t="s">
        <v>1263</v>
      </c>
      <c r="G964" s="97" t="s">
        <v>326</v>
      </c>
      <c r="H964" s="3" t="s">
        <v>327</v>
      </c>
      <c r="I964" s="3" t="s">
        <v>328</v>
      </c>
      <c r="J964" s="8" t="s">
        <v>148</v>
      </c>
      <c r="K964" s="9" t="s">
        <v>1268</v>
      </c>
      <c r="L964" s="9" t="s">
        <v>1268</v>
      </c>
      <c r="M964" s="9" t="s">
        <v>1263</v>
      </c>
    </row>
    <row r="965" spans="1:13" ht="15.95" customHeight="1">
      <c r="A965" s="2" t="s">
        <v>1373</v>
      </c>
      <c r="B965" s="17" t="s">
        <v>1346</v>
      </c>
      <c r="D965" s="96" t="s">
        <v>1347</v>
      </c>
      <c r="E965" s="96" t="s">
        <v>1268</v>
      </c>
      <c r="F965" s="97" t="s">
        <v>1268</v>
      </c>
      <c r="G965" s="97" t="s">
        <v>696</v>
      </c>
      <c r="H965" s="3" t="s">
        <v>698</v>
      </c>
      <c r="I965" s="3" t="s">
        <v>699</v>
      </c>
      <c r="J965" s="8" t="s">
        <v>322</v>
      </c>
      <c r="K965" s="9" t="s">
        <v>1268</v>
      </c>
      <c r="L965" s="9" t="s">
        <v>1268</v>
      </c>
      <c r="M965" s="9" t="s">
        <v>1268</v>
      </c>
    </row>
    <row r="966" spans="1:13" ht="15.95" customHeight="1">
      <c r="A966" s="2" t="s">
        <v>1373</v>
      </c>
      <c r="D966" s="96"/>
      <c r="E966" s="96"/>
      <c r="F966" s="97"/>
      <c r="G966" s="97"/>
      <c r="H966" s="3"/>
      <c r="I966" s="3"/>
      <c r="J966" s="8"/>
      <c r="K966" s="9"/>
      <c r="L966" s="9"/>
      <c r="M966" s="9"/>
    </row>
    <row r="967" spans="1:13" ht="15.95" customHeight="1">
      <c r="A967" s="2" t="s">
        <v>1373</v>
      </c>
      <c r="D967" s="96" t="s">
        <v>1682</v>
      </c>
      <c r="E967" s="96"/>
      <c r="F967" s="97"/>
      <c r="G967" s="97"/>
      <c r="H967" s="3"/>
      <c r="I967" s="3"/>
      <c r="J967" s="8"/>
      <c r="K967" s="9"/>
      <c r="L967" s="9"/>
      <c r="M967" s="9"/>
    </row>
    <row r="968" spans="1:13" ht="15.95" customHeight="1">
      <c r="A968" s="2" t="s">
        <v>1373</v>
      </c>
      <c r="B968" s="17" t="s">
        <v>1606</v>
      </c>
      <c r="D968" s="96" t="s">
        <v>1607</v>
      </c>
      <c r="E968" s="96" t="s">
        <v>1683</v>
      </c>
      <c r="F968" s="97" t="s">
        <v>1684</v>
      </c>
      <c r="G968" s="97" t="s">
        <v>240</v>
      </c>
      <c r="H968" s="3" t="s">
        <v>241</v>
      </c>
      <c r="I968" s="3" t="s">
        <v>242</v>
      </c>
      <c r="J968" s="8" t="s">
        <v>128</v>
      </c>
      <c r="K968" s="9" t="s">
        <v>1268</v>
      </c>
      <c r="L968" s="9" t="s">
        <v>1268</v>
      </c>
      <c r="M968" s="9" t="s">
        <v>1684</v>
      </c>
    </row>
    <row r="969" spans="1:13" ht="15.95" customHeight="1">
      <c r="A969" s="2" t="s">
        <v>1373</v>
      </c>
      <c r="B969" s="17" t="s">
        <v>1265</v>
      </c>
      <c r="D969" s="96" t="s">
        <v>1610</v>
      </c>
      <c r="E969" s="96" t="s">
        <v>1685</v>
      </c>
      <c r="F969" s="97" t="s">
        <v>1686</v>
      </c>
      <c r="G969" s="97" t="s">
        <v>129</v>
      </c>
      <c r="H969" s="3" t="s">
        <v>126</v>
      </c>
      <c r="I969" s="3" t="s">
        <v>130</v>
      </c>
      <c r="J969" s="8" t="s">
        <v>128</v>
      </c>
      <c r="K969" s="9" t="s">
        <v>1268</v>
      </c>
      <c r="L969" s="9" t="s">
        <v>1268</v>
      </c>
      <c r="M969" s="9" t="s">
        <v>1686</v>
      </c>
    </row>
    <row r="970" spans="1:13" ht="15.95" customHeight="1">
      <c r="A970" s="2" t="s">
        <v>1373</v>
      </c>
      <c r="B970" s="17" t="s">
        <v>1606</v>
      </c>
      <c r="D970" s="92"/>
      <c r="E970" s="92"/>
      <c r="F970" s="97"/>
      <c r="G970" s="97" t="s">
        <v>240</v>
      </c>
      <c r="H970" s="3" t="s">
        <v>241</v>
      </c>
      <c r="I970" s="3" t="s">
        <v>242</v>
      </c>
      <c r="J970" s="8" t="s">
        <v>128</v>
      </c>
      <c r="K970" s="9" t="s">
        <v>1268</v>
      </c>
      <c r="L970" s="9" t="s">
        <v>1268</v>
      </c>
      <c r="M970" s="9" t="s">
        <v>1686</v>
      </c>
    </row>
    <row r="971" spans="1:13" ht="15.95" customHeight="1">
      <c r="A971" s="2" t="s">
        <v>1373</v>
      </c>
      <c r="B971" s="17" t="s">
        <v>1270</v>
      </c>
      <c r="D971" s="92"/>
      <c r="E971" s="92"/>
      <c r="F971" s="97"/>
      <c r="G971" s="97" t="s">
        <v>690</v>
      </c>
      <c r="H971" s="3" t="s">
        <v>688</v>
      </c>
      <c r="I971" s="3" t="s">
        <v>692</v>
      </c>
      <c r="J971" s="8" t="s">
        <v>322</v>
      </c>
      <c r="K971" s="9" t="s">
        <v>1271</v>
      </c>
      <c r="L971" s="9" t="s">
        <v>1271</v>
      </c>
      <c r="M971" s="9" t="s">
        <v>1687</v>
      </c>
    </row>
    <row r="972" spans="1:13" ht="15.95" customHeight="1">
      <c r="A972" s="2" t="s">
        <v>1373</v>
      </c>
      <c r="B972" s="17" t="s">
        <v>1606</v>
      </c>
      <c r="D972" s="96" t="s">
        <v>1617</v>
      </c>
      <c r="E972" s="96" t="s">
        <v>1636</v>
      </c>
      <c r="F972" s="97" t="s">
        <v>1308</v>
      </c>
      <c r="G972" s="97" t="s">
        <v>240</v>
      </c>
      <c r="H972" s="3" t="s">
        <v>241</v>
      </c>
      <c r="I972" s="3" t="s">
        <v>242</v>
      </c>
      <c r="J972" s="8" t="s">
        <v>128</v>
      </c>
      <c r="K972" s="9" t="s">
        <v>1268</v>
      </c>
      <c r="L972" s="9" t="s">
        <v>1268</v>
      </c>
      <c r="M972" s="9" t="s">
        <v>1308</v>
      </c>
    </row>
    <row r="973" spans="1:13" ht="15.95" customHeight="1">
      <c r="A973" s="2" t="s">
        <v>1373</v>
      </c>
      <c r="B973" s="17" t="s">
        <v>1620</v>
      </c>
      <c r="D973" s="96" t="s">
        <v>1621</v>
      </c>
      <c r="E973" s="96" t="s">
        <v>1637</v>
      </c>
      <c r="F973" s="97" t="s">
        <v>1371</v>
      </c>
      <c r="G973" s="97" t="s">
        <v>144</v>
      </c>
      <c r="H973" s="3" t="s">
        <v>142</v>
      </c>
      <c r="I973" s="3" t="s">
        <v>145</v>
      </c>
      <c r="J973" s="8" t="s">
        <v>128</v>
      </c>
      <c r="K973" s="9" t="s">
        <v>1268</v>
      </c>
      <c r="L973" s="9" t="s">
        <v>1268</v>
      </c>
      <c r="M973" s="9" t="s">
        <v>1371</v>
      </c>
    </row>
    <row r="974" spans="1:13" ht="15.95" customHeight="1">
      <c r="A974" s="2" t="s">
        <v>1373</v>
      </c>
      <c r="B974" s="17" t="s">
        <v>1606</v>
      </c>
      <c r="D974" s="92"/>
      <c r="E974" s="92"/>
      <c r="F974" s="97"/>
      <c r="G974" s="97" t="s">
        <v>240</v>
      </c>
      <c r="H974" s="3" t="s">
        <v>241</v>
      </c>
      <c r="I974" s="3" t="s">
        <v>242</v>
      </c>
      <c r="J974" s="8" t="s">
        <v>128</v>
      </c>
      <c r="K974" s="9" t="s">
        <v>1268</v>
      </c>
      <c r="L974" s="9" t="s">
        <v>1268</v>
      </c>
      <c r="M974" s="9" t="s">
        <v>1371</v>
      </c>
    </row>
    <row r="975" spans="1:13" ht="15.95" customHeight="1">
      <c r="A975" s="2" t="s">
        <v>1373</v>
      </c>
      <c r="B975" s="17" t="s">
        <v>1623</v>
      </c>
      <c r="D975" s="96" t="s">
        <v>1624</v>
      </c>
      <c r="E975" s="96" t="s">
        <v>1638</v>
      </c>
      <c r="F975" s="97" t="s">
        <v>1413</v>
      </c>
      <c r="G975" s="97" t="s">
        <v>149</v>
      </c>
      <c r="H975" s="3" t="s">
        <v>142</v>
      </c>
      <c r="I975" s="3" t="s">
        <v>150</v>
      </c>
      <c r="J975" s="8" t="s">
        <v>148</v>
      </c>
      <c r="K975" s="9" t="s">
        <v>1268</v>
      </c>
      <c r="L975" s="9" t="s">
        <v>1268</v>
      </c>
      <c r="M975" s="9" t="s">
        <v>1413</v>
      </c>
    </row>
    <row r="976" spans="1:13" ht="15.95" customHeight="1">
      <c r="A976" s="2" t="s">
        <v>1373</v>
      </c>
      <c r="B976" s="17" t="s">
        <v>1321</v>
      </c>
      <c r="D976" s="96" t="s">
        <v>1627</v>
      </c>
      <c r="E976" s="96" t="s">
        <v>1412</v>
      </c>
      <c r="F976" s="97" t="s">
        <v>1412</v>
      </c>
      <c r="G976" s="97" t="s">
        <v>157</v>
      </c>
      <c r="H976" s="3" t="s">
        <v>158</v>
      </c>
      <c r="I976" s="3" t="s">
        <v>159</v>
      </c>
      <c r="J976" s="8" t="s">
        <v>148</v>
      </c>
      <c r="K976" s="9" t="s">
        <v>1268</v>
      </c>
      <c r="L976" s="9" t="s">
        <v>1268</v>
      </c>
      <c r="M976" s="9" t="s">
        <v>1412</v>
      </c>
    </row>
    <row r="977" spans="1:13" ht="15.95" customHeight="1">
      <c r="A977" s="2" t="s">
        <v>1373</v>
      </c>
      <c r="B977" s="17" t="s">
        <v>1323</v>
      </c>
      <c r="D977" s="92"/>
      <c r="E977" s="92"/>
      <c r="F977" s="97"/>
      <c r="G977" s="97" t="s">
        <v>163</v>
      </c>
      <c r="H977" s="3" t="s">
        <v>164</v>
      </c>
      <c r="I977" s="3" t="s">
        <v>165</v>
      </c>
      <c r="J977" s="8" t="s">
        <v>148</v>
      </c>
      <c r="K977" s="9" t="s">
        <v>1268</v>
      </c>
      <c r="L977" s="9" t="s">
        <v>1268</v>
      </c>
      <c r="M977" s="9" t="s">
        <v>1412</v>
      </c>
    </row>
    <row r="978" spans="1:13" ht="15.95" customHeight="1">
      <c r="A978" s="2" t="s">
        <v>1373</v>
      </c>
      <c r="B978" s="17" t="s">
        <v>1628</v>
      </c>
      <c r="D978" s="96" t="s">
        <v>1629</v>
      </c>
      <c r="E978" s="96" t="s">
        <v>1412</v>
      </c>
      <c r="F978" s="97" t="s">
        <v>1412</v>
      </c>
      <c r="G978" s="97" t="s">
        <v>326</v>
      </c>
      <c r="H978" s="3" t="s">
        <v>327</v>
      </c>
      <c r="I978" s="3" t="s">
        <v>328</v>
      </c>
      <c r="J978" s="8" t="s">
        <v>148</v>
      </c>
      <c r="K978" s="9" t="s">
        <v>1268</v>
      </c>
      <c r="L978" s="9" t="s">
        <v>1268</v>
      </c>
      <c r="M978" s="9" t="s">
        <v>1412</v>
      </c>
    </row>
    <row r="979" spans="1:13" ht="15.95" customHeight="1">
      <c r="A979" s="2" t="s">
        <v>1373</v>
      </c>
      <c r="D979" s="96"/>
      <c r="E979" s="96"/>
      <c r="F979" s="97"/>
      <c r="G979" s="97"/>
      <c r="H979" s="3"/>
      <c r="I979" s="3"/>
      <c r="J979" s="8"/>
      <c r="K979" s="9"/>
      <c r="L979" s="9"/>
      <c r="M979" s="9"/>
    </row>
    <row r="980" spans="1:13" ht="15.95" customHeight="1">
      <c r="A980" s="2" t="s">
        <v>1373</v>
      </c>
      <c r="D980" s="92"/>
      <c r="E980" s="92"/>
      <c r="F980" s="97"/>
      <c r="G980" s="97"/>
      <c r="H980" s="3"/>
      <c r="I980" s="3"/>
      <c r="J980" s="8"/>
      <c r="K980" s="9"/>
      <c r="L980" s="9"/>
      <c r="M980" s="9"/>
    </row>
    <row r="981" spans="1:13" ht="15.95" customHeight="1">
      <c r="A981" s="2" t="s">
        <v>1373</v>
      </c>
      <c r="D981" s="92"/>
      <c r="E981" s="92"/>
      <c r="F981" s="97"/>
      <c r="G981" s="97"/>
      <c r="H981" s="3"/>
      <c r="I981" s="3"/>
      <c r="J981" s="8"/>
      <c r="K981" s="9"/>
      <c r="L981" s="9"/>
      <c r="M981" s="9"/>
    </row>
    <row r="982" spans="1:13" ht="15.95" customHeight="1">
      <c r="A982" s="2" t="s">
        <v>1373</v>
      </c>
      <c r="D982" s="92"/>
      <c r="E982" s="92"/>
      <c r="F982" s="97"/>
      <c r="G982" s="97"/>
      <c r="H982" s="3"/>
      <c r="I982" s="3"/>
      <c r="J982" s="8"/>
      <c r="K982" s="9"/>
      <c r="L982" s="9"/>
      <c r="M982" s="9"/>
    </row>
    <row r="983" spans="1:13" ht="15.95" customHeight="1">
      <c r="A983" s="2" t="s">
        <v>1373</v>
      </c>
      <c r="D983" s="92"/>
      <c r="E983" s="92"/>
      <c r="F983" s="97"/>
      <c r="G983" s="97"/>
      <c r="H983" s="3"/>
      <c r="I983" s="3"/>
      <c r="J983" s="8"/>
      <c r="K983" s="9"/>
      <c r="L983" s="9"/>
      <c r="M983" s="9"/>
    </row>
    <row r="984" spans="1:13" ht="15.95" customHeight="1">
      <c r="A984" s="2" t="s">
        <v>1373</v>
      </c>
      <c r="D984" s="92"/>
      <c r="E984" s="92"/>
      <c r="F984" s="97"/>
      <c r="G984" s="97"/>
      <c r="H984" s="3"/>
      <c r="I984" s="3"/>
      <c r="J984" s="8"/>
      <c r="K984" s="9"/>
      <c r="L984" s="9"/>
      <c r="M984" s="9"/>
    </row>
    <row r="985" spans="1:13" ht="15.95" customHeight="1">
      <c r="A985" s="2" t="s">
        <v>1373</v>
      </c>
      <c r="D985" s="92"/>
      <c r="E985" s="92"/>
      <c r="F985" s="97"/>
      <c r="G985" s="97"/>
      <c r="H985" s="3"/>
      <c r="I985" s="3"/>
      <c r="J985" s="8"/>
      <c r="K985" s="9"/>
      <c r="L985" s="9"/>
      <c r="M985" s="9"/>
    </row>
    <row r="986" spans="1:13" ht="15.95" customHeight="1">
      <c r="A986" s="2" t="s">
        <v>1373</v>
      </c>
      <c r="D986" s="92"/>
      <c r="E986" s="92"/>
      <c r="F986" s="97"/>
      <c r="G986" s="97"/>
      <c r="H986" s="3"/>
      <c r="I986" s="3"/>
      <c r="J986" s="8"/>
      <c r="K986" s="9"/>
      <c r="L986" s="9"/>
      <c r="M986" s="9"/>
    </row>
    <row r="987" spans="1:13" ht="15.95" customHeight="1">
      <c r="A987" s="2" t="s">
        <v>1373</v>
      </c>
      <c r="D987" s="92"/>
      <c r="E987" s="92"/>
      <c r="F987" s="97"/>
      <c r="G987" s="97"/>
      <c r="H987" s="3"/>
      <c r="I987" s="3"/>
      <c r="J987" s="8"/>
      <c r="K987" s="9"/>
      <c r="L987" s="9"/>
      <c r="M987" s="9"/>
    </row>
    <row r="988" spans="1:13" ht="15.95" customHeight="1">
      <c r="A988" s="2" t="s">
        <v>1373</v>
      </c>
      <c r="D988" s="92"/>
      <c r="E988" s="92"/>
      <c r="F988" s="97"/>
      <c r="G988" s="97"/>
      <c r="H988" s="3"/>
      <c r="I988" s="3"/>
      <c r="J988" s="8"/>
      <c r="K988" s="9"/>
      <c r="L988" s="9"/>
      <c r="M988" s="9"/>
    </row>
    <row r="989" spans="1:13" ht="15.95" customHeight="1">
      <c r="A989" s="2" t="s">
        <v>1373</v>
      </c>
      <c r="D989" s="92"/>
      <c r="E989" s="92"/>
      <c r="F989" s="97"/>
      <c r="G989" s="97"/>
      <c r="H989" s="3"/>
      <c r="I989" s="3"/>
      <c r="J989" s="8"/>
      <c r="K989" s="9"/>
      <c r="L989" s="9"/>
      <c r="M989" s="9"/>
    </row>
    <row r="990" spans="1:13" ht="15.95" customHeight="1">
      <c r="A990" s="2" t="s">
        <v>1373</v>
      </c>
      <c r="D990" s="5"/>
      <c r="E990" s="5"/>
      <c r="F990" s="97"/>
      <c r="G990" s="97"/>
      <c r="H990" s="3"/>
      <c r="I990" s="3"/>
      <c r="J990" s="8"/>
      <c r="K990" s="9"/>
      <c r="L990" s="9"/>
      <c r="M990" s="9"/>
    </row>
    <row r="991" spans="1:13" ht="15.95" customHeight="1">
      <c r="D991" s="99"/>
      <c r="E991" s="99"/>
    </row>
    <row r="992" spans="1:13" ht="15.95" customHeight="1">
      <c r="D992" s="99"/>
      <c r="E992" s="99"/>
    </row>
    <row r="993" spans="1:13" ht="15.95" customHeight="1">
      <c r="B993" s="17" t="s">
        <v>1324</v>
      </c>
      <c r="D993" s="250" t="s">
        <v>1688</v>
      </c>
      <c r="E993" s="251"/>
      <c r="F993" s="251"/>
      <c r="G993" s="251"/>
      <c r="H993" s="251"/>
      <c r="I993" s="251"/>
      <c r="J993" s="251"/>
      <c r="K993" s="251"/>
      <c r="L993" s="251"/>
      <c r="M993" s="251"/>
    </row>
    <row r="994" spans="1:13" ht="15.95" customHeight="1">
      <c r="A994" s="44" t="s">
        <v>1390</v>
      </c>
      <c r="B994" s="42" t="s">
        <v>1391</v>
      </c>
      <c r="C994" s="42" t="s">
        <v>1392</v>
      </c>
      <c r="D994" s="252" t="s">
        <v>1393</v>
      </c>
      <c r="E994" s="252" t="s">
        <v>1394</v>
      </c>
      <c r="F994" s="255" t="s">
        <v>1395</v>
      </c>
      <c r="G994" s="255" t="s">
        <v>1396</v>
      </c>
      <c r="H994" s="252" t="s">
        <v>1397</v>
      </c>
      <c r="I994" s="252" t="s">
        <v>1398</v>
      </c>
      <c r="J994" s="252" t="s">
        <v>1399</v>
      </c>
      <c r="K994" s="252" t="s">
        <v>1400</v>
      </c>
      <c r="L994" s="252" t="s">
        <v>1401</v>
      </c>
      <c r="M994" s="252" t="s">
        <v>1402</v>
      </c>
    </row>
    <row r="995" spans="1:13" ht="15.95" customHeight="1">
      <c r="A995" s="44"/>
      <c r="B995" s="42"/>
      <c r="C995" s="42"/>
      <c r="D995" s="254"/>
      <c r="E995" s="254"/>
      <c r="F995" s="256"/>
      <c r="G995" s="256"/>
      <c r="H995" s="254"/>
      <c r="I995" s="254"/>
      <c r="J995" s="254"/>
      <c r="K995" s="254"/>
      <c r="L995" s="254"/>
      <c r="M995" s="254"/>
    </row>
    <row r="996" spans="1:13" ht="15.95" customHeight="1">
      <c r="A996" s="2" t="s">
        <v>1689</v>
      </c>
      <c r="D996" s="92" t="s">
        <v>1690</v>
      </c>
      <c r="E996" s="92"/>
      <c r="F996" s="93"/>
      <c r="G996" s="93"/>
      <c r="H996" s="5"/>
      <c r="I996" s="5"/>
      <c r="J996" s="94"/>
      <c r="K996" s="95"/>
      <c r="L996" s="95"/>
      <c r="M996" s="95"/>
    </row>
    <row r="997" spans="1:13" ht="15.95" customHeight="1">
      <c r="A997" s="2" t="s">
        <v>1689</v>
      </c>
      <c r="D997" s="96"/>
      <c r="E997" s="96"/>
      <c r="F997" s="97"/>
      <c r="G997" s="97"/>
      <c r="H997" s="3"/>
      <c r="I997" s="3"/>
      <c r="J997" s="8"/>
      <c r="K997" s="9"/>
      <c r="L997" s="9"/>
      <c r="M997" s="9"/>
    </row>
    <row r="998" spans="1:13" ht="15.95" customHeight="1">
      <c r="A998" s="2" t="s">
        <v>1689</v>
      </c>
      <c r="D998" s="96" t="s">
        <v>1604</v>
      </c>
      <c r="E998" s="96"/>
      <c r="F998" s="97"/>
      <c r="G998" s="97"/>
      <c r="H998" s="3"/>
      <c r="I998" s="3"/>
      <c r="J998" s="8"/>
      <c r="K998" s="9"/>
      <c r="L998" s="9"/>
      <c r="M998" s="9"/>
    </row>
    <row r="999" spans="1:13" ht="15.95" customHeight="1">
      <c r="A999" s="2" t="s">
        <v>1689</v>
      </c>
      <c r="B999" s="17" t="s">
        <v>1480</v>
      </c>
      <c r="D999" s="96" t="s">
        <v>1691</v>
      </c>
      <c r="E999" s="96" t="s">
        <v>1538</v>
      </c>
      <c r="F999" s="97" t="s">
        <v>1308</v>
      </c>
      <c r="G999" s="97" t="s">
        <v>131</v>
      </c>
      <c r="H999" s="3" t="s">
        <v>126</v>
      </c>
      <c r="I999" s="3" t="s">
        <v>132</v>
      </c>
      <c r="J999" s="8" t="s">
        <v>128</v>
      </c>
      <c r="K999" s="9" t="s">
        <v>1268</v>
      </c>
      <c r="L999" s="9" t="s">
        <v>1268</v>
      </c>
      <c r="M999" s="9" t="s">
        <v>1308</v>
      </c>
    </row>
    <row r="1000" spans="1:13" ht="15.95" customHeight="1">
      <c r="A1000" s="2" t="s">
        <v>1689</v>
      </c>
      <c r="B1000" s="17" t="s">
        <v>1692</v>
      </c>
      <c r="D1000" s="92"/>
      <c r="E1000" s="92"/>
      <c r="F1000" s="97"/>
      <c r="G1000" s="97" t="s">
        <v>243</v>
      </c>
      <c r="H1000" s="3" t="s">
        <v>244</v>
      </c>
      <c r="I1000" s="3" t="s">
        <v>245</v>
      </c>
      <c r="J1000" s="8" t="s">
        <v>128</v>
      </c>
      <c r="K1000" s="9" t="s">
        <v>1268</v>
      </c>
      <c r="L1000" s="9" t="s">
        <v>1268</v>
      </c>
      <c r="M1000" s="9" t="s">
        <v>1308</v>
      </c>
    </row>
    <row r="1001" spans="1:13" ht="15.95" customHeight="1">
      <c r="A1001" s="2" t="s">
        <v>1689</v>
      </c>
      <c r="B1001" s="17" t="s">
        <v>1484</v>
      </c>
      <c r="D1001" s="92"/>
      <c r="E1001" s="92"/>
      <c r="F1001" s="97"/>
      <c r="G1001" s="97" t="s">
        <v>680</v>
      </c>
      <c r="H1001" s="3" t="s">
        <v>675</v>
      </c>
      <c r="I1001" s="3" t="s">
        <v>682</v>
      </c>
      <c r="J1001" s="8" t="s">
        <v>322</v>
      </c>
      <c r="K1001" s="9" t="s">
        <v>1271</v>
      </c>
      <c r="L1001" s="9" t="s">
        <v>1271</v>
      </c>
      <c r="M1001" s="9" t="s">
        <v>1309</v>
      </c>
    </row>
    <row r="1002" spans="1:13" ht="15.95" customHeight="1">
      <c r="A1002" s="2" t="s">
        <v>1689</v>
      </c>
      <c r="B1002" s="17" t="s">
        <v>1480</v>
      </c>
      <c r="D1002" s="96" t="s">
        <v>1693</v>
      </c>
      <c r="E1002" s="96" t="s">
        <v>1268</v>
      </c>
      <c r="F1002" s="97" t="s">
        <v>1268</v>
      </c>
      <c r="G1002" s="97" t="s">
        <v>131</v>
      </c>
      <c r="H1002" s="3" t="s">
        <v>126</v>
      </c>
      <c r="I1002" s="3" t="s">
        <v>132</v>
      </c>
      <c r="J1002" s="8" t="s">
        <v>128</v>
      </c>
      <c r="K1002" s="9" t="s">
        <v>1268</v>
      </c>
      <c r="L1002" s="9" t="s">
        <v>1268</v>
      </c>
      <c r="M1002" s="9" t="s">
        <v>1268</v>
      </c>
    </row>
    <row r="1003" spans="1:13" ht="15.95" customHeight="1">
      <c r="A1003" s="2" t="s">
        <v>1689</v>
      </c>
      <c r="B1003" s="17" t="s">
        <v>1692</v>
      </c>
      <c r="D1003" s="92"/>
      <c r="E1003" s="92"/>
      <c r="F1003" s="97"/>
      <c r="G1003" s="97" t="s">
        <v>243</v>
      </c>
      <c r="H1003" s="3" t="s">
        <v>244</v>
      </c>
      <c r="I1003" s="3" t="s">
        <v>245</v>
      </c>
      <c r="J1003" s="8" t="s">
        <v>128</v>
      </c>
      <c r="K1003" s="9" t="s">
        <v>1268</v>
      </c>
      <c r="L1003" s="9" t="s">
        <v>1268</v>
      </c>
      <c r="M1003" s="9" t="s">
        <v>1268</v>
      </c>
    </row>
    <row r="1004" spans="1:13" ht="15.95" customHeight="1">
      <c r="A1004" s="2" t="s">
        <v>1689</v>
      </c>
      <c r="B1004" s="17" t="s">
        <v>1694</v>
      </c>
      <c r="D1004" s="92"/>
      <c r="E1004" s="92"/>
      <c r="F1004" s="97"/>
      <c r="G1004" s="97" t="s">
        <v>693</v>
      </c>
      <c r="H1004" s="3" t="s">
        <v>688</v>
      </c>
      <c r="I1004" s="3" t="s">
        <v>695</v>
      </c>
      <c r="J1004" s="8" t="s">
        <v>322</v>
      </c>
      <c r="K1004" s="9" t="s">
        <v>1271</v>
      </c>
      <c r="L1004" s="9" t="s">
        <v>1271</v>
      </c>
      <c r="M1004" s="9" t="s">
        <v>1271</v>
      </c>
    </row>
    <row r="1005" spans="1:13" ht="15.95" customHeight="1">
      <c r="A1005" s="2" t="s">
        <v>1689</v>
      </c>
      <c r="B1005" s="17" t="s">
        <v>1692</v>
      </c>
      <c r="D1005" s="96" t="s">
        <v>1695</v>
      </c>
      <c r="E1005" s="96" t="s">
        <v>1696</v>
      </c>
      <c r="F1005" s="97" t="s">
        <v>1524</v>
      </c>
      <c r="G1005" s="97" t="s">
        <v>243</v>
      </c>
      <c r="H1005" s="3" t="s">
        <v>244</v>
      </c>
      <c r="I1005" s="3" t="s">
        <v>245</v>
      </c>
      <c r="J1005" s="8" t="s">
        <v>128</v>
      </c>
      <c r="K1005" s="9" t="s">
        <v>1268</v>
      </c>
      <c r="L1005" s="9" t="s">
        <v>1268</v>
      </c>
      <c r="M1005" s="9" t="s">
        <v>1524</v>
      </c>
    </row>
    <row r="1006" spans="1:13" ht="15.95" customHeight="1">
      <c r="A1006" s="2" t="s">
        <v>1689</v>
      </c>
      <c r="B1006" s="17" t="s">
        <v>1480</v>
      </c>
      <c r="D1006" s="96" t="s">
        <v>1691</v>
      </c>
      <c r="E1006" s="96" t="s">
        <v>1482</v>
      </c>
      <c r="F1006" s="97" t="s">
        <v>1483</v>
      </c>
      <c r="G1006" s="97" t="s">
        <v>131</v>
      </c>
      <c r="H1006" s="3" t="s">
        <v>126</v>
      </c>
      <c r="I1006" s="3" t="s">
        <v>132</v>
      </c>
      <c r="J1006" s="8" t="s">
        <v>128</v>
      </c>
      <c r="K1006" s="9" t="s">
        <v>1268</v>
      </c>
      <c r="L1006" s="9" t="s">
        <v>1268</v>
      </c>
      <c r="M1006" s="9" t="s">
        <v>1483</v>
      </c>
    </row>
    <row r="1007" spans="1:13" ht="15.95" customHeight="1">
      <c r="A1007" s="2" t="s">
        <v>1689</v>
      </c>
      <c r="B1007" s="17" t="s">
        <v>1692</v>
      </c>
      <c r="D1007" s="92"/>
      <c r="E1007" s="92"/>
      <c r="F1007" s="97"/>
      <c r="G1007" s="97" t="s">
        <v>243</v>
      </c>
      <c r="H1007" s="3" t="s">
        <v>244</v>
      </c>
      <c r="I1007" s="3" t="s">
        <v>245</v>
      </c>
      <c r="J1007" s="8" t="s">
        <v>128</v>
      </c>
      <c r="K1007" s="9" t="s">
        <v>1268</v>
      </c>
      <c r="L1007" s="9" t="s">
        <v>1268</v>
      </c>
      <c r="M1007" s="9" t="s">
        <v>1483</v>
      </c>
    </row>
    <row r="1008" spans="1:13" ht="15.95" customHeight="1">
      <c r="A1008" s="2" t="s">
        <v>1689</v>
      </c>
      <c r="B1008" s="17" t="s">
        <v>1484</v>
      </c>
      <c r="D1008" s="92"/>
      <c r="E1008" s="92"/>
      <c r="F1008" s="97"/>
      <c r="G1008" s="97" t="s">
        <v>680</v>
      </c>
      <c r="H1008" s="3" t="s">
        <v>675</v>
      </c>
      <c r="I1008" s="3" t="s">
        <v>682</v>
      </c>
      <c r="J1008" s="8" t="s">
        <v>322</v>
      </c>
      <c r="K1008" s="9" t="s">
        <v>1271</v>
      </c>
      <c r="L1008" s="9" t="s">
        <v>1271</v>
      </c>
      <c r="M1008" s="9" t="s">
        <v>1485</v>
      </c>
    </row>
    <row r="1009" spans="1:13" ht="15.95" customHeight="1">
      <c r="A1009" s="2" t="s">
        <v>1689</v>
      </c>
      <c r="B1009" s="17" t="s">
        <v>1697</v>
      </c>
      <c r="D1009" s="96" t="s">
        <v>1698</v>
      </c>
      <c r="E1009" s="96" t="s">
        <v>1699</v>
      </c>
      <c r="F1009" s="97" t="s">
        <v>1700</v>
      </c>
      <c r="G1009" s="97" t="s">
        <v>136</v>
      </c>
      <c r="H1009" s="3" t="s">
        <v>137</v>
      </c>
      <c r="I1009" s="3" t="s">
        <v>651</v>
      </c>
      <c r="J1009" s="8" t="s">
        <v>128</v>
      </c>
      <c r="K1009" s="9" t="s">
        <v>1268</v>
      </c>
      <c r="L1009" s="9" t="s">
        <v>1268</v>
      </c>
      <c r="M1009" s="9" t="s">
        <v>1701</v>
      </c>
    </row>
    <row r="1010" spans="1:13" ht="15.95" customHeight="1">
      <c r="A1010" s="2" t="s">
        <v>1689</v>
      </c>
      <c r="B1010" s="17" t="s">
        <v>1692</v>
      </c>
      <c r="D1010" s="92"/>
      <c r="E1010" s="92" t="s">
        <v>1702</v>
      </c>
      <c r="F1010" s="97" t="s">
        <v>1703</v>
      </c>
      <c r="G1010" s="97" t="s">
        <v>243</v>
      </c>
      <c r="H1010" s="3" t="s">
        <v>244</v>
      </c>
      <c r="I1010" s="3" t="s">
        <v>245</v>
      </c>
      <c r="J1010" s="8" t="s">
        <v>128</v>
      </c>
      <c r="K1010" s="9" t="s">
        <v>1268</v>
      </c>
      <c r="L1010" s="9" t="s">
        <v>1268</v>
      </c>
      <c r="M1010" s="9" t="s">
        <v>1701</v>
      </c>
    </row>
    <row r="1011" spans="1:13" ht="15.95" customHeight="1">
      <c r="A1011" s="2" t="s">
        <v>1689</v>
      </c>
      <c r="B1011" s="17" t="s">
        <v>1692</v>
      </c>
      <c r="D1011" s="96" t="s">
        <v>1704</v>
      </c>
      <c r="E1011" s="96" t="s">
        <v>1705</v>
      </c>
      <c r="F1011" s="97" t="s">
        <v>1706</v>
      </c>
      <c r="G1011" s="97" t="s">
        <v>243</v>
      </c>
      <c r="H1011" s="3" t="s">
        <v>244</v>
      </c>
      <c r="I1011" s="3" t="s">
        <v>245</v>
      </c>
      <c r="J1011" s="8" t="s">
        <v>128</v>
      </c>
      <c r="K1011" s="9" t="s">
        <v>1268</v>
      </c>
      <c r="L1011" s="9" t="s">
        <v>1268</v>
      </c>
      <c r="M1011" s="9" t="s">
        <v>1706</v>
      </c>
    </row>
    <row r="1012" spans="1:13" ht="15.95" customHeight="1">
      <c r="A1012" s="2" t="s">
        <v>1689</v>
      </c>
      <c r="B1012" s="17" t="s">
        <v>1525</v>
      </c>
      <c r="D1012" s="96" t="s">
        <v>1526</v>
      </c>
      <c r="E1012" s="96" t="s">
        <v>1268</v>
      </c>
      <c r="F1012" s="97" t="s">
        <v>1268</v>
      </c>
      <c r="G1012" s="97" t="s">
        <v>151</v>
      </c>
      <c r="H1012" s="3" t="s">
        <v>152</v>
      </c>
      <c r="I1012" s="3" t="s">
        <v>153</v>
      </c>
      <c r="J1012" s="8" t="s">
        <v>154</v>
      </c>
      <c r="K1012" s="9" t="s">
        <v>1268</v>
      </c>
      <c r="L1012" s="9" t="s">
        <v>1268</v>
      </c>
      <c r="M1012" s="9" t="s">
        <v>1268</v>
      </c>
    </row>
    <row r="1013" spans="1:13" ht="15.95" customHeight="1">
      <c r="A1013" s="2" t="s">
        <v>1689</v>
      </c>
      <c r="B1013" s="17" t="s">
        <v>1501</v>
      </c>
      <c r="D1013" s="96" t="s">
        <v>1502</v>
      </c>
      <c r="E1013" s="96" t="s">
        <v>1282</v>
      </c>
      <c r="F1013" s="97" t="s">
        <v>1282</v>
      </c>
      <c r="G1013" s="97" t="s">
        <v>174</v>
      </c>
      <c r="H1013" s="3" t="s">
        <v>172</v>
      </c>
      <c r="I1013" s="3" t="s">
        <v>175</v>
      </c>
      <c r="J1013" s="8" t="s">
        <v>148</v>
      </c>
      <c r="K1013" s="9" t="s">
        <v>1268</v>
      </c>
      <c r="L1013" s="9" t="s">
        <v>1268</v>
      </c>
      <c r="M1013" s="9" t="s">
        <v>1282</v>
      </c>
    </row>
    <row r="1014" spans="1:13" ht="15.95" customHeight="1">
      <c r="A1014" s="2" t="s">
        <v>1689</v>
      </c>
      <c r="D1014" s="96" t="s">
        <v>1311</v>
      </c>
      <c r="E1014" s="96"/>
      <c r="F1014" s="97"/>
      <c r="G1014" s="97"/>
      <c r="H1014" s="3"/>
      <c r="I1014" s="3"/>
      <c r="J1014" s="8"/>
      <c r="K1014" s="9"/>
      <c r="L1014" s="9"/>
      <c r="M1014" s="9"/>
    </row>
    <row r="1015" spans="1:13" ht="15.95" customHeight="1">
      <c r="A1015" s="2" t="s">
        <v>1689</v>
      </c>
      <c r="B1015" s="17" t="s">
        <v>1707</v>
      </c>
      <c r="D1015" s="96" t="s">
        <v>1708</v>
      </c>
      <c r="E1015" s="96" t="s">
        <v>1263</v>
      </c>
      <c r="F1015" s="97" t="s">
        <v>1263</v>
      </c>
      <c r="G1015" s="97" t="s">
        <v>283</v>
      </c>
      <c r="H1015" s="3" t="s">
        <v>284</v>
      </c>
      <c r="I1015" s="3" t="s">
        <v>285</v>
      </c>
      <c r="J1015" s="8" t="s">
        <v>148</v>
      </c>
      <c r="K1015" s="9" t="s">
        <v>1268</v>
      </c>
      <c r="L1015" s="9" t="s">
        <v>1268</v>
      </c>
      <c r="M1015" s="9" t="s">
        <v>1263</v>
      </c>
    </row>
    <row r="1016" spans="1:13" ht="15.95" customHeight="1">
      <c r="A1016" s="2" t="s">
        <v>1689</v>
      </c>
      <c r="D1016" s="96"/>
      <c r="E1016" s="96"/>
      <c r="F1016" s="97"/>
      <c r="G1016" s="97"/>
      <c r="H1016" s="3"/>
      <c r="I1016" s="3"/>
      <c r="J1016" s="8"/>
      <c r="K1016" s="9"/>
      <c r="L1016" s="9"/>
      <c r="M1016" s="9"/>
    </row>
    <row r="1017" spans="1:13" ht="15.95" customHeight="1">
      <c r="A1017" s="2" t="s">
        <v>1689</v>
      </c>
      <c r="D1017" s="92"/>
      <c r="E1017" s="92"/>
      <c r="F1017" s="97"/>
      <c r="G1017" s="97"/>
      <c r="H1017" s="3"/>
      <c r="I1017" s="3"/>
      <c r="J1017" s="8"/>
      <c r="K1017" s="9"/>
      <c r="L1017" s="9"/>
      <c r="M1017" s="9"/>
    </row>
    <row r="1018" spans="1:13" ht="15.95" customHeight="1">
      <c r="A1018" s="2" t="s">
        <v>1689</v>
      </c>
      <c r="D1018" s="92"/>
      <c r="E1018" s="92"/>
      <c r="F1018" s="97"/>
      <c r="G1018" s="97"/>
      <c r="H1018" s="3"/>
      <c r="I1018" s="3"/>
      <c r="J1018" s="8"/>
      <c r="K1018" s="9"/>
      <c r="L1018" s="9"/>
      <c r="M1018" s="9"/>
    </row>
    <row r="1019" spans="1:13" ht="15.95" customHeight="1">
      <c r="A1019" s="2" t="s">
        <v>1689</v>
      </c>
      <c r="D1019" s="92"/>
      <c r="E1019" s="92"/>
      <c r="F1019" s="97"/>
      <c r="G1019" s="97"/>
      <c r="H1019" s="3"/>
      <c r="I1019" s="3"/>
      <c r="J1019" s="8"/>
      <c r="K1019" s="9"/>
      <c r="L1019" s="9"/>
      <c r="M1019" s="9"/>
    </row>
    <row r="1020" spans="1:13" ht="15.95" customHeight="1">
      <c r="A1020" s="2" t="s">
        <v>1689</v>
      </c>
      <c r="D1020" s="92"/>
      <c r="E1020" s="92"/>
      <c r="F1020" s="97"/>
      <c r="G1020" s="97"/>
      <c r="H1020" s="3"/>
      <c r="I1020" s="3"/>
      <c r="J1020" s="8"/>
      <c r="K1020" s="9"/>
      <c r="L1020" s="9"/>
      <c r="M1020" s="9"/>
    </row>
    <row r="1021" spans="1:13" ht="15.95" customHeight="1">
      <c r="A1021" s="2" t="s">
        <v>1689</v>
      </c>
      <c r="D1021" s="92"/>
      <c r="E1021" s="92"/>
      <c r="F1021" s="97"/>
      <c r="G1021" s="97"/>
      <c r="H1021" s="3"/>
      <c r="I1021" s="3"/>
      <c r="J1021" s="8"/>
      <c r="K1021" s="9"/>
      <c r="L1021" s="9"/>
      <c r="M1021" s="9"/>
    </row>
    <row r="1022" spans="1:13" ht="15.95" customHeight="1">
      <c r="A1022" s="2" t="s">
        <v>1689</v>
      </c>
      <c r="D1022" s="92"/>
      <c r="E1022" s="92"/>
      <c r="F1022" s="97"/>
      <c r="G1022" s="97"/>
      <c r="H1022" s="3"/>
      <c r="I1022" s="3"/>
      <c r="J1022" s="8"/>
      <c r="K1022" s="9"/>
      <c r="L1022" s="9"/>
      <c r="M1022" s="9"/>
    </row>
    <row r="1023" spans="1:13" ht="15.95" customHeight="1">
      <c r="A1023" s="2" t="s">
        <v>1689</v>
      </c>
      <c r="D1023" s="92"/>
      <c r="E1023" s="92"/>
      <c r="F1023" s="97"/>
      <c r="G1023" s="97"/>
      <c r="H1023" s="3"/>
      <c r="I1023" s="3"/>
      <c r="J1023" s="8"/>
      <c r="K1023" s="9"/>
      <c r="L1023" s="9"/>
      <c r="M1023" s="9"/>
    </row>
    <row r="1024" spans="1:13" ht="15.95" customHeight="1">
      <c r="A1024" s="2" t="s">
        <v>1689</v>
      </c>
      <c r="D1024" s="92"/>
      <c r="E1024" s="92"/>
      <c r="F1024" s="97"/>
      <c r="G1024" s="97"/>
      <c r="H1024" s="3"/>
      <c r="I1024" s="3"/>
      <c r="J1024" s="8"/>
      <c r="K1024" s="9"/>
      <c r="L1024" s="9"/>
      <c r="M1024" s="9"/>
    </row>
    <row r="1025" spans="1:13" ht="15.95" customHeight="1">
      <c r="A1025" s="2" t="s">
        <v>1689</v>
      </c>
      <c r="D1025" s="92"/>
      <c r="E1025" s="92"/>
      <c r="F1025" s="97"/>
      <c r="G1025" s="97"/>
      <c r="H1025" s="3"/>
      <c r="I1025" s="3"/>
      <c r="J1025" s="8"/>
      <c r="K1025" s="9"/>
      <c r="L1025" s="9"/>
      <c r="M1025" s="9"/>
    </row>
    <row r="1026" spans="1:13" ht="15.95" customHeight="1">
      <c r="A1026" s="2" t="s">
        <v>1689</v>
      </c>
      <c r="D1026" s="92"/>
      <c r="E1026" s="92"/>
      <c r="F1026" s="97"/>
      <c r="G1026" s="97"/>
      <c r="H1026" s="3"/>
      <c r="I1026" s="3"/>
      <c r="J1026" s="8"/>
      <c r="K1026" s="9"/>
      <c r="L1026" s="9"/>
      <c r="M1026" s="9"/>
    </row>
    <row r="1027" spans="1:13" ht="15.95" customHeight="1">
      <c r="A1027" s="2" t="s">
        <v>1689</v>
      </c>
      <c r="D1027" s="92"/>
      <c r="E1027" s="92"/>
      <c r="F1027" s="97"/>
      <c r="G1027" s="97"/>
      <c r="H1027" s="3"/>
      <c r="I1027" s="3"/>
      <c r="J1027" s="8"/>
      <c r="K1027" s="9"/>
      <c r="L1027" s="9"/>
      <c r="M1027" s="9"/>
    </row>
    <row r="1028" spans="1:13" ht="15.95" customHeight="1">
      <c r="A1028" s="2" t="s">
        <v>1689</v>
      </c>
      <c r="D1028" s="92"/>
      <c r="E1028" s="92"/>
      <c r="F1028" s="97"/>
      <c r="G1028" s="97"/>
      <c r="H1028" s="3"/>
      <c r="I1028" s="3"/>
      <c r="J1028" s="8"/>
      <c r="K1028" s="9"/>
      <c r="L1028" s="9"/>
      <c r="M1028" s="9"/>
    </row>
    <row r="1029" spans="1:13" ht="15.95" customHeight="1">
      <c r="A1029" s="2" t="s">
        <v>1689</v>
      </c>
      <c r="D1029" s="92"/>
      <c r="E1029" s="92"/>
      <c r="F1029" s="97"/>
      <c r="G1029" s="97"/>
      <c r="H1029" s="3"/>
      <c r="I1029" s="3"/>
      <c r="J1029" s="8"/>
      <c r="K1029" s="9"/>
      <c r="L1029" s="9"/>
      <c r="M1029" s="9"/>
    </row>
    <row r="1030" spans="1:13" ht="15.95" customHeight="1">
      <c r="A1030" s="2" t="s">
        <v>1689</v>
      </c>
      <c r="D1030" s="92"/>
      <c r="E1030" s="92"/>
      <c r="F1030" s="97"/>
      <c r="G1030" s="97"/>
      <c r="H1030" s="3"/>
      <c r="I1030" s="3"/>
      <c r="J1030" s="8"/>
      <c r="K1030" s="9"/>
      <c r="L1030" s="9"/>
      <c r="M1030" s="9"/>
    </row>
    <row r="1031" spans="1:13" ht="15.95" customHeight="1">
      <c r="A1031" s="2" t="s">
        <v>1689</v>
      </c>
      <c r="D1031" s="92"/>
      <c r="E1031" s="92"/>
      <c r="F1031" s="97"/>
      <c r="G1031" s="97"/>
      <c r="H1031" s="3"/>
      <c r="I1031" s="3"/>
      <c r="J1031" s="8"/>
      <c r="K1031" s="9"/>
      <c r="L1031" s="9"/>
      <c r="M1031" s="9"/>
    </row>
    <row r="1032" spans="1:13" ht="15.95" customHeight="1">
      <c r="A1032" s="2" t="s">
        <v>1689</v>
      </c>
      <c r="D1032" s="92"/>
      <c r="E1032" s="92"/>
      <c r="F1032" s="97"/>
      <c r="G1032" s="97"/>
      <c r="H1032" s="3"/>
      <c r="I1032" s="3"/>
      <c r="J1032" s="8"/>
      <c r="K1032" s="9"/>
      <c r="L1032" s="9"/>
      <c r="M1032" s="9"/>
    </row>
    <row r="1033" spans="1:13" ht="15.95" customHeight="1">
      <c r="A1033" s="2" t="s">
        <v>1689</v>
      </c>
      <c r="D1033" s="92"/>
      <c r="E1033" s="92"/>
      <c r="F1033" s="97"/>
      <c r="G1033" s="97"/>
      <c r="H1033" s="3"/>
      <c r="I1033" s="3"/>
      <c r="J1033" s="8"/>
      <c r="K1033" s="9"/>
      <c r="L1033" s="9"/>
      <c r="M1033" s="9"/>
    </row>
    <row r="1034" spans="1:13" ht="15.95" customHeight="1">
      <c r="A1034" s="2" t="s">
        <v>1689</v>
      </c>
      <c r="D1034" s="92"/>
      <c r="E1034" s="92"/>
      <c r="F1034" s="97"/>
      <c r="G1034" s="97"/>
      <c r="H1034" s="3"/>
      <c r="I1034" s="3"/>
      <c r="J1034" s="8"/>
      <c r="K1034" s="9"/>
      <c r="L1034" s="9"/>
      <c r="M1034" s="9"/>
    </row>
    <row r="1035" spans="1:13" ht="15.95" customHeight="1">
      <c r="A1035" s="2" t="s">
        <v>1689</v>
      </c>
      <c r="D1035" s="5"/>
      <c r="E1035" s="5"/>
      <c r="F1035" s="97"/>
      <c r="G1035" s="97"/>
      <c r="H1035" s="3"/>
      <c r="I1035" s="3"/>
      <c r="J1035" s="8"/>
      <c r="K1035" s="9"/>
      <c r="L1035" s="9"/>
      <c r="M1035" s="9"/>
    </row>
    <row r="1036" spans="1:13" ht="15.95" customHeight="1">
      <c r="D1036" s="99"/>
      <c r="E1036" s="99"/>
    </row>
    <row r="1037" spans="1:13" ht="15.95" customHeight="1">
      <c r="D1037" s="99"/>
      <c r="E1037" s="99"/>
    </row>
    <row r="1038" spans="1:13" ht="15.95" customHeight="1">
      <c r="B1038" s="17" t="s">
        <v>1324</v>
      </c>
      <c r="D1038" s="250" t="s">
        <v>1709</v>
      </c>
      <c r="E1038" s="251"/>
      <c r="F1038" s="251"/>
      <c r="G1038" s="251"/>
      <c r="H1038" s="251"/>
      <c r="I1038" s="251"/>
      <c r="J1038" s="251"/>
      <c r="K1038" s="251"/>
      <c r="L1038" s="251"/>
      <c r="M1038" s="251"/>
    </row>
    <row r="1039" spans="1:13" ht="15.95" customHeight="1">
      <c r="A1039" s="44" t="s">
        <v>1390</v>
      </c>
      <c r="B1039" s="42" t="s">
        <v>1391</v>
      </c>
      <c r="C1039" s="42" t="s">
        <v>1392</v>
      </c>
      <c r="D1039" s="252" t="s">
        <v>1393</v>
      </c>
      <c r="E1039" s="252" t="s">
        <v>1394</v>
      </c>
      <c r="F1039" s="255" t="s">
        <v>1395</v>
      </c>
      <c r="G1039" s="255" t="s">
        <v>1396</v>
      </c>
      <c r="H1039" s="252" t="s">
        <v>1397</v>
      </c>
      <c r="I1039" s="252" t="s">
        <v>1398</v>
      </c>
      <c r="J1039" s="252" t="s">
        <v>1399</v>
      </c>
      <c r="K1039" s="252" t="s">
        <v>1400</v>
      </c>
      <c r="L1039" s="252" t="s">
        <v>1401</v>
      </c>
      <c r="M1039" s="252" t="s">
        <v>1402</v>
      </c>
    </row>
    <row r="1040" spans="1:13" ht="15.95" customHeight="1">
      <c r="A1040" s="44"/>
      <c r="B1040" s="42"/>
      <c r="C1040" s="42"/>
      <c r="D1040" s="254"/>
      <c r="E1040" s="254"/>
      <c r="F1040" s="256"/>
      <c r="G1040" s="256"/>
      <c r="H1040" s="254"/>
      <c r="I1040" s="254"/>
      <c r="J1040" s="254"/>
      <c r="K1040" s="254"/>
      <c r="L1040" s="254"/>
      <c r="M1040" s="254"/>
    </row>
    <row r="1041" spans="1:13" ht="15.95" customHeight="1">
      <c r="A1041" s="2" t="s">
        <v>1710</v>
      </c>
      <c r="D1041" s="92" t="s">
        <v>1711</v>
      </c>
      <c r="E1041" s="92"/>
      <c r="F1041" s="93"/>
      <c r="G1041" s="93"/>
      <c r="H1041" s="5"/>
      <c r="I1041" s="5"/>
      <c r="J1041" s="94"/>
      <c r="K1041" s="95"/>
      <c r="L1041" s="95"/>
      <c r="M1041" s="95"/>
    </row>
    <row r="1042" spans="1:13" ht="15.95" customHeight="1">
      <c r="A1042" s="2" t="s">
        <v>1710</v>
      </c>
      <c r="D1042" s="96"/>
      <c r="E1042" s="96"/>
      <c r="F1042" s="97"/>
      <c r="G1042" s="97"/>
      <c r="H1042" s="3"/>
      <c r="I1042" s="3"/>
      <c r="J1042" s="8"/>
      <c r="K1042" s="9"/>
      <c r="L1042" s="9"/>
      <c r="M1042" s="9"/>
    </row>
    <row r="1043" spans="1:13" ht="15.95" customHeight="1">
      <c r="A1043" s="2" t="s">
        <v>1710</v>
      </c>
      <c r="D1043" s="96" t="s">
        <v>1712</v>
      </c>
      <c r="E1043" s="96"/>
      <c r="F1043" s="97"/>
      <c r="G1043" s="97"/>
      <c r="H1043" s="3"/>
      <c r="I1043" s="3"/>
      <c r="J1043" s="8"/>
      <c r="K1043" s="9"/>
      <c r="L1043" s="9"/>
      <c r="M1043" s="9"/>
    </row>
    <row r="1044" spans="1:13" ht="15.95" customHeight="1">
      <c r="A1044" s="2" t="s">
        <v>1710</v>
      </c>
      <c r="B1044" s="17" t="s">
        <v>1713</v>
      </c>
      <c r="D1044" s="96" t="s">
        <v>1714</v>
      </c>
      <c r="E1044" s="96" t="s">
        <v>1715</v>
      </c>
      <c r="F1044" s="97" t="s">
        <v>1406</v>
      </c>
      <c r="G1044" s="97" t="s">
        <v>133</v>
      </c>
      <c r="H1044" s="3" t="s">
        <v>643</v>
      </c>
      <c r="I1044" s="3" t="s">
        <v>127</v>
      </c>
      <c r="J1044" s="8" t="s">
        <v>128</v>
      </c>
      <c r="K1044" s="9" t="s">
        <v>1268</v>
      </c>
      <c r="L1044" s="9" t="s">
        <v>1268</v>
      </c>
      <c r="M1044" s="9" t="s">
        <v>1406</v>
      </c>
    </row>
    <row r="1045" spans="1:13" ht="15.95" customHeight="1">
      <c r="A1045" s="2" t="s">
        <v>1710</v>
      </c>
      <c r="B1045" s="17" t="s">
        <v>1716</v>
      </c>
      <c r="D1045" s="92"/>
      <c r="E1045" s="92"/>
      <c r="F1045" s="97"/>
      <c r="G1045" s="97" t="s">
        <v>359</v>
      </c>
      <c r="H1045" s="3" t="s">
        <v>360</v>
      </c>
      <c r="I1045" s="3" t="s">
        <v>361</v>
      </c>
      <c r="J1045" s="8" t="s">
        <v>128</v>
      </c>
      <c r="K1045" s="9" t="s">
        <v>1268</v>
      </c>
      <c r="L1045" s="9" t="s">
        <v>1268</v>
      </c>
      <c r="M1045" s="9" t="s">
        <v>1406</v>
      </c>
    </row>
    <row r="1046" spans="1:13" ht="15.95" customHeight="1">
      <c r="A1046" s="2" t="s">
        <v>1710</v>
      </c>
      <c r="B1046" s="17" t="s">
        <v>1289</v>
      </c>
      <c r="D1046" s="92"/>
      <c r="E1046" s="92"/>
      <c r="F1046" s="97"/>
      <c r="G1046" s="97" t="s">
        <v>673</v>
      </c>
      <c r="H1046" s="3" t="s">
        <v>675</v>
      </c>
      <c r="I1046" s="3" t="s">
        <v>676</v>
      </c>
      <c r="J1046" s="8" t="s">
        <v>322</v>
      </c>
      <c r="K1046" s="9" t="s">
        <v>1271</v>
      </c>
      <c r="L1046" s="9" t="s">
        <v>1271</v>
      </c>
      <c r="M1046" s="9" t="s">
        <v>1446</v>
      </c>
    </row>
    <row r="1047" spans="1:13" ht="15.95" customHeight="1">
      <c r="A1047" s="2" t="s">
        <v>1710</v>
      </c>
      <c r="B1047" s="17" t="s">
        <v>1713</v>
      </c>
      <c r="D1047" s="96" t="s">
        <v>1717</v>
      </c>
      <c r="E1047" s="96" t="s">
        <v>1718</v>
      </c>
      <c r="F1047" s="97" t="s">
        <v>1356</v>
      </c>
      <c r="G1047" s="97" t="s">
        <v>133</v>
      </c>
      <c r="H1047" s="3" t="s">
        <v>643</v>
      </c>
      <c r="I1047" s="3" t="s">
        <v>127</v>
      </c>
      <c r="J1047" s="8" t="s">
        <v>128</v>
      </c>
      <c r="K1047" s="9" t="s">
        <v>1268</v>
      </c>
      <c r="L1047" s="9" t="s">
        <v>1268</v>
      </c>
      <c r="M1047" s="9" t="s">
        <v>1356</v>
      </c>
    </row>
    <row r="1048" spans="1:13" ht="15.95" customHeight="1">
      <c r="A1048" s="2" t="s">
        <v>1710</v>
      </c>
      <c r="B1048" s="17" t="s">
        <v>1716</v>
      </c>
      <c r="D1048" s="92"/>
      <c r="E1048" s="92"/>
      <c r="F1048" s="97"/>
      <c r="G1048" s="97" t="s">
        <v>359</v>
      </c>
      <c r="H1048" s="3" t="s">
        <v>360</v>
      </c>
      <c r="I1048" s="3" t="s">
        <v>361</v>
      </c>
      <c r="J1048" s="8" t="s">
        <v>128</v>
      </c>
      <c r="K1048" s="9" t="s">
        <v>1268</v>
      </c>
      <c r="L1048" s="9" t="s">
        <v>1268</v>
      </c>
      <c r="M1048" s="9" t="s">
        <v>1356</v>
      </c>
    </row>
    <row r="1049" spans="1:13" ht="15.95" customHeight="1">
      <c r="A1049" s="2" t="s">
        <v>1710</v>
      </c>
      <c r="B1049" s="17" t="s">
        <v>1283</v>
      </c>
      <c r="D1049" s="92"/>
      <c r="E1049" s="92"/>
      <c r="F1049" s="97"/>
      <c r="G1049" s="97" t="s">
        <v>686</v>
      </c>
      <c r="H1049" s="3" t="s">
        <v>688</v>
      </c>
      <c r="I1049" s="3" t="s">
        <v>689</v>
      </c>
      <c r="J1049" s="8" t="s">
        <v>322</v>
      </c>
      <c r="K1049" s="9" t="s">
        <v>1271</v>
      </c>
      <c r="L1049" s="9" t="s">
        <v>1271</v>
      </c>
      <c r="M1049" s="9" t="s">
        <v>1719</v>
      </c>
    </row>
    <row r="1050" spans="1:13" ht="15.95" customHeight="1">
      <c r="A1050" s="2" t="s">
        <v>1710</v>
      </c>
      <c r="B1050" s="17" t="s">
        <v>1716</v>
      </c>
      <c r="D1050" s="96" t="s">
        <v>1720</v>
      </c>
      <c r="E1050" s="96" t="s">
        <v>1721</v>
      </c>
      <c r="F1050" s="97" t="s">
        <v>1722</v>
      </c>
      <c r="G1050" s="97" t="s">
        <v>359</v>
      </c>
      <c r="H1050" s="3" t="s">
        <v>360</v>
      </c>
      <c r="I1050" s="3" t="s">
        <v>361</v>
      </c>
      <c r="J1050" s="8" t="s">
        <v>128</v>
      </c>
      <c r="K1050" s="9" t="s">
        <v>1268</v>
      </c>
      <c r="L1050" s="9" t="s">
        <v>1268</v>
      </c>
      <c r="M1050" s="9" t="s">
        <v>1722</v>
      </c>
    </row>
    <row r="1051" spans="1:13" ht="15.95" customHeight="1">
      <c r="A1051" s="2" t="s">
        <v>1710</v>
      </c>
      <c r="B1051" s="17" t="s">
        <v>1723</v>
      </c>
      <c r="D1051" s="96" t="s">
        <v>1724</v>
      </c>
      <c r="E1051" s="96" t="s">
        <v>1715</v>
      </c>
      <c r="F1051" s="97" t="s">
        <v>1406</v>
      </c>
      <c r="G1051" s="97" t="s">
        <v>134</v>
      </c>
      <c r="H1051" s="3" t="s">
        <v>643</v>
      </c>
      <c r="I1051" s="3" t="s">
        <v>130</v>
      </c>
      <c r="J1051" s="8" t="s">
        <v>128</v>
      </c>
      <c r="K1051" s="9" t="s">
        <v>1268</v>
      </c>
      <c r="L1051" s="9" t="s">
        <v>1268</v>
      </c>
      <c r="M1051" s="9" t="s">
        <v>1406</v>
      </c>
    </row>
    <row r="1052" spans="1:13" ht="15.95" customHeight="1">
      <c r="A1052" s="2" t="s">
        <v>1710</v>
      </c>
      <c r="B1052" s="17" t="s">
        <v>1725</v>
      </c>
      <c r="D1052" s="92"/>
      <c r="E1052" s="92"/>
      <c r="F1052" s="97"/>
      <c r="G1052" s="97" t="s">
        <v>237</v>
      </c>
      <c r="H1052" s="3" t="s">
        <v>238</v>
      </c>
      <c r="I1052" s="3" t="s">
        <v>239</v>
      </c>
      <c r="J1052" s="8" t="s">
        <v>128</v>
      </c>
      <c r="K1052" s="9" t="s">
        <v>1268</v>
      </c>
      <c r="L1052" s="9" t="s">
        <v>1268</v>
      </c>
      <c r="M1052" s="9" t="s">
        <v>1406</v>
      </c>
    </row>
    <row r="1053" spans="1:13" ht="15.95" customHeight="1">
      <c r="A1053" s="2" t="s">
        <v>1710</v>
      </c>
      <c r="B1053" s="17" t="s">
        <v>1513</v>
      </c>
      <c r="D1053" s="92"/>
      <c r="E1053" s="92"/>
      <c r="F1053" s="97"/>
      <c r="G1053" s="97" t="s">
        <v>677</v>
      </c>
      <c r="H1053" s="3" t="s">
        <v>675</v>
      </c>
      <c r="I1053" s="3" t="s">
        <v>679</v>
      </c>
      <c r="J1053" s="8" t="s">
        <v>322</v>
      </c>
      <c r="K1053" s="9" t="s">
        <v>1271</v>
      </c>
      <c r="L1053" s="9" t="s">
        <v>1271</v>
      </c>
      <c r="M1053" s="9" t="s">
        <v>1446</v>
      </c>
    </row>
    <row r="1054" spans="1:13" ht="15.95" customHeight="1">
      <c r="A1054" s="2" t="s">
        <v>1710</v>
      </c>
      <c r="B1054" s="17" t="s">
        <v>1723</v>
      </c>
      <c r="D1054" s="96" t="s">
        <v>1726</v>
      </c>
      <c r="E1054" s="96" t="s">
        <v>1718</v>
      </c>
      <c r="F1054" s="97" t="s">
        <v>1356</v>
      </c>
      <c r="G1054" s="97" t="s">
        <v>134</v>
      </c>
      <c r="H1054" s="3" t="s">
        <v>643</v>
      </c>
      <c r="I1054" s="3" t="s">
        <v>130</v>
      </c>
      <c r="J1054" s="8" t="s">
        <v>128</v>
      </c>
      <c r="K1054" s="9" t="s">
        <v>1268</v>
      </c>
      <c r="L1054" s="9" t="s">
        <v>1268</v>
      </c>
      <c r="M1054" s="9" t="s">
        <v>1356</v>
      </c>
    </row>
    <row r="1055" spans="1:13" ht="15.95" customHeight="1">
      <c r="A1055" s="2" t="s">
        <v>1710</v>
      </c>
      <c r="B1055" s="17" t="s">
        <v>1725</v>
      </c>
      <c r="D1055" s="92"/>
      <c r="E1055" s="92"/>
      <c r="F1055" s="97"/>
      <c r="G1055" s="97" t="s">
        <v>237</v>
      </c>
      <c r="H1055" s="3" t="s">
        <v>238</v>
      </c>
      <c r="I1055" s="3" t="s">
        <v>239</v>
      </c>
      <c r="J1055" s="8" t="s">
        <v>128</v>
      </c>
      <c r="K1055" s="9" t="s">
        <v>1268</v>
      </c>
      <c r="L1055" s="9" t="s">
        <v>1268</v>
      </c>
      <c r="M1055" s="9" t="s">
        <v>1356</v>
      </c>
    </row>
    <row r="1056" spans="1:13" ht="15.95" customHeight="1">
      <c r="A1056" s="2" t="s">
        <v>1710</v>
      </c>
      <c r="B1056" s="17" t="s">
        <v>1270</v>
      </c>
      <c r="D1056" s="92"/>
      <c r="E1056" s="92"/>
      <c r="F1056" s="97"/>
      <c r="G1056" s="97" t="s">
        <v>690</v>
      </c>
      <c r="H1056" s="3" t="s">
        <v>688</v>
      </c>
      <c r="I1056" s="3" t="s">
        <v>692</v>
      </c>
      <c r="J1056" s="8" t="s">
        <v>322</v>
      </c>
      <c r="K1056" s="9" t="s">
        <v>1271</v>
      </c>
      <c r="L1056" s="9" t="s">
        <v>1271</v>
      </c>
      <c r="M1056" s="9" t="s">
        <v>1719</v>
      </c>
    </row>
    <row r="1057" spans="1:13" ht="15.95" customHeight="1">
      <c r="A1057" s="2" t="s">
        <v>1710</v>
      </c>
      <c r="B1057" s="17" t="s">
        <v>1725</v>
      </c>
      <c r="D1057" s="96" t="s">
        <v>1727</v>
      </c>
      <c r="E1057" s="96" t="s">
        <v>1721</v>
      </c>
      <c r="F1057" s="97" t="s">
        <v>1722</v>
      </c>
      <c r="G1057" s="97" t="s">
        <v>237</v>
      </c>
      <c r="H1057" s="3" t="s">
        <v>238</v>
      </c>
      <c r="I1057" s="3" t="s">
        <v>239</v>
      </c>
      <c r="J1057" s="8" t="s">
        <v>128</v>
      </c>
      <c r="K1057" s="9" t="s">
        <v>1268</v>
      </c>
      <c r="L1057" s="9" t="s">
        <v>1268</v>
      </c>
      <c r="M1057" s="9" t="s">
        <v>1722</v>
      </c>
    </row>
    <row r="1058" spans="1:13" ht="15.95" customHeight="1">
      <c r="A1058" s="2" t="s">
        <v>1710</v>
      </c>
      <c r="D1058" s="96"/>
      <c r="E1058" s="96"/>
      <c r="F1058" s="97"/>
      <c r="G1058" s="97"/>
      <c r="H1058" s="3"/>
      <c r="I1058" s="3"/>
      <c r="J1058" s="8"/>
      <c r="K1058" s="9"/>
      <c r="L1058" s="9"/>
      <c r="M1058" s="9"/>
    </row>
    <row r="1059" spans="1:13" ht="15.95" customHeight="1">
      <c r="A1059" s="2" t="s">
        <v>1710</v>
      </c>
      <c r="D1059" s="96" t="s">
        <v>1728</v>
      </c>
      <c r="E1059" s="96"/>
      <c r="F1059" s="97"/>
      <c r="G1059" s="97"/>
      <c r="H1059" s="3"/>
      <c r="I1059" s="3"/>
      <c r="J1059" s="8"/>
      <c r="K1059" s="9"/>
      <c r="L1059" s="9"/>
      <c r="M1059" s="9"/>
    </row>
    <row r="1060" spans="1:13" ht="15.95" customHeight="1">
      <c r="A1060" s="2" t="s">
        <v>1710</v>
      </c>
      <c r="B1060" s="17" t="s">
        <v>1713</v>
      </c>
      <c r="D1060" s="96" t="s">
        <v>1729</v>
      </c>
      <c r="E1060" s="96" t="s">
        <v>1718</v>
      </c>
      <c r="F1060" s="97" t="s">
        <v>1356</v>
      </c>
      <c r="G1060" s="97" t="s">
        <v>133</v>
      </c>
      <c r="H1060" s="3" t="s">
        <v>643</v>
      </c>
      <c r="I1060" s="3" t="s">
        <v>127</v>
      </c>
      <c r="J1060" s="8" t="s">
        <v>128</v>
      </c>
      <c r="K1060" s="9" t="s">
        <v>1268</v>
      </c>
      <c r="L1060" s="9" t="s">
        <v>1268</v>
      </c>
      <c r="M1060" s="9" t="s">
        <v>1356</v>
      </c>
    </row>
    <row r="1061" spans="1:13" ht="15.95" customHeight="1">
      <c r="A1061" s="2" t="s">
        <v>1710</v>
      </c>
      <c r="B1061" s="17" t="s">
        <v>1730</v>
      </c>
      <c r="D1061" s="92"/>
      <c r="E1061" s="92"/>
      <c r="F1061" s="97"/>
      <c r="G1061" s="97" t="s">
        <v>362</v>
      </c>
      <c r="H1061" s="3" t="s">
        <v>363</v>
      </c>
      <c r="I1061" s="3" t="s">
        <v>364</v>
      </c>
      <c r="J1061" s="8" t="s">
        <v>128</v>
      </c>
      <c r="K1061" s="9" t="s">
        <v>1268</v>
      </c>
      <c r="L1061" s="9" t="s">
        <v>1268</v>
      </c>
      <c r="M1061" s="9" t="s">
        <v>1356</v>
      </c>
    </row>
    <row r="1062" spans="1:13" ht="15.95" customHeight="1">
      <c r="A1062" s="2" t="s">
        <v>1710</v>
      </c>
      <c r="B1062" s="17" t="s">
        <v>1289</v>
      </c>
      <c r="D1062" s="92"/>
      <c r="E1062" s="92"/>
      <c r="F1062" s="97"/>
      <c r="G1062" s="97" t="s">
        <v>673</v>
      </c>
      <c r="H1062" s="3" t="s">
        <v>675</v>
      </c>
      <c r="I1062" s="3" t="s">
        <v>676</v>
      </c>
      <c r="J1062" s="8" t="s">
        <v>322</v>
      </c>
      <c r="K1062" s="9" t="s">
        <v>1271</v>
      </c>
      <c r="L1062" s="9" t="s">
        <v>1271</v>
      </c>
      <c r="M1062" s="9" t="s">
        <v>1719</v>
      </c>
    </row>
    <row r="1063" spans="1:13" ht="15.95" customHeight="1">
      <c r="A1063" s="2" t="s">
        <v>1710</v>
      </c>
      <c r="B1063" s="17" t="s">
        <v>1713</v>
      </c>
      <c r="D1063" s="96" t="s">
        <v>1731</v>
      </c>
      <c r="E1063" s="96" t="s">
        <v>1732</v>
      </c>
      <c r="F1063" s="97" t="s">
        <v>1405</v>
      </c>
      <c r="G1063" s="97" t="s">
        <v>133</v>
      </c>
      <c r="H1063" s="3" t="s">
        <v>643</v>
      </c>
      <c r="I1063" s="3" t="s">
        <v>127</v>
      </c>
      <c r="J1063" s="8" t="s">
        <v>128</v>
      </c>
      <c r="K1063" s="9" t="s">
        <v>1268</v>
      </c>
      <c r="L1063" s="9" t="s">
        <v>1268</v>
      </c>
      <c r="M1063" s="9" t="s">
        <v>1405</v>
      </c>
    </row>
    <row r="1064" spans="1:13" ht="15.95" customHeight="1">
      <c r="A1064" s="2" t="s">
        <v>1710</v>
      </c>
      <c r="B1064" s="17" t="s">
        <v>1730</v>
      </c>
      <c r="D1064" s="92"/>
      <c r="E1064" s="92"/>
      <c r="F1064" s="97"/>
      <c r="G1064" s="97" t="s">
        <v>362</v>
      </c>
      <c r="H1064" s="3" t="s">
        <v>363</v>
      </c>
      <c r="I1064" s="3" t="s">
        <v>364</v>
      </c>
      <c r="J1064" s="8" t="s">
        <v>128</v>
      </c>
      <c r="K1064" s="9" t="s">
        <v>1268</v>
      </c>
      <c r="L1064" s="9" t="s">
        <v>1268</v>
      </c>
      <c r="M1064" s="9" t="s">
        <v>1405</v>
      </c>
    </row>
    <row r="1065" spans="1:13" ht="15.95" customHeight="1">
      <c r="A1065" s="2" t="s">
        <v>1710</v>
      </c>
      <c r="B1065" s="17" t="s">
        <v>1283</v>
      </c>
      <c r="D1065" s="92"/>
      <c r="E1065" s="92"/>
      <c r="F1065" s="97"/>
      <c r="G1065" s="97" t="s">
        <v>686</v>
      </c>
      <c r="H1065" s="3" t="s">
        <v>688</v>
      </c>
      <c r="I1065" s="3" t="s">
        <v>689</v>
      </c>
      <c r="J1065" s="8" t="s">
        <v>322</v>
      </c>
      <c r="K1065" s="9" t="s">
        <v>1271</v>
      </c>
      <c r="L1065" s="9" t="s">
        <v>1271</v>
      </c>
      <c r="M1065" s="9" t="s">
        <v>1444</v>
      </c>
    </row>
    <row r="1066" spans="1:13" ht="15.95" customHeight="1">
      <c r="A1066" s="2" t="s">
        <v>1710</v>
      </c>
      <c r="B1066" s="17" t="s">
        <v>1730</v>
      </c>
      <c r="D1066" s="96" t="s">
        <v>1733</v>
      </c>
      <c r="E1066" s="96" t="s">
        <v>1721</v>
      </c>
      <c r="F1066" s="97" t="s">
        <v>1722</v>
      </c>
      <c r="G1066" s="97" t="s">
        <v>362</v>
      </c>
      <c r="H1066" s="3" t="s">
        <v>363</v>
      </c>
      <c r="I1066" s="3" t="s">
        <v>364</v>
      </c>
      <c r="J1066" s="8" t="s">
        <v>128</v>
      </c>
      <c r="K1066" s="9" t="s">
        <v>1268</v>
      </c>
      <c r="L1066" s="9" t="s">
        <v>1268</v>
      </c>
      <c r="M1066" s="9" t="s">
        <v>1722</v>
      </c>
    </row>
    <row r="1067" spans="1:13" ht="15.95" customHeight="1">
      <c r="A1067" s="2" t="s">
        <v>1710</v>
      </c>
      <c r="D1067" s="96"/>
      <c r="E1067" s="96"/>
      <c r="F1067" s="97"/>
      <c r="G1067" s="97"/>
      <c r="H1067" s="3"/>
      <c r="I1067" s="3"/>
      <c r="J1067" s="8"/>
      <c r="K1067" s="9"/>
      <c r="L1067" s="9"/>
      <c r="M1067" s="9"/>
    </row>
    <row r="1068" spans="1:13" ht="15.95" customHeight="1">
      <c r="A1068" s="2" t="s">
        <v>1710</v>
      </c>
      <c r="D1068" s="96" t="s">
        <v>1734</v>
      </c>
      <c r="E1068" s="96"/>
      <c r="F1068" s="97"/>
      <c r="G1068" s="97"/>
      <c r="H1068" s="3"/>
      <c r="I1068" s="3"/>
      <c r="J1068" s="8"/>
      <c r="K1068" s="9"/>
      <c r="L1068" s="9"/>
      <c r="M1068" s="9"/>
    </row>
    <row r="1069" spans="1:13" ht="15.95" customHeight="1">
      <c r="A1069" s="2" t="s">
        <v>1710</v>
      </c>
      <c r="B1069" s="17" t="s">
        <v>1713</v>
      </c>
      <c r="D1069" s="96" t="s">
        <v>1735</v>
      </c>
      <c r="E1069" s="96" t="s">
        <v>1715</v>
      </c>
      <c r="F1069" s="97" t="s">
        <v>1406</v>
      </c>
      <c r="G1069" s="97" t="s">
        <v>133</v>
      </c>
      <c r="H1069" s="3" t="s">
        <v>643</v>
      </c>
      <c r="I1069" s="3" t="s">
        <v>127</v>
      </c>
      <c r="J1069" s="8" t="s">
        <v>128</v>
      </c>
      <c r="K1069" s="9" t="s">
        <v>1268</v>
      </c>
      <c r="L1069" s="9" t="s">
        <v>1268</v>
      </c>
      <c r="M1069" s="9" t="s">
        <v>1406</v>
      </c>
    </row>
    <row r="1070" spans="1:13" ht="15.95" customHeight="1">
      <c r="A1070" s="2" t="s">
        <v>1710</v>
      </c>
      <c r="B1070" s="17" t="s">
        <v>1736</v>
      </c>
      <c r="D1070" s="92"/>
      <c r="E1070" s="92"/>
      <c r="F1070" s="97"/>
      <c r="G1070" s="97" t="s">
        <v>365</v>
      </c>
      <c r="H1070" s="3" t="s">
        <v>366</v>
      </c>
      <c r="I1070" s="3" t="s">
        <v>367</v>
      </c>
      <c r="J1070" s="8" t="s">
        <v>128</v>
      </c>
      <c r="K1070" s="9" t="s">
        <v>1268</v>
      </c>
      <c r="L1070" s="9" t="s">
        <v>1268</v>
      </c>
      <c r="M1070" s="9" t="s">
        <v>1406</v>
      </c>
    </row>
    <row r="1071" spans="1:13" ht="15.95" customHeight="1">
      <c r="A1071" s="2" t="s">
        <v>1710</v>
      </c>
      <c r="B1071" s="17" t="s">
        <v>1289</v>
      </c>
      <c r="D1071" s="92"/>
      <c r="E1071" s="92"/>
      <c r="F1071" s="97"/>
      <c r="G1071" s="97" t="s">
        <v>673</v>
      </c>
      <c r="H1071" s="3" t="s">
        <v>675</v>
      </c>
      <c r="I1071" s="3" t="s">
        <v>676</v>
      </c>
      <c r="J1071" s="8" t="s">
        <v>322</v>
      </c>
      <c r="K1071" s="9" t="s">
        <v>1271</v>
      </c>
      <c r="L1071" s="9" t="s">
        <v>1271</v>
      </c>
      <c r="M1071" s="9" t="s">
        <v>1446</v>
      </c>
    </row>
    <row r="1072" spans="1:13" ht="15.95" customHeight="1">
      <c r="A1072" s="2" t="s">
        <v>1710</v>
      </c>
      <c r="B1072" s="17" t="s">
        <v>1713</v>
      </c>
      <c r="D1072" s="96" t="s">
        <v>1737</v>
      </c>
      <c r="E1072" s="96" t="s">
        <v>1738</v>
      </c>
      <c r="F1072" s="97" t="s">
        <v>1598</v>
      </c>
      <c r="G1072" s="97" t="s">
        <v>133</v>
      </c>
      <c r="H1072" s="3" t="s">
        <v>643</v>
      </c>
      <c r="I1072" s="3" t="s">
        <v>127</v>
      </c>
      <c r="J1072" s="8" t="s">
        <v>128</v>
      </c>
      <c r="K1072" s="9" t="s">
        <v>1268</v>
      </c>
      <c r="L1072" s="9" t="s">
        <v>1268</v>
      </c>
      <c r="M1072" s="9" t="s">
        <v>1598</v>
      </c>
    </row>
    <row r="1073" spans="1:13" ht="15.95" customHeight="1">
      <c r="A1073" s="2" t="s">
        <v>1710</v>
      </c>
      <c r="B1073" s="17" t="s">
        <v>1736</v>
      </c>
      <c r="D1073" s="92"/>
      <c r="E1073" s="92"/>
      <c r="F1073" s="97"/>
      <c r="G1073" s="97" t="s">
        <v>365</v>
      </c>
      <c r="H1073" s="3" t="s">
        <v>366</v>
      </c>
      <c r="I1073" s="3" t="s">
        <v>367</v>
      </c>
      <c r="J1073" s="8" t="s">
        <v>128</v>
      </c>
      <c r="K1073" s="9" t="s">
        <v>1268</v>
      </c>
      <c r="L1073" s="9" t="s">
        <v>1268</v>
      </c>
      <c r="M1073" s="9" t="s">
        <v>1598</v>
      </c>
    </row>
    <row r="1074" spans="1:13" ht="15.95" customHeight="1">
      <c r="A1074" s="2" t="s">
        <v>1710</v>
      </c>
      <c r="B1074" s="17" t="s">
        <v>1283</v>
      </c>
      <c r="D1074" s="92"/>
      <c r="E1074" s="92"/>
      <c r="F1074" s="97"/>
      <c r="G1074" s="97" t="s">
        <v>686</v>
      </c>
      <c r="H1074" s="3" t="s">
        <v>688</v>
      </c>
      <c r="I1074" s="3" t="s">
        <v>689</v>
      </c>
      <c r="J1074" s="8" t="s">
        <v>322</v>
      </c>
      <c r="K1074" s="9" t="s">
        <v>1271</v>
      </c>
      <c r="L1074" s="9" t="s">
        <v>1271</v>
      </c>
      <c r="M1074" s="9" t="s">
        <v>1739</v>
      </c>
    </row>
    <row r="1075" spans="1:13" ht="15.95" customHeight="1">
      <c r="A1075" s="2" t="s">
        <v>1710</v>
      </c>
      <c r="B1075" s="17" t="s">
        <v>1736</v>
      </c>
      <c r="D1075" s="96" t="s">
        <v>1740</v>
      </c>
      <c r="E1075" s="96" t="s">
        <v>1721</v>
      </c>
      <c r="F1075" s="97" t="s">
        <v>1722</v>
      </c>
      <c r="G1075" s="97" t="s">
        <v>365</v>
      </c>
      <c r="H1075" s="3" t="s">
        <v>366</v>
      </c>
      <c r="I1075" s="3" t="s">
        <v>367</v>
      </c>
      <c r="J1075" s="8" t="s">
        <v>128</v>
      </c>
      <c r="K1075" s="9" t="s">
        <v>1268</v>
      </c>
      <c r="L1075" s="9" t="s">
        <v>1268</v>
      </c>
      <c r="M1075" s="9" t="s">
        <v>1722</v>
      </c>
    </row>
    <row r="1076" spans="1:13" ht="15.95" customHeight="1">
      <c r="A1076" s="2" t="s">
        <v>1710</v>
      </c>
      <c r="D1076" s="96"/>
      <c r="E1076" s="96"/>
      <c r="F1076" s="97"/>
      <c r="G1076" s="97"/>
      <c r="H1076" s="3"/>
      <c r="I1076" s="3"/>
      <c r="J1076" s="8"/>
      <c r="K1076" s="9"/>
      <c r="L1076" s="9"/>
      <c r="M1076" s="9"/>
    </row>
    <row r="1077" spans="1:13" ht="15.95" customHeight="1">
      <c r="A1077" s="2" t="s">
        <v>1710</v>
      </c>
      <c r="D1077" s="96" t="s">
        <v>1741</v>
      </c>
      <c r="E1077" s="96"/>
      <c r="F1077" s="97"/>
      <c r="G1077" s="97"/>
      <c r="H1077" s="3"/>
      <c r="I1077" s="3"/>
      <c r="J1077" s="8"/>
      <c r="K1077" s="9"/>
      <c r="L1077" s="9"/>
      <c r="M1077" s="9"/>
    </row>
    <row r="1078" spans="1:13" ht="15.95" customHeight="1">
      <c r="A1078" s="2" t="s">
        <v>1710</v>
      </c>
      <c r="B1078" s="17" t="s">
        <v>1713</v>
      </c>
      <c r="D1078" s="96" t="s">
        <v>1742</v>
      </c>
      <c r="E1078" s="96" t="s">
        <v>1715</v>
      </c>
      <c r="F1078" s="97" t="s">
        <v>1406</v>
      </c>
      <c r="G1078" s="97" t="s">
        <v>133</v>
      </c>
      <c r="H1078" s="3" t="s">
        <v>643</v>
      </c>
      <c r="I1078" s="3" t="s">
        <v>127</v>
      </c>
      <c r="J1078" s="8" t="s">
        <v>128</v>
      </c>
      <c r="K1078" s="9" t="s">
        <v>1268</v>
      </c>
      <c r="L1078" s="9" t="s">
        <v>1268</v>
      </c>
      <c r="M1078" s="9" t="s">
        <v>1406</v>
      </c>
    </row>
    <row r="1079" spans="1:13" ht="15.95" customHeight="1">
      <c r="A1079" s="2" t="s">
        <v>1710</v>
      </c>
      <c r="B1079" s="17" t="s">
        <v>1743</v>
      </c>
      <c r="D1079" s="92"/>
      <c r="E1079" s="92"/>
      <c r="F1079" s="97"/>
      <c r="G1079" s="97" t="s">
        <v>368</v>
      </c>
      <c r="H1079" s="3" t="s">
        <v>369</v>
      </c>
      <c r="I1079" s="3" t="s">
        <v>370</v>
      </c>
      <c r="J1079" s="8" t="s">
        <v>128</v>
      </c>
      <c r="K1079" s="9" t="s">
        <v>1268</v>
      </c>
      <c r="L1079" s="9" t="s">
        <v>1268</v>
      </c>
      <c r="M1079" s="9" t="s">
        <v>1406</v>
      </c>
    </row>
    <row r="1080" spans="1:13" ht="15.95" customHeight="1">
      <c r="A1080" s="2" t="s">
        <v>1710</v>
      </c>
      <c r="B1080" s="17" t="s">
        <v>1289</v>
      </c>
      <c r="C1080" s="17" t="s">
        <v>1361</v>
      </c>
      <c r="D1080" s="5"/>
      <c r="E1080" s="5"/>
      <c r="F1080" s="97"/>
      <c r="G1080" s="97" t="s">
        <v>673</v>
      </c>
      <c r="H1080" s="3" t="s">
        <v>675</v>
      </c>
      <c r="I1080" s="3" t="s">
        <v>676</v>
      </c>
      <c r="J1080" s="8" t="s">
        <v>322</v>
      </c>
      <c r="K1080" s="9" t="s">
        <v>1271</v>
      </c>
      <c r="L1080" s="9" t="s">
        <v>1271</v>
      </c>
      <c r="M1080" s="9" t="s">
        <v>1446</v>
      </c>
    </row>
    <row r="1081" spans="1:13" ht="15.95" customHeight="1">
      <c r="D1081" s="99"/>
      <c r="E1081" s="99"/>
    </row>
    <row r="1082" spans="1:13" ht="15.95" customHeight="1">
      <c r="D1082" s="99"/>
      <c r="E1082" s="99"/>
    </row>
    <row r="1083" spans="1:13" ht="15.95" customHeight="1">
      <c r="B1083" s="17" t="s">
        <v>1324</v>
      </c>
      <c r="D1083" s="250" t="s">
        <v>1709</v>
      </c>
      <c r="E1083" s="251"/>
      <c r="F1083" s="251"/>
      <c r="G1083" s="251"/>
      <c r="H1083" s="251"/>
      <c r="I1083" s="251"/>
      <c r="J1083" s="251"/>
      <c r="K1083" s="251"/>
      <c r="L1083" s="251"/>
      <c r="M1083" s="251"/>
    </row>
    <row r="1084" spans="1:13" ht="15.95" customHeight="1">
      <c r="A1084" s="44" t="s">
        <v>1390</v>
      </c>
      <c r="B1084" s="42" t="s">
        <v>1391</v>
      </c>
      <c r="C1084" s="42" t="s">
        <v>1392</v>
      </c>
      <c r="D1084" s="252" t="s">
        <v>1393</v>
      </c>
      <c r="E1084" s="252" t="s">
        <v>1394</v>
      </c>
      <c r="F1084" s="255" t="s">
        <v>1395</v>
      </c>
      <c r="G1084" s="255" t="s">
        <v>1396</v>
      </c>
      <c r="H1084" s="252" t="s">
        <v>1397</v>
      </c>
      <c r="I1084" s="252" t="s">
        <v>1398</v>
      </c>
      <c r="J1084" s="252" t="s">
        <v>1399</v>
      </c>
      <c r="K1084" s="252" t="s">
        <v>1400</v>
      </c>
      <c r="L1084" s="252" t="s">
        <v>1401</v>
      </c>
      <c r="M1084" s="252" t="s">
        <v>1402</v>
      </c>
    </row>
    <row r="1085" spans="1:13" ht="15.95" customHeight="1">
      <c r="A1085" s="44"/>
      <c r="B1085" s="42"/>
      <c r="C1085" s="42"/>
      <c r="D1085" s="254"/>
      <c r="E1085" s="254"/>
      <c r="F1085" s="256"/>
      <c r="G1085" s="256"/>
      <c r="H1085" s="254"/>
      <c r="I1085" s="254"/>
      <c r="J1085" s="254"/>
      <c r="K1085" s="254"/>
      <c r="L1085" s="254"/>
      <c r="M1085" s="254"/>
    </row>
    <row r="1086" spans="1:13" ht="15.95" customHeight="1">
      <c r="A1086" s="2" t="s">
        <v>1710</v>
      </c>
      <c r="B1086" s="17" t="s">
        <v>1713</v>
      </c>
      <c r="D1086" s="92" t="s">
        <v>1744</v>
      </c>
      <c r="E1086" s="92" t="s">
        <v>1745</v>
      </c>
      <c r="F1086" s="93" t="s">
        <v>1434</v>
      </c>
      <c r="G1086" s="93" t="s">
        <v>133</v>
      </c>
      <c r="H1086" s="5" t="s">
        <v>643</v>
      </c>
      <c r="I1086" s="5" t="s">
        <v>127</v>
      </c>
      <c r="J1086" s="94" t="s">
        <v>128</v>
      </c>
      <c r="K1086" s="95" t="s">
        <v>1268</v>
      </c>
      <c r="L1086" s="95" t="s">
        <v>1268</v>
      </c>
      <c r="M1086" s="95" t="s">
        <v>1434</v>
      </c>
    </row>
    <row r="1087" spans="1:13" ht="15.95" customHeight="1">
      <c r="A1087" s="2" t="s">
        <v>1710</v>
      </c>
      <c r="B1087" s="17" t="s">
        <v>1743</v>
      </c>
      <c r="D1087" s="92"/>
      <c r="E1087" s="92"/>
      <c r="F1087" s="97"/>
      <c r="G1087" s="97" t="s">
        <v>368</v>
      </c>
      <c r="H1087" s="3" t="s">
        <v>369</v>
      </c>
      <c r="I1087" s="3" t="s">
        <v>370</v>
      </c>
      <c r="J1087" s="8" t="s">
        <v>128</v>
      </c>
      <c r="K1087" s="9" t="s">
        <v>1268</v>
      </c>
      <c r="L1087" s="9" t="s">
        <v>1268</v>
      </c>
      <c r="M1087" s="9" t="s">
        <v>1434</v>
      </c>
    </row>
    <row r="1088" spans="1:13" ht="15.95" customHeight="1">
      <c r="A1088" s="2" t="s">
        <v>1710</v>
      </c>
      <c r="B1088" s="17" t="s">
        <v>1283</v>
      </c>
      <c r="D1088" s="92"/>
      <c r="E1088" s="92"/>
      <c r="F1088" s="97"/>
      <c r="G1088" s="97" t="s">
        <v>686</v>
      </c>
      <c r="H1088" s="3" t="s">
        <v>688</v>
      </c>
      <c r="I1088" s="3" t="s">
        <v>689</v>
      </c>
      <c r="J1088" s="8" t="s">
        <v>322</v>
      </c>
      <c r="K1088" s="9" t="s">
        <v>1271</v>
      </c>
      <c r="L1088" s="9" t="s">
        <v>1271</v>
      </c>
      <c r="M1088" s="9" t="s">
        <v>1435</v>
      </c>
    </row>
    <row r="1089" spans="1:13" ht="15.95" customHeight="1">
      <c r="A1089" s="2" t="s">
        <v>1710</v>
      </c>
      <c r="B1089" s="17" t="s">
        <v>1743</v>
      </c>
      <c r="D1089" s="96" t="s">
        <v>1746</v>
      </c>
      <c r="E1089" s="96" t="s">
        <v>1274</v>
      </c>
      <c r="F1089" s="97" t="s">
        <v>1275</v>
      </c>
      <c r="G1089" s="97" t="s">
        <v>368</v>
      </c>
      <c r="H1089" s="3" t="s">
        <v>369</v>
      </c>
      <c r="I1089" s="3" t="s">
        <v>370</v>
      </c>
      <c r="J1089" s="8" t="s">
        <v>128</v>
      </c>
      <c r="K1089" s="9" t="s">
        <v>1268</v>
      </c>
      <c r="L1089" s="9" t="s">
        <v>1268</v>
      </c>
      <c r="M1089" s="9" t="s">
        <v>1275</v>
      </c>
    </row>
    <row r="1090" spans="1:13" ht="15.95" customHeight="1">
      <c r="A1090" s="2" t="s">
        <v>1710</v>
      </c>
      <c r="B1090" s="17" t="s">
        <v>1723</v>
      </c>
      <c r="D1090" s="96" t="s">
        <v>1724</v>
      </c>
      <c r="E1090" s="96" t="s">
        <v>1715</v>
      </c>
      <c r="F1090" s="97" t="s">
        <v>1406</v>
      </c>
      <c r="G1090" s="97" t="s">
        <v>134</v>
      </c>
      <c r="H1090" s="3" t="s">
        <v>643</v>
      </c>
      <c r="I1090" s="3" t="s">
        <v>130</v>
      </c>
      <c r="J1090" s="8" t="s">
        <v>128</v>
      </c>
      <c r="K1090" s="9" t="s">
        <v>1268</v>
      </c>
      <c r="L1090" s="9" t="s">
        <v>1268</v>
      </c>
      <c r="M1090" s="9" t="s">
        <v>1406</v>
      </c>
    </row>
    <row r="1091" spans="1:13" ht="15.95" customHeight="1">
      <c r="A1091" s="2" t="s">
        <v>1710</v>
      </c>
      <c r="B1091" s="17" t="s">
        <v>1725</v>
      </c>
      <c r="D1091" s="92"/>
      <c r="E1091" s="92"/>
      <c r="F1091" s="97"/>
      <c r="G1091" s="97" t="s">
        <v>237</v>
      </c>
      <c r="H1091" s="3" t="s">
        <v>238</v>
      </c>
      <c r="I1091" s="3" t="s">
        <v>239</v>
      </c>
      <c r="J1091" s="8" t="s">
        <v>128</v>
      </c>
      <c r="K1091" s="9" t="s">
        <v>1268</v>
      </c>
      <c r="L1091" s="9" t="s">
        <v>1268</v>
      </c>
      <c r="M1091" s="9" t="s">
        <v>1406</v>
      </c>
    </row>
    <row r="1092" spans="1:13" ht="15.95" customHeight="1">
      <c r="A1092" s="2" t="s">
        <v>1710</v>
      </c>
      <c r="B1092" s="17" t="s">
        <v>1513</v>
      </c>
      <c r="D1092" s="92"/>
      <c r="E1092" s="92"/>
      <c r="F1092" s="97"/>
      <c r="G1092" s="97" t="s">
        <v>677</v>
      </c>
      <c r="H1092" s="3" t="s">
        <v>675</v>
      </c>
      <c r="I1092" s="3" t="s">
        <v>679</v>
      </c>
      <c r="J1092" s="8" t="s">
        <v>322</v>
      </c>
      <c r="K1092" s="9" t="s">
        <v>1271</v>
      </c>
      <c r="L1092" s="9" t="s">
        <v>1271</v>
      </c>
      <c r="M1092" s="9" t="s">
        <v>1446</v>
      </c>
    </row>
    <row r="1093" spans="1:13" ht="15.95" customHeight="1">
      <c r="A1093" s="2" t="s">
        <v>1710</v>
      </c>
      <c r="B1093" s="17" t="s">
        <v>1723</v>
      </c>
      <c r="D1093" s="96" t="s">
        <v>1726</v>
      </c>
      <c r="E1093" s="96" t="s">
        <v>1745</v>
      </c>
      <c r="F1093" s="97" t="s">
        <v>1434</v>
      </c>
      <c r="G1093" s="97" t="s">
        <v>134</v>
      </c>
      <c r="H1093" s="3" t="s">
        <v>643</v>
      </c>
      <c r="I1093" s="3" t="s">
        <v>130</v>
      </c>
      <c r="J1093" s="8" t="s">
        <v>128</v>
      </c>
      <c r="K1093" s="9" t="s">
        <v>1268</v>
      </c>
      <c r="L1093" s="9" t="s">
        <v>1268</v>
      </c>
      <c r="M1093" s="9" t="s">
        <v>1434</v>
      </c>
    </row>
    <row r="1094" spans="1:13" ht="15.95" customHeight="1">
      <c r="A1094" s="2" t="s">
        <v>1710</v>
      </c>
      <c r="B1094" s="17" t="s">
        <v>1725</v>
      </c>
      <c r="D1094" s="92"/>
      <c r="E1094" s="92"/>
      <c r="F1094" s="97"/>
      <c r="G1094" s="97" t="s">
        <v>237</v>
      </c>
      <c r="H1094" s="3" t="s">
        <v>238</v>
      </c>
      <c r="I1094" s="3" t="s">
        <v>239</v>
      </c>
      <c r="J1094" s="8" t="s">
        <v>128</v>
      </c>
      <c r="K1094" s="9" t="s">
        <v>1268</v>
      </c>
      <c r="L1094" s="9" t="s">
        <v>1268</v>
      </c>
      <c r="M1094" s="9" t="s">
        <v>1434</v>
      </c>
    </row>
    <row r="1095" spans="1:13" ht="15.95" customHeight="1">
      <c r="A1095" s="2" t="s">
        <v>1710</v>
      </c>
      <c r="B1095" s="17" t="s">
        <v>1270</v>
      </c>
      <c r="D1095" s="92"/>
      <c r="E1095" s="92"/>
      <c r="F1095" s="97"/>
      <c r="G1095" s="97" t="s">
        <v>690</v>
      </c>
      <c r="H1095" s="3" t="s">
        <v>688</v>
      </c>
      <c r="I1095" s="3" t="s">
        <v>692</v>
      </c>
      <c r="J1095" s="8" t="s">
        <v>322</v>
      </c>
      <c r="K1095" s="9" t="s">
        <v>1271</v>
      </c>
      <c r="L1095" s="9" t="s">
        <v>1271</v>
      </c>
      <c r="M1095" s="9" t="s">
        <v>1435</v>
      </c>
    </row>
    <row r="1096" spans="1:13" ht="15.95" customHeight="1">
      <c r="A1096" s="2" t="s">
        <v>1710</v>
      </c>
      <c r="B1096" s="17" t="s">
        <v>1725</v>
      </c>
      <c r="D1096" s="96" t="s">
        <v>1727</v>
      </c>
      <c r="E1096" s="96" t="s">
        <v>1274</v>
      </c>
      <c r="F1096" s="97" t="s">
        <v>1275</v>
      </c>
      <c r="G1096" s="97" t="s">
        <v>237</v>
      </c>
      <c r="H1096" s="3" t="s">
        <v>238</v>
      </c>
      <c r="I1096" s="3" t="s">
        <v>239</v>
      </c>
      <c r="J1096" s="8" t="s">
        <v>128</v>
      </c>
      <c r="K1096" s="9" t="s">
        <v>1268</v>
      </c>
      <c r="L1096" s="9" t="s">
        <v>1268</v>
      </c>
      <c r="M1096" s="9" t="s">
        <v>1275</v>
      </c>
    </row>
    <row r="1097" spans="1:13" ht="15.95" customHeight="1">
      <c r="A1097" s="2" t="s">
        <v>1710</v>
      </c>
      <c r="B1097" s="17" t="s">
        <v>1713</v>
      </c>
      <c r="D1097" s="96" t="s">
        <v>1747</v>
      </c>
      <c r="E1097" s="96" t="s">
        <v>1715</v>
      </c>
      <c r="F1097" s="97" t="s">
        <v>1406</v>
      </c>
      <c r="G1097" s="97" t="s">
        <v>133</v>
      </c>
      <c r="H1097" s="3" t="s">
        <v>643</v>
      </c>
      <c r="I1097" s="3" t="s">
        <v>127</v>
      </c>
      <c r="J1097" s="8" t="s">
        <v>128</v>
      </c>
      <c r="K1097" s="9" t="s">
        <v>1268</v>
      </c>
      <c r="L1097" s="9" t="s">
        <v>1268</v>
      </c>
      <c r="M1097" s="9" t="s">
        <v>1406</v>
      </c>
    </row>
    <row r="1098" spans="1:13" ht="15.95" customHeight="1">
      <c r="A1098" s="2" t="s">
        <v>1710</v>
      </c>
      <c r="B1098" s="17" t="s">
        <v>1312</v>
      </c>
      <c r="D1098" s="92"/>
      <c r="E1098" s="92"/>
      <c r="F1098" s="97"/>
      <c r="G1098" s="97" t="s">
        <v>254</v>
      </c>
      <c r="H1098" s="3" t="s">
        <v>252</v>
      </c>
      <c r="I1098" s="3" t="s">
        <v>255</v>
      </c>
      <c r="J1098" s="8" t="s">
        <v>128</v>
      </c>
      <c r="K1098" s="9" t="s">
        <v>1268</v>
      </c>
      <c r="L1098" s="9" t="s">
        <v>1268</v>
      </c>
      <c r="M1098" s="9" t="s">
        <v>1406</v>
      </c>
    </row>
    <row r="1099" spans="1:13" ht="15.95" customHeight="1">
      <c r="A1099" s="2" t="s">
        <v>1710</v>
      </c>
      <c r="B1099" s="17" t="s">
        <v>1289</v>
      </c>
      <c r="D1099" s="92"/>
      <c r="E1099" s="92"/>
      <c r="F1099" s="97"/>
      <c r="G1099" s="97" t="s">
        <v>673</v>
      </c>
      <c r="H1099" s="3" t="s">
        <v>675</v>
      </c>
      <c r="I1099" s="3" t="s">
        <v>676</v>
      </c>
      <c r="J1099" s="8" t="s">
        <v>322</v>
      </c>
      <c r="K1099" s="9" t="s">
        <v>1271</v>
      </c>
      <c r="L1099" s="9" t="s">
        <v>1271</v>
      </c>
      <c r="M1099" s="9" t="s">
        <v>1446</v>
      </c>
    </row>
    <row r="1100" spans="1:13" ht="15.95" customHeight="1">
      <c r="A1100" s="2" t="s">
        <v>1710</v>
      </c>
      <c r="B1100" s="17" t="s">
        <v>1713</v>
      </c>
      <c r="D1100" s="96" t="s">
        <v>1748</v>
      </c>
      <c r="E1100" s="96" t="s">
        <v>1745</v>
      </c>
      <c r="F1100" s="97" t="s">
        <v>1434</v>
      </c>
      <c r="G1100" s="97" t="s">
        <v>133</v>
      </c>
      <c r="H1100" s="3" t="s">
        <v>643</v>
      </c>
      <c r="I1100" s="3" t="s">
        <v>127</v>
      </c>
      <c r="J1100" s="8" t="s">
        <v>128</v>
      </c>
      <c r="K1100" s="9" t="s">
        <v>1268</v>
      </c>
      <c r="L1100" s="9" t="s">
        <v>1268</v>
      </c>
      <c r="M1100" s="9" t="s">
        <v>1434</v>
      </c>
    </row>
    <row r="1101" spans="1:13" ht="15.95" customHeight="1">
      <c r="A1101" s="2" t="s">
        <v>1710</v>
      </c>
      <c r="B1101" s="17" t="s">
        <v>1312</v>
      </c>
      <c r="D1101" s="92"/>
      <c r="E1101" s="92"/>
      <c r="F1101" s="97"/>
      <c r="G1101" s="97" t="s">
        <v>254</v>
      </c>
      <c r="H1101" s="3" t="s">
        <v>252</v>
      </c>
      <c r="I1101" s="3" t="s">
        <v>255</v>
      </c>
      <c r="J1101" s="8" t="s">
        <v>128</v>
      </c>
      <c r="K1101" s="9" t="s">
        <v>1268</v>
      </c>
      <c r="L1101" s="9" t="s">
        <v>1268</v>
      </c>
      <c r="M1101" s="9" t="s">
        <v>1434</v>
      </c>
    </row>
    <row r="1102" spans="1:13" ht="15.95" customHeight="1">
      <c r="A1102" s="2" t="s">
        <v>1710</v>
      </c>
      <c r="B1102" s="17" t="s">
        <v>1749</v>
      </c>
      <c r="D1102" s="92"/>
      <c r="E1102" s="92"/>
      <c r="F1102" s="97"/>
      <c r="G1102" s="97" t="s">
        <v>683</v>
      </c>
      <c r="H1102" s="3" t="s">
        <v>685</v>
      </c>
      <c r="I1102" s="3" t="s">
        <v>676</v>
      </c>
      <c r="J1102" s="8" t="s">
        <v>322</v>
      </c>
      <c r="K1102" s="9" t="s">
        <v>1271</v>
      </c>
      <c r="L1102" s="9" t="s">
        <v>1271</v>
      </c>
      <c r="M1102" s="9" t="s">
        <v>1435</v>
      </c>
    </row>
    <row r="1103" spans="1:13" ht="15.95" customHeight="1">
      <c r="A1103" s="2" t="s">
        <v>1710</v>
      </c>
      <c r="B1103" s="17" t="s">
        <v>1713</v>
      </c>
      <c r="D1103" s="96" t="s">
        <v>1750</v>
      </c>
      <c r="E1103" s="96" t="s">
        <v>1274</v>
      </c>
      <c r="F1103" s="97" t="s">
        <v>1275</v>
      </c>
      <c r="G1103" s="97" t="s">
        <v>133</v>
      </c>
      <c r="H1103" s="3" t="s">
        <v>643</v>
      </c>
      <c r="I1103" s="3" t="s">
        <v>127</v>
      </c>
      <c r="J1103" s="8" t="s">
        <v>128</v>
      </c>
      <c r="K1103" s="9" t="s">
        <v>1268</v>
      </c>
      <c r="L1103" s="9" t="s">
        <v>1268</v>
      </c>
      <c r="M1103" s="9" t="s">
        <v>1275</v>
      </c>
    </row>
    <row r="1104" spans="1:13" ht="15.95" customHeight="1">
      <c r="A1104" s="2" t="s">
        <v>1710</v>
      </c>
      <c r="B1104" s="17" t="s">
        <v>1312</v>
      </c>
      <c r="D1104" s="92"/>
      <c r="E1104" s="92"/>
      <c r="F1104" s="97"/>
      <c r="G1104" s="97" t="s">
        <v>254</v>
      </c>
      <c r="H1104" s="3" t="s">
        <v>252</v>
      </c>
      <c r="I1104" s="3" t="s">
        <v>255</v>
      </c>
      <c r="J1104" s="8" t="s">
        <v>128</v>
      </c>
      <c r="K1104" s="9" t="s">
        <v>1268</v>
      </c>
      <c r="L1104" s="9" t="s">
        <v>1268</v>
      </c>
      <c r="M1104" s="9" t="s">
        <v>1275</v>
      </c>
    </row>
    <row r="1105" spans="1:13" ht="15.95" customHeight="1">
      <c r="A1105" s="2" t="s">
        <v>1710</v>
      </c>
      <c r="B1105" s="17" t="s">
        <v>1749</v>
      </c>
      <c r="D1105" s="92"/>
      <c r="E1105" s="92"/>
      <c r="F1105" s="97"/>
      <c r="G1105" s="97" t="s">
        <v>683</v>
      </c>
      <c r="H1105" s="3" t="s">
        <v>685</v>
      </c>
      <c r="I1105" s="3" t="s">
        <v>676</v>
      </c>
      <c r="J1105" s="8" t="s">
        <v>322</v>
      </c>
      <c r="K1105" s="9" t="s">
        <v>1271</v>
      </c>
      <c r="L1105" s="9" t="s">
        <v>1271</v>
      </c>
      <c r="M1105" s="9" t="s">
        <v>1751</v>
      </c>
    </row>
    <row r="1106" spans="1:13" ht="15.95" customHeight="1">
      <c r="A1106" s="2" t="s">
        <v>1710</v>
      </c>
      <c r="D1106" s="96"/>
      <c r="E1106" s="96"/>
      <c r="F1106" s="97"/>
      <c r="G1106" s="97"/>
      <c r="H1106" s="3"/>
      <c r="I1106" s="3"/>
      <c r="J1106" s="8"/>
      <c r="K1106" s="9"/>
      <c r="L1106" s="9"/>
      <c r="M1106" s="9"/>
    </row>
    <row r="1107" spans="1:13" ht="15.95" customHeight="1">
      <c r="A1107" s="2" t="s">
        <v>1710</v>
      </c>
      <c r="D1107" s="96" t="s">
        <v>1752</v>
      </c>
      <c r="E1107" s="96"/>
      <c r="F1107" s="97"/>
      <c r="G1107" s="97"/>
      <c r="H1107" s="3"/>
      <c r="I1107" s="3"/>
      <c r="J1107" s="8"/>
      <c r="K1107" s="9"/>
      <c r="L1107" s="9"/>
      <c r="M1107" s="9"/>
    </row>
    <row r="1108" spans="1:13" ht="15.95" customHeight="1">
      <c r="A1108" s="2" t="s">
        <v>1710</v>
      </c>
      <c r="B1108" s="17" t="s">
        <v>1713</v>
      </c>
      <c r="D1108" s="96" t="s">
        <v>1753</v>
      </c>
      <c r="E1108" s="96" t="s">
        <v>1754</v>
      </c>
      <c r="F1108" s="97" t="s">
        <v>1573</v>
      </c>
      <c r="G1108" s="97" t="s">
        <v>133</v>
      </c>
      <c r="H1108" s="3" t="s">
        <v>643</v>
      </c>
      <c r="I1108" s="3" t="s">
        <v>127</v>
      </c>
      <c r="J1108" s="8" t="s">
        <v>128</v>
      </c>
      <c r="K1108" s="9" t="s">
        <v>1268</v>
      </c>
      <c r="L1108" s="9" t="s">
        <v>1268</v>
      </c>
      <c r="M1108" s="9" t="s">
        <v>1573</v>
      </c>
    </row>
    <row r="1109" spans="1:13" ht="15.95" customHeight="1">
      <c r="A1109" s="2" t="s">
        <v>1710</v>
      </c>
      <c r="B1109" s="17" t="s">
        <v>1716</v>
      </c>
      <c r="D1109" s="92"/>
      <c r="E1109" s="92"/>
      <c r="F1109" s="97"/>
      <c r="G1109" s="97" t="s">
        <v>359</v>
      </c>
      <c r="H1109" s="3" t="s">
        <v>360</v>
      </c>
      <c r="I1109" s="3" t="s">
        <v>361</v>
      </c>
      <c r="J1109" s="8" t="s">
        <v>128</v>
      </c>
      <c r="K1109" s="9" t="s">
        <v>1282</v>
      </c>
      <c r="L1109" s="9" t="s">
        <v>1282</v>
      </c>
      <c r="M1109" s="9" t="s">
        <v>1755</v>
      </c>
    </row>
    <row r="1110" spans="1:13" ht="15.95" customHeight="1">
      <c r="A1110" s="2" t="s">
        <v>1710</v>
      </c>
      <c r="B1110" s="17" t="s">
        <v>1716</v>
      </c>
      <c r="D1110" s="96" t="s">
        <v>1756</v>
      </c>
      <c r="E1110" s="96" t="s">
        <v>1721</v>
      </c>
      <c r="F1110" s="97" t="s">
        <v>1722</v>
      </c>
      <c r="G1110" s="97" t="s">
        <v>359</v>
      </c>
      <c r="H1110" s="3" t="s">
        <v>360</v>
      </c>
      <c r="I1110" s="3" t="s">
        <v>361</v>
      </c>
      <c r="J1110" s="8" t="s">
        <v>128</v>
      </c>
      <c r="K1110" s="9" t="s">
        <v>1282</v>
      </c>
      <c r="L1110" s="9" t="s">
        <v>1282</v>
      </c>
      <c r="M1110" s="9" t="s">
        <v>1757</v>
      </c>
    </row>
    <row r="1111" spans="1:13" ht="15.95" customHeight="1">
      <c r="A1111" s="2" t="s">
        <v>1710</v>
      </c>
      <c r="B1111" s="17" t="s">
        <v>1723</v>
      </c>
      <c r="D1111" s="96" t="s">
        <v>1758</v>
      </c>
      <c r="E1111" s="96" t="s">
        <v>1754</v>
      </c>
      <c r="F1111" s="97" t="s">
        <v>1573</v>
      </c>
      <c r="G1111" s="97" t="s">
        <v>134</v>
      </c>
      <c r="H1111" s="3" t="s">
        <v>643</v>
      </c>
      <c r="I1111" s="3" t="s">
        <v>130</v>
      </c>
      <c r="J1111" s="8" t="s">
        <v>128</v>
      </c>
      <c r="K1111" s="9" t="s">
        <v>1268</v>
      </c>
      <c r="L1111" s="9" t="s">
        <v>1268</v>
      </c>
      <c r="M1111" s="9" t="s">
        <v>1573</v>
      </c>
    </row>
    <row r="1112" spans="1:13" ht="15.95" customHeight="1">
      <c r="A1112" s="2" t="s">
        <v>1710</v>
      </c>
      <c r="B1112" s="17" t="s">
        <v>1725</v>
      </c>
      <c r="D1112" s="92"/>
      <c r="E1112" s="92"/>
      <c r="F1112" s="97"/>
      <c r="G1112" s="97" t="s">
        <v>237</v>
      </c>
      <c r="H1112" s="3" t="s">
        <v>238</v>
      </c>
      <c r="I1112" s="3" t="s">
        <v>239</v>
      </c>
      <c r="J1112" s="8" t="s">
        <v>128</v>
      </c>
      <c r="K1112" s="9" t="s">
        <v>1268</v>
      </c>
      <c r="L1112" s="9" t="s">
        <v>1268</v>
      </c>
      <c r="M1112" s="9" t="s">
        <v>1573</v>
      </c>
    </row>
    <row r="1113" spans="1:13" ht="15.95" customHeight="1">
      <c r="A1113" s="2" t="s">
        <v>1710</v>
      </c>
      <c r="B1113" s="17" t="s">
        <v>1725</v>
      </c>
      <c r="D1113" s="96" t="s">
        <v>1727</v>
      </c>
      <c r="E1113" s="96" t="s">
        <v>1721</v>
      </c>
      <c r="F1113" s="97" t="s">
        <v>1722</v>
      </c>
      <c r="G1113" s="97" t="s">
        <v>237</v>
      </c>
      <c r="H1113" s="3" t="s">
        <v>238</v>
      </c>
      <c r="I1113" s="3" t="s">
        <v>239</v>
      </c>
      <c r="J1113" s="8" t="s">
        <v>128</v>
      </c>
      <c r="K1113" s="9" t="s">
        <v>1268</v>
      </c>
      <c r="L1113" s="9" t="s">
        <v>1268</v>
      </c>
      <c r="M1113" s="9" t="s">
        <v>1722</v>
      </c>
    </row>
    <row r="1114" spans="1:13" ht="15.95" customHeight="1">
      <c r="A1114" s="2" t="s">
        <v>1710</v>
      </c>
      <c r="D1114" s="96"/>
      <c r="E1114" s="96"/>
      <c r="F1114" s="97"/>
      <c r="G1114" s="97"/>
      <c r="H1114" s="3"/>
      <c r="I1114" s="3"/>
      <c r="J1114" s="8"/>
      <c r="K1114" s="9"/>
      <c r="L1114" s="9"/>
      <c r="M1114" s="9"/>
    </row>
    <row r="1115" spans="1:13" ht="15.95" customHeight="1">
      <c r="A1115" s="2" t="s">
        <v>1710</v>
      </c>
      <c r="D1115" s="96" t="s">
        <v>1759</v>
      </c>
      <c r="E1115" s="96"/>
      <c r="F1115" s="97"/>
      <c r="G1115" s="97"/>
      <c r="H1115" s="3"/>
      <c r="I1115" s="3"/>
      <c r="J1115" s="8"/>
      <c r="K1115" s="9"/>
      <c r="L1115" s="9"/>
      <c r="M1115" s="9"/>
    </row>
    <row r="1116" spans="1:13" ht="15.95" customHeight="1">
      <c r="A1116" s="2" t="s">
        <v>1710</v>
      </c>
      <c r="B1116" s="17" t="s">
        <v>1713</v>
      </c>
      <c r="D1116" s="96" t="s">
        <v>1760</v>
      </c>
      <c r="E1116" s="96" t="s">
        <v>1761</v>
      </c>
      <c r="F1116" s="97" t="s">
        <v>1755</v>
      </c>
      <c r="G1116" s="97" t="s">
        <v>133</v>
      </c>
      <c r="H1116" s="3" t="s">
        <v>643</v>
      </c>
      <c r="I1116" s="3" t="s">
        <v>127</v>
      </c>
      <c r="J1116" s="8" t="s">
        <v>128</v>
      </c>
      <c r="K1116" s="9" t="s">
        <v>1268</v>
      </c>
      <c r="L1116" s="9" t="s">
        <v>1268</v>
      </c>
      <c r="M1116" s="9" t="s">
        <v>1755</v>
      </c>
    </row>
    <row r="1117" spans="1:13" ht="15.95" customHeight="1">
      <c r="A1117" s="2" t="s">
        <v>1710</v>
      </c>
      <c r="B1117" s="17" t="s">
        <v>1716</v>
      </c>
      <c r="D1117" s="92"/>
      <c r="E1117" s="92"/>
      <c r="F1117" s="97"/>
      <c r="G1117" s="97" t="s">
        <v>359</v>
      </c>
      <c r="H1117" s="3" t="s">
        <v>360</v>
      </c>
      <c r="I1117" s="3" t="s">
        <v>361</v>
      </c>
      <c r="J1117" s="8" t="s">
        <v>128</v>
      </c>
      <c r="K1117" s="9" t="s">
        <v>1461</v>
      </c>
      <c r="L1117" s="9" t="s">
        <v>1461</v>
      </c>
      <c r="M1117" s="9" t="s">
        <v>1762</v>
      </c>
    </row>
    <row r="1118" spans="1:13" ht="15.95" customHeight="1">
      <c r="A1118" s="2" t="s">
        <v>1710</v>
      </c>
      <c r="B1118" s="17" t="s">
        <v>1716</v>
      </c>
      <c r="D1118" s="96" t="s">
        <v>1763</v>
      </c>
      <c r="E1118" s="96" t="s">
        <v>1721</v>
      </c>
      <c r="F1118" s="97" t="s">
        <v>1722</v>
      </c>
      <c r="G1118" s="97" t="s">
        <v>359</v>
      </c>
      <c r="H1118" s="3" t="s">
        <v>360</v>
      </c>
      <c r="I1118" s="3" t="s">
        <v>361</v>
      </c>
      <c r="J1118" s="8" t="s">
        <v>128</v>
      </c>
      <c r="K1118" s="9" t="s">
        <v>1461</v>
      </c>
      <c r="L1118" s="9" t="s">
        <v>1461</v>
      </c>
      <c r="M1118" s="9" t="s">
        <v>1453</v>
      </c>
    </row>
    <row r="1119" spans="1:13" ht="15.95" customHeight="1">
      <c r="A1119" s="2" t="s">
        <v>1710</v>
      </c>
      <c r="B1119" s="17" t="s">
        <v>1723</v>
      </c>
      <c r="D1119" s="96" t="s">
        <v>1758</v>
      </c>
      <c r="E1119" s="96" t="s">
        <v>1761</v>
      </c>
      <c r="F1119" s="97" t="s">
        <v>1755</v>
      </c>
      <c r="G1119" s="97" t="s">
        <v>134</v>
      </c>
      <c r="H1119" s="3" t="s">
        <v>643</v>
      </c>
      <c r="I1119" s="3" t="s">
        <v>130</v>
      </c>
      <c r="J1119" s="8" t="s">
        <v>128</v>
      </c>
      <c r="K1119" s="9" t="s">
        <v>1268</v>
      </c>
      <c r="L1119" s="9" t="s">
        <v>1268</v>
      </c>
      <c r="M1119" s="9" t="s">
        <v>1755</v>
      </c>
    </row>
    <row r="1120" spans="1:13" ht="15.95" customHeight="1">
      <c r="A1120" s="2" t="s">
        <v>1710</v>
      </c>
      <c r="B1120" s="17" t="s">
        <v>1725</v>
      </c>
      <c r="D1120" s="92"/>
      <c r="E1120" s="92"/>
      <c r="F1120" s="97"/>
      <c r="G1120" s="97" t="s">
        <v>237</v>
      </c>
      <c r="H1120" s="3" t="s">
        <v>238</v>
      </c>
      <c r="I1120" s="3" t="s">
        <v>239</v>
      </c>
      <c r="J1120" s="8" t="s">
        <v>128</v>
      </c>
      <c r="K1120" s="9" t="s">
        <v>1268</v>
      </c>
      <c r="L1120" s="9" t="s">
        <v>1268</v>
      </c>
      <c r="M1120" s="9" t="s">
        <v>1755</v>
      </c>
    </row>
    <row r="1121" spans="1:13" ht="15.95" customHeight="1">
      <c r="A1121" s="2" t="s">
        <v>1710</v>
      </c>
      <c r="B1121" s="17" t="s">
        <v>1725</v>
      </c>
      <c r="D1121" s="96" t="s">
        <v>1727</v>
      </c>
      <c r="E1121" s="96" t="s">
        <v>1721</v>
      </c>
      <c r="F1121" s="97" t="s">
        <v>1722</v>
      </c>
      <c r="G1121" s="97" t="s">
        <v>237</v>
      </c>
      <c r="H1121" s="3" t="s">
        <v>238</v>
      </c>
      <c r="I1121" s="3" t="s">
        <v>239</v>
      </c>
      <c r="J1121" s="8" t="s">
        <v>128</v>
      </c>
      <c r="K1121" s="9" t="s">
        <v>1268</v>
      </c>
      <c r="L1121" s="9" t="s">
        <v>1268</v>
      </c>
      <c r="M1121" s="9" t="s">
        <v>1722</v>
      </c>
    </row>
    <row r="1122" spans="1:13" ht="15.95" customHeight="1">
      <c r="A1122" s="2" t="s">
        <v>1710</v>
      </c>
      <c r="D1122" s="96"/>
      <c r="E1122" s="96"/>
      <c r="F1122" s="97"/>
      <c r="G1122" s="97"/>
      <c r="H1122" s="3"/>
      <c r="I1122" s="3"/>
      <c r="J1122" s="8"/>
      <c r="K1122" s="9"/>
      <c r="L1122" s="9"/>
      <c r="M1122" s="9"/>
    </row>
    <row r="1123" spans="1:13" ht="15.95" customHeight="1">
      <c r="A1123" s="2" t="s">
        <v>1710</v>
      </c>
      <c r="D1123" s="96" t="s">
        <v>1764</v>
      </c>
      <c r="E1123" s="96"/>
      <c r="F1123" s="97"/>
      <c r="G1123" s="97"/>
      <c r="H1123" s="3"/>
      <c r="I1123" s="3"/>
      <c r="J1123" s="8"/>
      <c r="K1123" s="9"/>
      <c r="L1123" s="9"/>
      <c r="M1123" s="9"/>
    </row>
    <row r="1124" spans="1:13" ht="15.95" customHeight="1">
      <c r="A1124" s="2" t="s">
        <v>1710</v>
      </c>
      <c r="B1124" s="17" t="s">
        <v>1713</v>
      </c>
      <c r="D1124" s="96" t="s">
        <v>1753</v>
      </c>
      <c r="E1124" s="96" t="s">
        <v>1765</v>
      </c>
      <c r="F1124" s="97" t="s">
        <v>1626</v>
      </c>
      <c r="G1124" s="97" t="s">
        <v>133</v>
      </c>
      <c r="H1124" s="3" t="s">
        <v>643</v>
      </c>
      <c r="I1124" s="3" t="s">
        <v>127</v>
      </c>
      <c r="J1124" s="8" t="s">
        <v>128</v>
      </c>
      <c r="K1124" s="9" t="s">
        <v>1268</v>
      </c>
      <c r="L1124" s="9" t="s">
        <v>1268</v>
      </c>
      <c r="M1124" s="9" t="s">
        <v>1626</v>
      </c>
    </row>
    <row r="1125" spans="1:13" ht="15.95" customHeight="1">
      <c r="A1125" s="2" t="s">
        <v>1710</v>
      </c>
      <c r="B1125" s="17" t="s">
        <v>1716</v>
      </c>
      <c r="C1125" s="17" t="s">
        <v>1361</v>
      </c>
      <c r="D1125" s="5"/>
      <c r="E1125" s="5"/>
      <c r="F1125" s="97"/>
      <c r="G1125" s="97" t="s">
        <v>359</v>
      </c>
      <c r="H1125" s="3" t="s">
        <v>360</v>
      </c>
      <c r="I1125" s="3" t="s">
        <v>361</v>
      </c>
      <c r="J1125" s="8" t="s">
        <v>128</v>
      </c>
      <c r="K1125" s="9" t="s">
        <v>1282</v>
      </c>
      <c r="L1125" s="9" t="s">
        <v>1282</v>
      </c>
      <c r="M1125" s="9" t="s">
        <v>1766</v>
      </c>
    </row>
    <row r="1126" spans="1:13" ht="15.95" customHeight="1">
      <c r="D1126" s="99"/>
      <c r="E1126" s="99"/>
    </row>
    <row r="1127" spans="1:13" ht="15.95" customHeight="1">
      <c r="D1127" s="99"/>
      <c r="E1127" s="99"/>
    </row>
    <row r="1128" spans="1:13" ht="15.95" customHeight="1">
      <c r="B1128" s="17" t="s">
        <v>1324</v>
      </c>
      <c r="D1128" s="250" t="s">
        <v>1709</v>
      </c>
      <c r="E1128" s="251"/>
      <c r="F1128" s="251"/>
      <c r="G1128" s="251"/>
      <c r="H1128" s="251"/>
      <c r="I1128" s="251"/>
      <c r="J1128" s="251"/>
      <c r="K1128" s="251"/>
      <c r="L1128" s="251"/>
      <c r="M1128" s="251"/>
    </row>
    <row r="1129" spans="1:13" ht="15.95" customHeight="1">
      <c r="A1129" s="44" t="s">
        <v>1325</v>
      </c>
      <c r="B1129" s="42" t="s">
        <v>1326</v>
      </c>
      <c r="C1129" s="42" t="s">
        <v>1327</v>
      </c>
      <c r="D1129" s="252" t="s">
        <v>1328</v>
      </c>
      <c r="E1129" s="252" t="s">
        <v>1329</v>
      </c>
      <c r="F1129" s="255" t="s">
        <v>1330</v>
      </c>
      <c r="G1129" s="255" t="s">
        <v>1331</v>
      </c>
      <c r="H1129" s="252" t="s">
        <v>1332</v>
      </c>
      <c r="I1129" s="252" t="s">
        <v>1333</v>
      </c>
      <c r="J1129" s="252" t="s">
        <v>1334</v>
      </c>
      <c r="K1129" s="252" t="s">
        <v>1335</v>
      </c>
      <c r="L1129" s="252" t="s">
        <v>1336</v>
      </c>
      <c r="M1129" s="252" t="s">
        <v>1337</v>
      </c>
    </row>
    <row r="1130" spans="1:13" ht="15.95" customHeight="1">
      <c r="A1130" s="44"/>
      <c r="B1130" s="42"/>
      <c r="C1130" s="42"/>
      <c r="D1130" s="254"/>
      <c r="E1130" s="254"/>
      <c r="F1130" s="256"/>
      <c r="G1130" s="256"/>
      <c r="H1130" s="254"/>
      <c r="I1130" s="254"/>
      <c r="J1130" s="254"/>
      <c r="K1130" s="254"/>
      <c r="L1130" s="254"/>
      <c r="M1130" s="254"/>
    </row>
    <row r="1131" spans="1:13" ht="15.95" customHeight="1">
      <c r="A1131" s="2" t="s">
        <v>1710</v>
      </c>
      <c r="B1131" s="17" t="s">
        <v>1716</v>
      </c>
      <c r="D1131" s="92" t="s">
        <v>1756</v>
      </c>
      <c r="E1131" s="92" t="s">
        <v>1721</v>
      </c>
      <c r="F1131" s="93" t="s">
        <v>1722</v>
      </c>
      <c r="G1131" s="93" t="s">
        <v>359</v>
      </c>
      <c r="H1131" s="5" t="s">
        <v>360</v>
      </c>
      <c r="I1131" s="5" t="s">
        <v>361</v>
      </c>
      <c r="J1131" s="94" t="s">
        <v>128</v>
      </c>
      <c r="K1131" s="95" t="s">
        <v>1282</v>
      </c>
      <c r="L1131" s="95" t="s">
        <v>1282</v>
      </c>
      <c r="M1131" s="95" t="s">
        <v>1757</v>
      </c>
    </row>
    <row r="1132" spans="1:13" ht="15.95" customHeight="1">
      <c r="A1132" s="2" t="s">
        <v>1710</v>
      </c>
      <c r="B1132" s="17" t="s">
        <v>1713</v>
      </c>
      <c r="D1132" s="96" t="s">
        <v>1744</v>
      </c>
      <c r="E1132" s="96" t="s">
        <v>1765</v>
      </c>
      <c r="F1132" s="97" t="s">
        <v>1626</v>
      </c>
      <c r="G1132" s="97" t="s">
        <v>133</v>
      </c>
      <c r="H1132" s="3" t="s">
        <v>643</v>
      </c>
      <c r="I1132" s="3" t="s">
        <v>127</v>
      </c>
      <c r="J1132" s="8" t="s">
        <v>128</v>
      </c>
      <c r="K1132" s="9" t="s">
        <v>1268</v>
      </c>
      <c r="L1132" s="9" t="s">
        <v>1268</v>
      </c>
      <c r="M1132" s="9" t="s">
        <v>1626</v>
      </c>
    </row>
    <row r="1133" spans="1:13" ht="15.95" customHeight="1">
      <c r="A1133" s="2" t="s">
        <v>1710</v>
      </c>
      <c r="B1133" s="17" t="s">
        <v>1743</v>
      </c>
      <c r="D1133" s="92"/>
      <c r="E1133" s="92"/>
      <c r="F1133" s="97"/>
      <c r="G1133" s="97" t="s">
        <v>368</v>
      </c>
      <c r="H1133" s="3" t="s">
        <v>369</v>
      </c>
      <c r="I1133" s="3" t="s">
        <v>370</v>
      </c>
      <c r="J1133" s="8" t="s">
        <v>128</v>
      </c>
      <c r="K1133" s="9" t="s">
        <v>1268</v>
      </c>
      <c r="L1133" s="9" t="s">
        <v>1268</v>
      </c>
      <c r="M1133" s="9" t="s">
        <v>1626</v>
      </c>
    </row>
    <row r="1134" spans="1:13" ht="15.95" customHeight="1">
      <c r="A1134" s="2" t="s">
        <v>1710</v>
      </c>
      <c r="B1134" s="17" t="s">
        <v>1743</v>
      </c>
      <c r="D1134" s="96" t="s">
        <v>1746</v>
      </c>
      <c r="E1134" s="96" t="s">
        <v>1721</v>
      </c>
      <c r="F1134" s="97" t="s">
        <v>1722</v>
      </c>
      <c r="G1134" s="97" t="s">
        <v>368</v>
      </c>
      <c r="H1134" s="3" t="s">
        <v>369</v>
      </c>
      <c r="I1134" s="3" t="s">
        <v>370</v>
      </c>
      <c r="J1134" s="8" t="s">
        <v>128</v>
      </c>
      <c r="K1134" s="9" t="s">
        <v>1268</v>
      </c>
      <c r="L1134" s="9" t="s">
        <v>1268</v>
      </c>
      <c r="M1134" s="9" t="s">
        <v>1722</v>
      </c>
    </row>
    <row r="1135" spans="1:13" ht="15.95" customHeight="1">
      <c r="A1135" s="2" t="s">
        <v>1710</v>
      </c>
      <c r="B1135" s="17" t="s">
        <v>1723</v>
      </c>
      <c r="D1135" s="96" t="s">
        <v>1758</v>
      </c>
      <c r="E1135" s="96" t="s">
        <v>1765</v>
      </c>
      <c r="F1135" s="97" t="s">
        <v>1626</v>
      </c>
      <c r="G1135" s="97" t="s">
        <v>134</v>
      </c>
      <c r="H1135" s="3" t="s">
        <v>643</v>
      </c>
      <c r="I1135" s="3" t="s">
        <v>130</v>
      </c>
      <c r="J1135" s="8" t="s">
        <v>128</v>
      </c>
      <c r="K1135" s="9" t="s">
        <v>1268</v>
      </c>
      <c r="L1135" s="9" t="s">
        <v>1268</v>
      </c>
      <c r="M1135" s="9" t="s">
        <v>1626</v>
      </c>
    </row>
    <row r="1136" spans="1:13" ht="15.95" customHeight="1">
      <c r="A1136" s="2" t="s">
        <v>1710</v>
      </c>
      <c r="B1136" s="17" t="s">
        <v>1725</v>
      </c>
      <c r="D1136" s="92"/>
      <c r="E1136" s="92"/>
      <c r="F1136" s="97"/>
      <c r="G1136" s="97" t="s">
        <v>237</v>
      </c>
      <c r="H1136" s="3" t="s">
        <v>238</v>
      </c>
      <c r="I1136" s="3" t="s">
        <v>239</v>
      </c>
      <c r="J1136" s="8" t="s">
        <v>128</v>
      </c>
      <c r="K1136" s="9" t="s">
        <v>1268</v>
      </c>
      <c r="L1136" s="9" t="s">
        <v>1268</v>
      </c>
      <c r="M1136" s="9" t="s">
        <v>1626</v>
      </c>
    </row>
    <row r="1137" spans="1:13" ht="15.95" customHeight="1">
      <c r="A1137" s="2" t="s">
        <v>1710</v>
      </c>
      <c r="B1137" s="17" t="s">
        <v>1725</v>
      </c>
      <c r="D1137" s="96" t="s">
        <v>1727</v>
      </c>
      <c r="E1137" s="96" t="s">
        <v>1721</v>
      </c>
      <c r="F1137" s="97" t="s">
        <v>1722</v>
      </c>
      <c r="G1137" s="97" t="s">
        <v>237</v>
      </c>
      <c r="H1137" s="3" t="s">
        <v>238</v>
      </c>
      <c r="I1137" s="3" t="s">
        <v>239</v>
      </c>
      <c r="J1137" s="8" t="s">
        <v>128</v>
      </c>
      <c r="K1137" s="9" t="s">
        <v>1268</v>
      </c>
      <c r="L1137" s="9" t="s">
        <v>1268</v>
      </c>
      <c r="M1137" s="9" t="s">
        <v>1722</v>
      </c>
    </row>
    <row r="1138" spans="1:13" ht="15.95" customHeight="1">
      <c r="A1138" s="2" t="s">
        <v>1710</v>
      </c>
      <c r="D1138" s="96"/>
      <c r="E1138" s="96"/>
      <c r="F1138" s="97"/>
      <c r="G1138" s="97"/>
      <c r="H1138" s="3"/>
      <c r="I1138" s="3"/>
      <c r="J1138" s="8"/>
      <c r="K1138" s="9"/>
      <c r="L1138" s="9"/>
      <c r="M1138" s="9"/>
    </row>
    <row r="1139" spans="1:13" ht="15.95" customHeight="1">
      <c r="A1139" s="2" t="s">
        <v>1710</v>
      </c>
      <c r="D1139" s="96" t="s">
        <v>1311</v>
      </c>
      <c r="E1139" s="96"/>
      <c r="F1139" s="97"/>
      <c r="G1139" s="97"/>
      <c r="H1139" s="3"/>
      <c r="I1139" s="3"/>
      <c r="J1139" s="8"/>
      <c r="K1139" s="9"/>
      <c r="L1139" s="9"/>
      <c r="M1139" s="9"/>
    </row>
    <row r="1140" spans="1:13" ht="15.95" customHeight="1">
      <c r="A1140" s="2" t="s">
        <v>1710</v>
      </c>
      <c r="B1140" s="17" t="s">
        <v>1470</v>
      </c>
      <c r="D1140" s="96" t="s">
        <v>1767</v>
      </c>
      <c r="E1140" s="96" t="s">
        <v>1267</v>
      </c>
      <c r="F1140" s="97" t="s">
        <v>1267</v>
      </c>
      <c r="G1140" s="97" t="s">
        <v>334</v>
      </c>
      <c r="H1140" s="3" t="s">
        <v>158</v>
      </c>
      <c r="I1140" s="3" t="s">
        <v>335</v>
      </c>
      <c r="J1140" s="8" t="s">
        <v>148</v>
      </c>
      <c r="K1140" s="9" t="s">
        <v>1268</v>
      </c>
      <c r="L1140" s="9" t="s">
        <v>1268</v>
      </c>
      <c r="M1140" s="9" t="s">
        <v>1267</v>
      </c>
    </row>
    <row r="1141" spans="1:13" ht="15.95" customHeight="1">
      <c r="A1141" s="2" t="s">
        <v>1710</v>
      </c>
      <c r="B1141" s="17" t="s">
        <v>1471</v>
      </c>
      <c r="D1141" s="92"/>
      <c r="E1141" s="92"/>
      <c r="F1141" s="97"/>
      <c r="G1141" s="97" t="s">
        <v>166</v>
      </c>
      <c r="H1141" s="3" t="s">
        <v>164</v>
      </c>
      <c r="I1141" s="3" t="s">
        <v>167</v>
      </c>
      <c r="J1141" s="8" t="s">
        <v>148</v>
      </c>
      <c r="K1141" s="9" t="s">
        <v>1268</v>
      </c>
      <c r="L1141" s="9" t="s">
        <v>1268</v>
      </c>
      <c r="M1141" s="9" t="s">
        <v>1267</v>
      </c>
    </row>
    <row r="1142" spans="1:13" ht="15.95" customHeight="1">
      <c r="A1142" s="2" t="s">
        <v>1710</v>
      </c>
      <c r="B1142" s="17" t="s">
        <v>1768</v>
      </c>
      <c r="D1142" s="96" t="s">
        <v>1768</v>
      </c>
      <c r="E1142" s="96" t="s">
        <v>1268</v>
      </c>
      <c r="F1142" s="97" t="s">
        <v>1268</v>
      </c>
      <c r="G1142" s="97" t="s">
        <v>349</v>
      </c>
      <c r="H1142" s="3" t="s">
        <v>350</v>
      </c>
      <c r="I1142" s="3" t="s">
        <v>351</v>
      </c>
      <c r="J1142" s="8" t="s">
        <v>348</v>
      </c>
      <c r="K1142" s="9" t="s">
        <v>1268</v>
      </c>
      <c r="L1142" s="9" t="s">
        <v>1268</v>
      </c>
      <c r="M1142" s="9" t="s">
        <v>1268</v>
      </c>
    </row>
    <row r="1143" spans="1:13" ht="15.95" customHeight="1">
      <c r="A1143" s="2" t="s">
        <v>1710</v>
      </c>
      <c r="D1143" s="96"/>
      <c r="E1143" s="96"/>
      <c r="F1143" s="97"/>
      <c r="G1143" s="97"/>
      <c r="H1143" s="3"/>
      <c r="I1143" s="3"/>
      <c r="J1143" s="8"/>
      <c r="K1143" s="9"/>
      <c r="L1143" s="9"/>
      <c r="M1143" s="9"/>
    </row>
    <row r="1144" spans="1:13" ht="15.95" customHeight="1">
      <c r="A1144" s="2" t="s">
        <v>1710</v>
      </c>
      <c r="D1144" s="92"/>
      <c r="E1144" s="92"/>
      <c r="F1144" s="97"/>
      <c r="G1144" s="97"/>
      <c r="H1144" s="3"/>
      <c r="I1144" s="3"/>
      <c r="J1144" s="8"/>
      <c r="K1144" s="9"/>
      <c r="L1144" s="9"/>
      <c r="M1144" s="9"/>
    </row>
    <row r="1145" spans="1:13" ht="15.95" customHeight="1">
      <c r="A1145" s="2" t="s">
        <v>1710</v>
      </c>
      <c r="D1145" s="92"/>
      <c r="E1145" s="92"/>
      <c r="F1145" s="97"/>
      <c r="G1145" s="97"/>
      <c r="H1145" s="3"/>
      <c r="I1145" s="3"/>
      <c r="J1145" s="8"/>
      <c r="K1145" s="9"/>
      <c r="L1145" s="9"/>
      <c r="M1145" s="9"/>
    </row>
    <row r="1146" spans="1:13" ht="15.95" customHeight="1">
      <c r="A1146" s="2" t="s">
        <v>1710</v>
      </c>
      <c r="D1146" s="92"/>
      <c r="E1146" s="92"/>
      <c r="F1146" s="97"/>
      <c r="G1146" s="97"/>
      <c r="H1146" s="3"/>
      <c r="I1146" s="3"/>
      <c r="J1146" s="8"/>
      <c r="K1146" s="9"/>
      <c r="L1146" s="9"/>
      <c r="M1146" s="9"/>
    </row>
    <row r="1147" spans="1:13" ht="15.95" customHeight="1">
      <c r="A1147" s="2" t="s">
        <v>1710</v>
      </c>
      <c r="D1147" s="92"/>
      <c r="E1147" s="92"/>
      <c r="F1147" s="97"/>
      <c r="G1147" s="97"/>
      <c r="H1147" s="3"/>
      <c r="I1147" s="3"/>
      <c r="J1147" s="8"/>
      <c r="K1147" s="9"/>
      <c r="L1147" s="9"/>
      <c r="M1147" s="9"/>
    </row>
    <row r="1148" spans="1:13" ht="15.95" customHeight="1">
      <c r="A1148" s="2" t="s">
        <v>1710</v>
      </c>
      <c r="D1148" s="92"/>
      <c r="E1148" s="92"/>
      <c r="F1148" s="97"/>
      <c r="G1148" s="97"/>
      <c r="H1148" s="3"/>
      <c r="I1148" s="3"/>
      <c r="J1148" s="8"/>
      <c r="K1148" s="9"/>
      <c r="L1148" s="9"/>
      <c r="M1148" s="9"/>
    </row>
    <row r="1149" spans="1:13" ht="15.95" customHeight="1">
      <c r="A1149" s="2" t="s">
        <v>1710</v>
      </c>
      <c r="D1149" s="92"/>
      <c r="E1149" s="92"/>
      <c r="F1149" s="97"/>
      <c r="G1149" s="97"/>
      <c r="H1149" s="3"/>
      <c r="I1149" s="3"/>
      <c r="J1149" s="8"/>
      <c r="K1149" s="9"/>
      <c r="L1149" s="9"/>
      <c r="M1149" s="9"/>
    </row>
    <row r="1150" spans="1:13" ht="15.95" customHeight="1">
      <c r="A1150" s="2" t="s">
        <v>1710</v>
      </c>
      <c r="D1150" s="92"/>
      <c r="E1150" s="92"/>
      <c r="F1150" s="97"/>
      <c r="G1150" s="97"/>
      <c r="H1150" s="3"/>
      <c r="I1150" s="3"/>
      <c r="J1150" s="8"/>
      <c r="K1150" s="9"/>
      <c r="L1150" s="9"/>
      <c r="M1150" s="9"/>
    </row>
    <row r="1151" spans="1:13" ht="15.95" customHeight="1">
      <c r="A1151" s="2" t="s">
        <v>1710</v>
      </c>
      <c r="D1151" s="92"/>
      <c r="E1151" s="92"/>
      <c r="F1151" s="97"/>
      <c r="G1151" s="97"/>
      <c r="H1151" s="3"/>
      <c r="I1151" s="3"/>
      <c r="J1151" s="8"/>
      <c r="K1151" s="9"/>
      <c r="L1151" s="9"/>
      <c r="M1151" s="9"/>
    </row>
    <row r="1152" spans="1:13" ht="15.95" customHeight="1">
      <c r="A1152" s="2" t="s">
        <v>1710</v>
      </c>
      <c r="D1152" s="92"/>
      <c r="E1152" s="92"/>
      <c r="F1152" s="97"/>
      <c r="G1152" s="97"/>
      <c r="H1152" s="3"/>
      <c r="I1152" s="3"/>
      <c r="J1152" s="8"/>
      <c r="K1152" s="9"/>
      <c r="L1152" s="9"/>
      <c r="M1152" s="9"/>
    </row>
    <row r="1153" spans="1:13" ht="15.95" customHeight="1">
      <c r="A1153" s="2" t="s">
        <v>1710</v>
      </c>
      <c r="D1153" s="92"/>
      <c r="E1153" s="92"/>
      <c r="F1153" s="97"/>
      <c r="G1153" s="97"/>
      <c r="H1153" s="3"/>
      <c r="I1153" s="3"/>
      <c r="J1153" s="8"/>
      <c r="K1153" s="9"/>
      <c r="L1153" s="9"/>
      <c r="M1153" s="9"/>
    </row>
    <row r="1154" spans="1:13" ht="15.95" customHeight="1">
      <c r="A1154" s="2" t="s">
        <v>1710</v>
      </c>
      <c r="D1154" s="92"/>
      <c r="E1154" s="92"/>
      <c r="F1154" s="97"/>
      <c r="G1154" s="97"/>
      <c r="H1154" s="3"/>
      <c r="I1154" s="3"/>
      <c r="J1154" s="8"/>
      <c r="K1154" s="9"/>
      <c r="L1154" s="9"/>
      <c r="M1154" s="9"/>
    </row>
    <row r="1155" spans="1:13" ht="15.95" customHeight="1">
      <c r="A1155" s="2" t="s">
        <v>1710</v>
      </c>
      <c r="D1155" s="92"/>
      <c r="E1155" s="92"/>
      <c r="F1155" s="97"/>
      <c r="G1155" s="97"/>
      <c r="H1155" s="3"/>
      <c r="I1155" s="3"/>
      <c r="J1155" s="8"/>
      <c r="K1155" s="9"/>
      <c r="L1155" s="9"/>
      <c r="M1155" s="9"/>
    </row>
    <row r="1156" spans="1:13" ht="15.95" customHeight="1">
      <c r="A1156" s="2" t="s">
        <v>1710</v>
      </c>
      <c r="D1156" s="92"/>
      <c r="E1156" s="92"/>
      <c r="F1156" s="97"/>
      <c r="G1156" s="97"/>
      <c r="H1156" s="3"/>
      <c r="I1156" s="3"/>
      <c r="J1156" s="8"/>
      <c r="K1156" s="9"/>
      <c r="L1156" s="9"/>
      <c r="M1156" s="9"/>
    </row>
    <row r="1157" spans="1:13" ht="15.95" customHeight="1">
      <c r="A1157" s="2" t="s">
        <v>1710</v>
      </c>
      <c r="D1157" s="92"/>
      <c r="E1157" s="92"/>
      <c r="F1157" s="97"/>
      <c r="G1157" s="97"/>
      <c r="H1157" s="3"/>
      <c r="I1157" s="3"/>
      <c r="J1157" s="8"/>
      <c r="K1157" s="9"/>
      <c r="L1157" s="9"/>
      <c r="M1157" s="9"/>
    </row>
    <row r="1158" spans="1:13" ht="15.95" customHeight="1">
      <c r="A1158" s="2" t="s">
        <v>1710</v>
      </c>
      <c r="D1158" s="92"/>
      <c r="E1158" s="92"/>
      <c r="F1158" s="97"/>
      <c r="G1158" s="97"/>
      <c r="H1158" s="3"/>
      <c r="I1158" s="3"/>
      <c r="J1158" s="8"/>
      <c r="K1158" s="9"/>
      <c r="L1158" s="9"/>
      <c r="M1158" s="9"/>
    </row>
    <row r="1159" spans="1:13" ht="15.95" customHeight="1">
      <c r="A1159" s="2" t="s">
        <v>1710</v>
      </c>
      <c r="D1159" s="92"/>
      <c r="E1159" s="92"/>
      <c r="F1159" s="97"/>
      <c r="G1159" s="97"/>
      <c r="H1159" s="3"/>
      <c r="I1159" s="3"/>
      <c r="J1159" s="8"/>
      <c r="K1159" s="9"/>
      <c r="L1159" s="9"/>
      <c r="M1159" s="9"/>
    </row>
    <row r="1160" spans="1:13" ht="15.95" customHeight="1">
      <c r="A1160" s="2" t="s">
        <v>1710</v>
      </c>
      <c r="D1160" s="92"/>
      <c r="E1160" s="92"/>
      <c r="F1160" s="97"/>
      <c r="G1160" s="97"/>
      <c r="H1160" s="3"/>
      <c r="I1160" s="3"/>
      <c r="J1160" s="8"/>
      <c r="K1160" s="9"/>
      <c r="L1160" s="9"/>
      <c r="M1160" s="9"/>
    </row>
    <row r="1161" spans="1:13" ht="15.95" customHeight="1">
      <c r="A1161" s="2" t="s">
        <v>1710</v>
      </c>
      <c r="D1161" s="92"/>
      <c r="E1161" s="92"/>
      <c r="F1161" s="97"/>
      <c r="G1161" s="97"/>
      <c r="H1161" s="3"/>
      <c r="I1161" s="3"/>
      <c r="J1161" s="8"/>
      <c r="K1161" s="9"/>
      <c r="L1161" s="9"/>
      <c r="M1161" s="9"/>
    </row>
    <row r="1162" spans="1:13" ht="15.95" customHeight="1">
      <c r="A1162" s="2" t="s">
        <v>1710</v>
      </c>
      <c r="D1162" s="92"/>
      <c r="E1162" s="92"/>
      <c r="F1162" s="97"/>
      <c r="G1162" s="97"/>
      <c r="H1162" s="3"/>
      <c r="I1162" s="3"/>
      <c r="J1162" s="8"/>
      <c r="K1162" s="9"/>
      <c r="L1162" s="9"/>
      <c r="M1162" s="9"/>
    </row>
    <row r="1163" spans="1:13" ht="15.95" customHeight="1">
      <c r="A1163" s="2" t="s">
        <v>1710</v>
      </c>
      <c r="D1163" s="92"/>
      <c r="E1163" s="92"/>
      <c r="F1163" s="97"/>
      <c r="G1163" s="97"/>
      <c r="H1163" s="3"/>
      <c r="I1163" s="3"/>
      <c r="J1163" s="8"/>
      <c r="K1163" s="9"/>
      <c r="L1163" s="9"/>
      <c r="M1163" s="9"/>
    </row>
    <row r="1164" spans="1:13" ht="15.95" customHeight="1">
      <c r="A1164" s="2" t="s">
        <v>1710</v>
      </c>
      <c r="D1164" s="92"/>
      <c r="E1164" s="92"/>
      <c r="F1164" s="97"/>
      <c r="G1164" s="97"/>
      <c r="H1164" s="3"/>
      <c r="I1164" s="3"/>
      <c r="J1164" s="8"/>
      <c r="K1164" s="9"/>
      <c r="L1164" s="9"/>
      <c r="M1164" s="9"/>
    </row>
    <row r="1165" spans="1:13" ht="15.95" customHeight="1">
      <c r="A1165" s="2" t="s">
        <v>1710</v>
      </c>
      <c r="D1165" s="92"/>
      <c r="E1165" s="92"/>
      <c r="F1165" s="97"/>
      <c r="G1165" s="97"/>
      <c r="H1165" s="3"/>
      <c r="I1165" s="3"/>
      <c r="J1165" s="8"/>
      <c r="K1165" s="9"/>
      <c r="L1165" s="9"/>
      <c r="M1165" s="9"/>
    </row>
    <row r="1166" spans="1:13" ht="15.95" customHeight="1">
      <c r="A1166" s="2" t="s">
        <v>1710</v>
      </c>
      <c r="D1166" s="92"/>
      <c r="E1166" s="92"/>
      <c r="F1166" s="97"/>
      <c r="G1166" s="97"/>
      <c r="H1166" s="3"/>
      <c r="I1166" s="3"/>
      <c r="J1166" s="8"/>
      <c r="K1166" s="9"/>
      <c r="L1166" s="9"/>
      <c r="M1166" s="9"/>
    </row>
    <row r="1167" spans="1:13" ht="15.95" customHeight="1">
      <c r="A1167" s="2" t="s">
        <v>1710</v>
      </c>
      <c r="D1167" s="92"/>
      <c r="E1167" s="92"/>
      <c r="F1167" s="97"/>
      <c r="G1167" s="97"/>
      <c r="H1167" s="3"/>
      <c r="I1167" s="3"/>
      <c r="J1167" s="8"/>
      <c r="K1167" s="9"/>
      <c r="L1167" s="9"/>
      <c r="M1167" s="9"/>
    </row>
    <row r="1168" spans="1:13" ht="15.95" customHeight="1">
      <c r="A1168" s="2" t="s">
        <v>1710</v>
      </c>
      <c r="D1168" s="92"/>
      <c r="E1168" s="92"/>
      <c r="F1168" s="97"/>
      <c r="G1168" s="97"/>
      <c r="H1168" s="3"/>
      <c r="I1168" s="3"/>
      <c r="J1168" s="8"/>
      <c r="K1168" s="9"/>
      <c r="L1168" s="9"/>
      <c r="M1168" s="9"/>
    </row>
    <row r="1169" spans="1:13" ht="15.95" customHeight="1">
      <c r="A1169" s="2" t="s">
        <v>1710</v>
      </c>
      <c r="D1169" s="92"/>
      <c r="E1169" s="92"/>
      <c r="F1169" s="97"/>
      <c r="G1169" s="97"/>
      <c r="H1169" s="3"/>
      <c r="I1169" s="3"/>
      <c r="J1169" s="8"/>
      <c r="K1169" s="9"/>
      <c r="L1169" s="9"/>
      <c r="M1169" s="9"/>
    </row>
    <row r="1170" spans="1:13" ht="15.95" customHeight="1">
      <c r="A1170" s="2" t="s">
        <v>1710</v>
      </c>
      <c r="D1170" s="5"/>
      <c r="E1170" s="5"/>
      <c r="F1170" s="97"/>
      <c r="G1170" s="97"/>
      <c r="H1170" s="3"/>
      <c r="I1170" s="3"/>
      <c r="J1170" s="8"/>
      <c r="K1170" s="9"/>
      <c r="L1170" s="9"/>
      <c r="M1170" s="9"/>
    </row>
    <row r="1171" spans="1:13" ht="15.95" customHeight="1">
      <c r="D1171" s="99"/>
      <c r="E1171" s="99"/>
    </row>
    <row r="1172" spans="1:13" ht="15.95" customHeight="1">
      <c r="D1172" s="99"/>
      <c r="E1172" s="99"/>
    </row>
    <row r="1173" spans="1:13" ht="15.95" customHeight="1">
      <c r="B1173" s="17" t="s">
        <v>1324</v>
      </c>
      <c r="D1173" s="250" t="s">
        <v>1769</v>
      </c>
      <c r="E1173" s="251"/>
      <c r="F1173" s="251"/>
      <c r="G1173" s="251"/>
      <c r="H1173" s="251"/>
      <c r="I1173" s="251"/>
      <c r="J1173" s="251"/>
      <c r="K1173" s="251"/>
      <c r="L1173" s="251"/>
      <c r="M1173" s="251"/>
    </row>
    <row r="1174" spans="1:13" ht="15.95" customHeight="1">
      <c r="A1174" s="44" t="s">
        <v>1325</v>
      </c>
      <c r="B1174" s="42" t="s">
        <v>1326</v>
      </c>
      <c r="C1174" s="42" t="s">
        <v>1327</v>
      </c>
      <c r="D1174" s="252" t="s">
        <v>1328</v>
      </c>
      <c r="E1174" s="252" t="s">
        <v>1329</v>
      </c>
      <c r="F1174" s="255" t="s">
        <v>1330</v>
      </c>
      <c r="G1174" s="255" t="s">
        <v>1331</v>
      </c>
      <c r="H1174" s="252" t="s">
        <v>1332</v>
      </c>
      <c r="I1174" s="252" t="s">
        <v>1333</v>
      </c>
      <c r="J1174" s="252" t="s">
        <v>1334</v>
      </c>
      <c r="K1174" s="252" t="s">
        <v>1335</v>
      </c>
      <c r="L1174" s="252" t="s">
        <v>1336</v>
      </c>
      <c r="M1174" s="252" t="s">
        <v>1337</v>
      </c>
    </row>
    <row r="1175" spans="1:13" ht="15.95" customHeight="1">
      <c r="A1175" s="44"/>
      <c r="B1175" s="42"/>
      <c r="C1175" s="42"/>
      <c r="D1175" s="254"/>
      <c r="E1175" s="254"/>
      <c r="F1175" s="256"/>
      <c r="G1175" s="256"/>
      <c r="H1175" s="254"/>
      <c r="I1175" s="254"/>
      <c r="J1175" s="254"/>
      <c r="K1175" s="254"/>
      <c r="L1175" s="254"/>
      <c r="M1175" s="254"/>
    </row>
    <row r="1176" spans="1:13" ht="15.95" customHeight="1">
      <c r="A1176" s="2" t="s">
        <v>1255</v>
      </c>
      <c r="D1176" s="92" t="s">
        <v>1770</v>
      </c>
      <c r="E1176" s="92"/>
      <c r="F1176" s="93"/>
      <c r="G1176" s="93"/>
      <c r="H1176" s="5"/>
      <c r="I1176" s="5"/>
      <c r="J1176" s="94"/>
      <c r="K1176" s="95"/>
      <c r="L1176" s="95"/>
      <c r="M1176" s="95"/>
    </row>
    <row r="1177" spans="1:13" ht="15.95" customHeight="1">
      <c r="A1177" s="2" t="s">
        <v>1255</v>
      </c>
      <c r="D1177" s="96"/>
      <c r="E1177" s="96"/>
      <c r="F1177" s="97"/>
      <c r="G1177" s="97"/>
      <c r="H1177" s="3"/>
      <c r="I1177" s="3"/>
      <c r="J1177" s="8"/>
      <c r="K1177" s="9"/>
      <c r="L1177" s="9"/>
      <c r="M1177" s="9"/>
    </row>
    <row r="1178" spans="1:13" ht="15.95" customHeight="1">
      <c r="A1178" s="2" t="s">
        <v>1255</v>
      </c>
      <c r="D1178" s="96" t="s">
        <v>1771</v>
      </c>
      <c r="E1178" s="96"/>
      <c r="F1178" s="97"/>
      <c r="G1178" s="97"/>
      <c r="H1178" s="3"/>
      <c r="I1178" s="3"/>
      <c r="J1178" s="8"/>
      <c r="K1178" s="9"/>
      <c r="L1178" s="9"/>
      <c r="M1178" s="9"/>
    </row>
    <row r="1179" spans="1:13" ht="15.95" customHeight="1">
      <c r="A1179" s="2" t="s">
        <v>1255</v>
      </c>
      <c r="D1179" s="96" t="s">
        <v>1772</v>
      </c>
      <c r="E1179" s="96"/>
      <c r="F1179" s="97"/>
      <c r="G1179" s="97"/>
      <c r="H1179" s="3"/>
      <c r="I1179" s="3"/>
      <c r="J1179" s="8"/>
      <c r="K1179" s="9"/>
      <c r="L1179" s="9"/>
      <c r="M1179" s="9"/>
    </row>
    <row r="1180" spans="1:13" ht="15.95" customHeight="1">
      <c r="A1180" s="2" t="s">
        <v>1255</v>
      </c>
      <c r="B1180" s="17" t="s">
        <v>1773</v>
      </c>
      <c r="D1180" s="96" t="s">
        <v>1774</v>
      </c>
      <c r="E1180" s="96" t="s">
        <v>1775</v>
      </c>
      <c r="F1180" s="97" t="s">
        <v>1776</v>
      </c>
      <c r="G1180" s="97" t="s">
        <v>260</v>
      </c>
      <c r="H1180" s="3" t="s">
        <v>252</v>
      </c>
      <c r="I1180" s="3" t="s">
        <v>261</v>
      </c>
      <c r="J1180" s="8" t="s">
        <v>128</v>
      </c>
      <c r="K1180" s="9" t="s">
        <v>1263</v>
      </c>
      <c r="L1180" s="9" t="s">
        <v>1263</v>
      </c>
      <c r="M1180" s="9" t="s">
        <v>1777</v>
      </c>
    </row>
    <row r="1181" spans="1:13" ht="15.95" customHeight="1">
      <c r="A1181" s="2" t="s">
        <v>1255</v>
      </c>
      <c r="B1181" s="17" t="s">
        <v>1265</v>
      </c>
      <c r="D1181" s="96" t="s">
        <v>1778</v>
      </c>
      <c r="E1181" s="96" t="s">
        <v>1779</v>
      </c>
      <c r="F1181" s="97" t="s">
        <v>1318</v>
      </c>
      <c r="G1181" s="97" t="s">
        <v>129</v>
      </c>
      <c r="H1181" s="3" t="s">
        <v>126</v>
      </c>
      <c r="I1181" s="3" t="s">
        <v>130</v>
      </c>
      <c r="J1181" s="8" t="s">
        <v>128</v>
      </c>
      <c r="K1181" s="9" t="s">
        <v>1268</v>
      </c>
      <c r="L1181" s="9" t="s">
        <v>1268</v>
      </c>
      <c r="M1181" s="9" t="s">
        <v>1318</v>
      </c>
    </row>
    <row r="1182" spans="1:13" ht="15.95" customHeight="1">
      <c r="A1182" s="2" t="s">
        <v>1255</v>
      </c>
      <c r="B1182" s="17" t="s">
        <v>1773</v>
      </c>
      <c r="D1182" s="92"/>
      <c r="E1182" s="92"/>
      <c r="F1182" s="97"/>
      <c r="G1182" s="97" t="s">
        <v>260</v>
      </c>
      <c r="H1182" s="3" t="s">
        <v>252</v>
      </c>
      <c r="I1182" s="3" t="s">
        <v>261</v>
      </c>
      <c r="J1182" s="8" t="s">
        <v>128</v>
      </c>
      <c r="K1182" s="9" t="s">
        <v>1263</v>
      </c>
      <c r="L1182" s="9" t="s">
        <v>1263</v>
      </c>
      <c r="M1182" s="9" t="s">
        <v>1766</v>
      </c>
    </row>
    <row r="1183" spans="1:13" ht="15.95" customHeight="1">
      <c r="A1183" s="2" t="s">
        <v>1255</v>
      </c>
      <c r="B1183" s="17" t="s">
        <v>1270</v>
      </c>
      <c r="D1183" s="92"/>
      <c r="E1183" s="92"/>
      <c r="F1183" s="97"/>
      <c r="G1183" s="97" t="s">
        <v>690</v>
      </c>
      <c r="H1183" s="3" t="s">
        <v>688</v>
      </c>
      <c r="I1183" s="3" t="s">
        <v>692</v>
      </c>
      <c r="J1183" s="8" t="s">
        <v>322</v>
      </c>
      <c r="K1183" s="9" t="s">
        <v>1271</v>
      </c>
      <c r="L1183" s="9" t="s">
        <v>1271</v>
      </c>
      <c r="M1183" s="9" t="s">
        <v>1319</v>
      </c>
    </row>
    <row r="1184" spans="1:13" ht="15.95" customHeight="1">
      <c r="A1184" s="2" t="s">
        <v>1255</v>
      </c>
      <c r="B1184" s="17" t="s">
        <v>1773</v>
      </c>
      <c r="D1184" s="96" t="s">
        <v>1780</v>
      </c>
      <c r="E1184" s="96" t="s">
        <v>1274</v>
      </c>
      <c r="F1184" s="97" t="s">
        <v>1275</v>
      </c>
      <c r="G1184" s="97" t="s">
        <v>260</v>
      </c>
      <c r="H1184" s="3" t="s">
        <v>252</v>
      </c>
      <c r="I1184" s="3" t="s">
        <v>261</v>
      </c>
      <c r="J1184" s="8" t="s">
        <v>128</v>
      </c>
      <c r="K1184" s="9" t="s">
        <v>1263</v>
      </c>
      <c r="L1184" s="9" t="s">
        <v>1263</v>
      </c>
      <c r="M1184" s="9" t="s">
        <v>1276</v>
      </c>
    </row>
    <row r="1185" spans="1:13" ht="15.95" customHeight="1">
      <c r="A1185" s="2" t="s">
        <v>1255</v>
      </c>
      <c r="B1185" s="17" t="s">
        <v>1265</v>
      </c>
      <c r="D1185" s="96" t="s">
        <v>1781</v>
      </c>
      <c r="E1185" s="96" t="s">
        <v>1304</v>
      </c>
      <c r="F1185" s="97" t="s">
        <v>1304</v>
      </c>
      <c r="G1185" s="97" t="s">
        <v>129</v>
      </c>
      <c r="H1185" s="3" t="s">
        <v>126</v>
      </c>
      <c r="I1185" s="3" t="s">
        <v>130</v>
      </c>
      <c r="J1185" s="8" t="s">
        <v>128</v>
      </c>
      <c r="K1185" s="9" t="s">
        <v>1268</v>
      </c>
      <c r="L1185" s="9" t="s">
        <v>1268</v>
      </c>
      <c r="M1185" s="9" t="s">
        <v>1304</v>
      </c>
    </row>
    <row r="1186" spans="1:13" ht="15.95" customHeight="1">
      <c r="A1186" s="2" t="s">
        <v>1255</v>
      </c>
      <c r="B1186" s="17" t="s">
        <v>1782</v>
      </c>
      <c r="D1186" s="92"/>
      <c r="E1186" s="92"/>
      <c r="F1186" s="97"/>
      <c r="G1186" s="97" t="s">
        <v>258</v>
      </c>
      <c r="H1186" s="3" t="s">
        <v>252</v>
      </c>
      <c r="I1186" s="3" t="s">
        <v>259</v>
      </c>
      <c r="J1186" s="8" t="s">
        <v>128</v>
      </c>
      <c r="K1186" s="9" t="s">
        <v>1461</v>
      </c>
      <c r="L1186" s="9" t="s">
        <v>1461</v>
      </c>
      <c r="M1186" s="9" t="s">
        <v>1467</v>
      </c>
    </row>
    <row r="1187" spans="1:13" ht="15.95" customHeight="1">
      <c r="A1187" s="2" t="s">
        <v>1255</v>
      </c>
      <c r="B1187" s="17" t="s">
        <v>1270</v>
      </c>
      <c r="D1187" s="92"/>
      <c r="E1187" s="92"/>
      <c r="F1187" s="97"/>
      <c r="G1187" s="97" t="s">
        <v>690</v>
      </c>
      <c r="H1187" s="3" t="s">
        <v>688</v>
      </c>
      <c r="I1187" s="3" t="s">
        <v>692</v>
      </c>
      <c r="J1187" s="8" t="s">
        <v>322</v>
      </c>
      <c r="K1187" s="9" t="s">
        <v>1271</v>
      </c>
      <c r="L1187" s="9" t="s">
        <v>1271</v>
      </c>
      <c r="M1187" s="9" t="s">
        <v>1306</v>
      </c>
    </row>
    <row r="1188" spans="1:13" ht="15.95" customHeight="1">
      <c r="A1188" s="2" t="s">
        <v>1255</v>
      </c>
      <c r="B1188" s="17" t="s">
        <v>1782</v>
      </c>
      <c r="D1188" s="96" t="s">
        <v>1783</v>
      </c>
      <c r="E1188" s="96" t="s">
        <v>1292</v>
      </c>
      <c r="F1188" s="97" t="s">
        <v>1292</v>
      </c>
      <c r="G1188" s="97" t="s">
        <v>258</v>
      </c>
      <c r="H1188" s="3" t="s">
        <v>252</v>
      </c>
      <c r="I1188" s="3" t="s">
        <v>259</v>
      </c>
      <c r="J1188" s="8" t="s">
        <v>128</v>
      </c>
      <c r="K1188" s="9" t="s">
        <v>1461</v>
      </c>
      <c r="L1188" s="9" t="s">
        <v>1461</v>
      </c>
      <c r="M1188" s="9" t="s">
        <v>1784</v>
      </c>
    </row>
    <row r="1189" spans="1:13" ht="15.95" customHeight="1">
      <c r="A1189" s="2" t="s">
        <v>1255</v>
      </c>
      <c r="B1189" s="17" t="s">
        <v>1277</v>
      </c>
      <c r="D1189" s="96" t="s">
        <v>1785</v>
      </c>
      <c r="E1189" s="96" t="s">
        <v>1267</v>
      </c>
      <c r="F1189" s="97" t="s">
        <v>1267</v>
      </c>
      <c r="G1189" s="97" t="s">
        <v>125</v>
      </c>
      <c r="H1189" s="3" t="s">
        <v>126</v>
      </c>
      <c r="I1189" s="3" t="s">
        <v>127</v>
      </c>
      <c r="J1189" s="8" t="s">
        <v>128</v>
      </c>
      <c r="K1189" s="9" t="s">
        <v>1268</v>
      </c>
      <c r="L1189" s="9" t="s">
        <v>1268</v>
      </c>
      <c r="M1189" s="9" t="s">
        <v>1267</v>
      </c>
    </row>
    <row r="1190" spans="1:13" ht="15.95" customHeight="1">
      <c r="A1190" s="2" t="s">
        <v>1255</v>
      </c>
      <c r="B1190" s="17" t="s">
        <v>1786</v>
      </c>
      <c r="D1190" s="92"/>
      <c r="E1190" s="92"/>
      <c r="F1190" s="97"/>
      <c r="G1190" s="97" t="s">
        <v>256</v>
      </c>
      <c r="H1190" s="3" t="s">
        <v>252</v>
      </c>
      <c r="I1190" s="3" t="s">
        <v>257</v>
      </c>
      <c r="J1190" s="8" t="s">
        <v>128</v>
      </c>
      <c r="K1190" s="9" t="s">
        <v>1282</v>
      </c>
      <c r="L1190" s="9" t="s">
        <v>1282</v>
      </c>
      <c r="M1190" s="9" t="s">
        <v>1280</v>
      </c>
    </row>
    <row r="1191" spans="1:13" ht="15.95" customHeight="1">
      <c r="A1191" s="2" t="s">
        <v>1255</v>
      </c>
      <c r="B1191" s="17" t="s">
        <v>1283</v>
      </c>
      <c r="D1191" s="92"/>
      <c r="E1191" s="92"/>
      <c r="F1191" s="97"/>
      <c r="G1191" s="97" t="s">
        <v>686</v>
      </c>
      <c r="H1191" s="3" t="s">
        <v>688</v>
      </c>
      <c r="I1191" s="3" t="s">
        <v>689</v>
      </c>
      <c r="J1191" s="8" t="s">
        <v>322</v>
      </c>
      <c r="K1191" s="9" t="s">
        <v>1271</v>
      </c>
      <c r="L1191" s="9" t="s">
        <v>1271</v>
      </c>
      <c r="M1191" s="9" t="s">
        <v>1272</v>
      </c>
    </row>
    <row r="1192" spans="1:13" ht="15.95" customHeight="1">
      <c r="A1192" s="2" t="s">
        <v>1255</v>
      </c>
      <c r="B1192" s="17" t="s">
        <v>1786</v>
      </c>
      <c r="D1192" s="96" t="s">
        <v>1787</v>
      </c>
      <c r="E1192" s="96" t="s">
        <v>1292</v>
      </c>
      <c r="F1192" s="97" t="s">
        <v>1292</v>
      </c>
      <c r="G1192" s="97" t="s">
        <v>256</v>
      </c>
      <c r="H1192" s="3" t="s">
        <v>252</v>
      </c>
      <c r="I1192" s="3" t="s">
        <v>257</v>
      </c>
      <c r="J1192" s="8" t="s">
        <v>128</v>
      </c>
      <c r="K1192" s="9" t="s">
        <v>1282</v>
      </c>
      <c r="L1192" s="9" t="s">
        <v>1282</v>
      </c>
      <c r="M1192" s="9" t="s">
        <v>1293</v>
      </c>
    </row>
    <row r="1193" spans="1:13" ht="15.95" customHeight="1">
      <c r="A1193" s="2" t="s">
        <v>1255</v>
      </c>
      <c r="B1193" s="17" t="s">
        <v>1277</v>
      </c>
      <c r="D1193" s="96" t="s">
        <v>1788</v>
      </c>
      <c r="E1193" s="96" t="s">
        <v>1789</v>
      </c>
      <c r="F1193" s="97" t="s">
        <v>1573</v>
      </c>
      <c r="G1193" s="97" t="s">
        <v>125</v>
      </c>
      <c r="H1193" s="3" t="s">
        <v>126</v>
      </c>
      <c r="I1193" s="3" t="s">
        <v>127</v>
      </c>
      <c r="J1193" s="8" t="s">
        <v>128</v>
      </c>
      <c r="K1193" s="9" t="s">
        <v>1268</v>
      </c>
      <c r="L1193" s="9" t="s">
        <v>1268</v>
      </c>
      <c r="M1193" s="9" t="s">
        <v>1573</v>
      </c>
    </row>
    <row r="1194" spans="1:13" ht="15.95" customHeight="1">
      <c r="A1194" s="2" t="s">
        <v>1255</v>
      </c>
      <c r="B1194" s="17" t="s">
        <v>1790</v>
      </c>
      <c r="D1194" s="92"/>
      <c r="E1194" s="92"/>
      <c r="F1194" s="97"/>
      <c r="G1194" s="97" t="s">
        <v>251</v>
      </c>
      <c r="H1194" s="3" t="s">
        <v>252</v>
      </c>
      <c r="I1194" s="3" t="s">
        <v>253</v>
      </c>
      <c r="J1194" s="8" t="s">
        <v>128</v>
      </c>
      <c r="K1194" s="9" t="s">
        <v>1268</v>
      </c>
      <c r="L1194" s="9" t="s">
        <v>1268</v>
      </c>
      <c r="M1194" s="9" t="s">
        <v>1573</v>
      </c>
    </row>
    <row r="1195" spans="1:13" ht="15.95" customHeight="1">
      <c r="A1195" s="2" t="s">
        <v>1255</v>
      </c>
      <c r="B1195" s="17" t="s">
        <v>1283</v>
      </c>
      <c r="D1195" s="92"/>
      <c r="E1195" s="92"/>
      <c r="F1195" s="97"/>
      <c r="G1195" s="97" t="s">
        <v>686</v>
      </c>
      <c r="H1195" s="3" t="s">
        <v>688</v>
      </c>
      <c r="I1195" s="3" t="s">
        <v>689</v>
      </c>
      <c r="J1195" s="8" t="s">
        <v>322</v>
      </c>
      <c r="K1195" s="9" t="s">
        <v>1271</v>
      </c>
      <c r="L1195" s="9" t="s">
        <v>1271</v>
      </c>
      <c r="M1195" s="9" t="s">
        <v>1574</v>
      </c>
    </row>
    <row r="1196" spans="1:13" ht="15.95" customHeight="1">
      <c r="A1196" s="2" t="s">
        <v>1255</v>
      </c>
      <c r="B1196" s="17" t="s">
        <v>1790</v>
      </c>
      <c r="D1196" s="96" t="s">
        <v>1791</v>
      </c>
      <c r="E1196" s="96" t="s">
        <v>1292</v>
      </c>
      <c r="F1196" s="97" t="s">
        <v>1292</v>
      </c>
      <c r="G1196" s="97" t="s">
        <v>251</v>
      </c>
      <c r="H1196" s="3" t="s">
        <v>252</v>
      </c>
      <c r="I1196" s="3" t="s">
        <v>253</v>
      </c>
      <c r="J1196" s="8" t="s">
        <v>128</v>
      </c>
      <c r="K1196" s="9" t="s">
        <v>1268</v>
      </c>
      <c r="L1196" s="9" t="s">
        <v>1268</v>
      </c>
      <c r="M1196" s="9" t="s">
        <v>1292</v>
      </c>
    </row>
    <row r="1197" spans="1:13" ht="15.95" customHeight="1">
      <c r="A1197" s="2" t="s">
        <v>1255</v>
      </c>
      <c r="B1197" s="17" t="s">
        <v>1792</v>
      </c>
      <c r="D1197" s="96" t="s">
        <v>1793</v>
      </c>
      <c r="E1197" s="96" t="s">
        <v>1675</v>
      </c>
      <c r="F1197" s="97" t="s">
        <v>1412</v>
      </c>
      <c r="G1197" s="97" t="s">
        <v>141</v>
      </c>
      <c r="H1197" s="3" t="s">
        <v>142</v>
      </c>
      <c r="I1197" s="3" t="s">
        <v>143</v>
      </c>
      <c r="J1197" s="8" t="s">
        <v>128</v>
      </c>
      <c r="K1197" s="9" t="s">
        <v>1268</v>
      </c>
      <c r="L1197" s="9" t="s">
        <v>1268</v>
      </c>
      <c r="M1197" s="9" t="s">
        <v>1412</v>
      </c>
    </row>
    <row r="1198" spans="1:13" ht="15.95" customHeight="1">
      <c r="A1198" s="2" t="s">
        <v>1255</v>
      </c>
      <c r="B1198" s="17" t="s">
        <v>1790</v>
      </c>
      <c r="D1198" s="92"/>
      <c r="E1198" s="92"/>
      <c r="F1198" s="97"/>
      <c r="G1198" s="97" t="s">
        <v>251</v>
      </c>
      <c r="H1198" s="3" t="s">
        <v>252</v>
      </c>
      <c r="I1198" s="3" t="s">
        <v>253</v>
      </c>
      <c r="J1198" s="8" t="s">
        <v>128</v>
      </c>
      <c r="K1198" s="9" t="s">
        <v>1268</v>
      </c>
      <c r="L1198" s="9" t="s">
        <v>1268</v>
      </c>
      <c r="M1198" s="9" t="s">
        <v>1412</v>
      </c>
    </row>
    <row r="1199" spans="1:13" ht="15.95" customHeight="1">
      <c r="A1199" s="2" t="s">
        <v>1255</v>
      </c>
      <c r="B1199" s="17" t="s">
        <v>1794</v>
      </c>
      <c r="D1199" s="96" t="s">
        <v>1795</v>
      </c>
      <c r="E1199" s="96" t="s">
        <v>1676</v>
      </c>
      <c r="F1199" s="97" t="s">
        <v>1318</v>
      </c>
      <c r="G1199" s="97" t="s">
        <v>146</v>
      </c>
      <c r="H1199" s="3" t="s">
        <v>142</v>
      </c>
      <c r="I1199" s="3" t="s">
        <v>147</v>
      </c>
      <c r="J1199" s="8" t="s">
        <v>148</v>
      </c>
      <c r="K1199" s="9" t="s">
        <v>1268</v>
      </c>
      <c r="L1199" s="9" t="s">
        <v>1268</v>
      </c>
      <c r="M1199" s="9" t="s">
        <v>1318</v>
      </c>
    </row>
    <row r="1200" spans="1:13" ht="15.95" customHeight="1">
      <c r="A1200" s="2" t="s">
        <v>1255</v>
      </c>
      <c r="B1200" s="17" t="s">
        <v>1796</v>
      </c>
      <c r="D1200" s="96" t="s">
        <v>1797</v>
      </c>
      <c r="E1200" s="96" t="s">
        <v>1263</v>
      </c>
      <c r="F1200" s="97" t="s">
        <v>1263</v>
      </c>
      <c r="G1200" s="97" t="s">
        <v>176</v>
      </c>
      <c r="H1200" s="3" t="s">
        <v>172</v>
      </c>
      <c r="I1200" s="3" t="s">
        <v>177</v>
      </c>
      <c r="J1200" s="8" t="s">
        <v>148</v>
      </c>
      <c r="K1200" s="9" t="s">
        <v>1268</v>
      </c>
      <c r="L1200" s="9" t="s">
        <v>1268</v>
      </c>
      <c r="M1200" s="9" t="s">
        <v>1263</v>
      </c>
    </row>
    <row r="1201" spans="1:13" ht="15.95" customHeight="1">
      <c r="A1201" s="2" t="s">
        <v>1255</v>
      </c>
      <c r="B1201" s="17" t="s">
        <v>1346</v>
      </c>
      <c r="D1201" s="96" t="s">
        <v>1347</v>
      </c>
      <c r="E1201" s="96" t="s">
        <v>1282</v>
      </c>
      <c r="F1201" s="97" t="s">
        <v>1282</v>
      </c>
      <c r="G1201" s="97" t="s">
        <v>696</v>
      </c>
      <c r="H1201" s="3" t="s">
        <v>698</v>
      </c>
      <c r="I1201" s="3" t="s">
        <v>699</v>
      </c>
      <c r="J1201" s="8" t="s">
        <v>322</v>
      </c>
      <c r="K1201" s="9" t="s">
        <v>1268</v>
      </c>
      <c r="L1201" s="9" t="s">
        <v>1268</v>
      </c>
      <c r="M1201" s="9" t="s">
        <v>1282</v>
      </c>
    </row>
    <row r="1202" spans="1:13" ht="15.95" customHeight="1">
      <c r="A1202" s="2" t="s">
        <v>1255</v>
      </c>
      <c r="D1202" s="96"/>
      <c r="E1202" s="96"/>
      <c r="F1202" s="97"/>
      <c r="G1202" s="97"/>
      <c r="H1202" s="3"/>
      <c r="I1202" s="3"/>
      <c r="J1202" s="8"/>
      <c r="K1202" s="9"/>
      <c r="L1202" s="9"/>
      <c r="M1202" s="9"/>
    </row>
    <row r="1203" spans="1:13" ht="15.95" customHeight="1">
      <c r="A1203" s="2" t="s">
        <v>1255</v>
      </c>
      <c r="D1203" s="96" t="s">
        <v>1357</v>
      </c>
      <c r="E1203" s="96"/>
      <c r="F1203" s="97"/>
      <c r="G1203" s="97"/>
      <c r="H1203" s="3"/>
      <c r="I1203" s="3"/>
      <c r="J1203" s="8"/>
      <c r="K1203" s="9"/>
      <c r="L1203" s="9"/>
      <c r="M1203" s="9"/>
    </row>
    <row r="1204" spans="1:13" ht="15.95" customHeight="1">
      <c r="A1204" s="2" t="s">
        <v>1255</v>
      </c>
      <c r="B1204" s="17" t="s">
        <v>1790</v>
      </c>
      <c r="D1204" s="96" t="s">
        <v>1798</v>
      </c>
      <c r="E1204" s="96" t="s">
        <v>1799</v>
      </c>
      <c r="F1204" s="97" t="s">
        <v>1609</v>
      </c>
      <c r="G1204" s="97" t="s">
        <v>251</v>
      </c>
      <c r="H1204" s="3" t="s">
        <v>252</v>
      </c>
      <c r="I1204" s="3" t="s">
        <v>253</v>
      </c>
      <c r="J1204" s="8" t="s">
        <v>128</v>
      </c>
      <c r="K1204" s="9" t="s">
        <v>1268</v>
      </c>
      <c r="L1204" s="9" t="s">
        <v>1268</v>
      </c>
      <c r="M1204" s="9" t="s">
        <v>1609</v>
      </c>
    </row>
    <row r="1205" spans="1:13" ht="15.95" customHeight="1">
      <c r="A1205" s="2" t="s">
        <v>1255</v>
      </c>
      <c r="B1205" s="17" t="s">
        <v>1277</v>
      </c>
      <c r="D1205" s="96" t="s">
        <v>1788</v>
      </c>
      <c r="E1205" s="96" t="s">
        <v>1460</v>
      </c>
      <c r="F1205" s="97" t="s">
        <v>1460</v>
      </c>
      <c r="G1205" s="97" t="s">
        <v>125</v>
      </c>
      <c r="H1205" s="3" t="s">
        <v>126</v>
      </c>
      <c r="I1205" s="3" t="s">
        <v>127</v>
      </c>
      <c r="J1205" s="8" t="s">
        <v>128</v>
      </c>
      <c r="K1205" s="9" t="s">
        <v>1268</v>
      </c>
      <c r="L1205" s="9" t="s">
        <v>1268</v>
      </c>
      <c r="M1205" s="9" t="s">
        <v>1460</v>
      </c>
    </row>
    <row r="1206" spans="1:13" ht="15.95" customHeight="1">
      <c r="A1206" s="2" t="s">
        <v>1255</v>
      </c>
      <c r="B1206" s="17" t="s">
        <v>1790</v>
      </c>
      <c r="D1206" s="92"/>
      <c r="E1206" s="92"/>
      <c r="F1206" s="97"/>
      <c r="G1206" s="97" t="s">
        <v>251</v>
      </c>
      <c r="H1206" s="3" t="s">
        <v>252</v>
      </c>
      <c r="I1206" s="3" t="s">
        <v>253</v>
      </c>
      <c r="J1206" s="8" t="s">
        <v>128</v>
      </c>
      <c r="K1206" s="9" t="s">
        <v>1268</v>
      </c>
      <c r="L1206" s="9" t="s">
        <v>1268</v>
      </c>
      <c r="M1206" s="9" t="s">
        <v>1460</v>
      </c>
    </row>
    <row r="1207" spans="1:13" ht="15.95" customHeight="1">
      <c r="A1207" s="2" t="s">
        <v>1255</v>
      </c>
      <c r="B1207" s="17" t="s">
        <v>1283</v>
      </c>
      <c r="D1207" s="92"/>
      <c r="E1207" s="92"/>
      <c r="F1207" s="97"/>
      <c r="G1207" s="97" t="s">
        <v>686</v>
      </c>
      <c r="H1207" s="3" t="s">
        <v>688</v>
      </c>
      <c r="I1207" s="3" t="s">
        <v>689</v>
      </c>
      <c r="J1207" s="8" t="s">
        <v>322</v>
      </c>
      <c r="K1207" s="9" t="s">
        <v>1271</v>
      </c>
      <c r="L1207" s="9" t="s">
        <v>1271</v>
      </c>
      <c r="M1207" s="9" t="s">
        <v>1462</v>
      </c>
    </row>
    <row r="1208" spans="1:13" ht="15.95" customHeight="1">
      <c r="A1208" s="2" t="s">
        <v>1255</v>
      </c>
      <c r="B1208" s="17" t="s">
        <v>1790</v>
      </c>
      <c r="D1208" s="96" t="s">
        <v>1791</v>
      </c>
      <c r="E1208" s="96" t="s">
        <v>1274</v>
      </c>
      <c r="F1208" s="97" t="s">
        <v>1275</v>
      </c>
      <c r="G1208" s="97" t="s">
        <v>251</v>
      </c>
      <c r="H1208" s="3" t="s">
        <v>252</v>
      </c>
      <c r="I1208" s="3" t="s">
        <v>253</v>
      </c>
      <c r="J1208" s="8" t="s">
        <v>128</v>
      </c>
      <c r="K1208" s="9" t="s">
        <v>1268</v>
      </c>
      <c r="L1208" s="9" t="s">
        <v>1268</v>
      </c>
      <c r="M1208" s="9" t="s">
        <v>1275</v>
      </c>
    </row>
    <row r="1209" spans="1:13" ht="15.95" customHeight="1">
      <c r="A1209" s="2" t="s">
        <v>1255</v>
      </c>
      <c r="B1209" s="17" t="s">
        <v>1792</v>
      </c>
      <c r="D1209" s="96" t="s">
        <v>1793</v>
      </c>
      <c r="E1209" s="96" t="s">
        <v>1460</v>
      </c>
      <c r="F1209" s="97" t="s">
        <v>1460</v>
      </c>
      <c r="G1209" s="97" t="s">
        <v>141</v>
      </c>
      <c r="H1209" s="3" t="s">
        <v>142</v>
      </c>
      <c r="I1209" s="3" t="s">
        <v>143</v>
      </c>
      <c r="J1209" s="8" t="s">
        <v>128</v>
      </c>
      <c r="K1209" s="9" t="s">
        <v>1268</v>
      </c>
      <c r="L1209" s="9" t="s">
        <v>1268</v>
      </c>
      <c r="M1209" s="9" t="s">
        <v>1460</v>
      </c>
    </row>
    <row r="1210" spans="1:13" ht="15.95" customHeight="1">
      <c r="A1210" s="2" t="s">
        <v>1255</v>
      </c>
      <c r="B1210" s="17" t="s">
        <v>1790</v>
      </c>
      <c r="D1210" s="92"/>
      <c r="E1210" s="92"/>
      <c r="F1210" s="97"/>
      <c r="G1210" s="97" t="s">
        <v>251</v>
      </c>
      <c r="H1210" s="3" t="s">
        <v>252</v>
      </c>
      <c r="I1210" s="3" t="s">
        <v>253</v>
      </c>
      <c r="J1210" s="8" t="s">
        <v>128</v>
      </c>
      <c r="K1210" s="9" t="s">
        <v>1268</v>
      </c>
      <c r="L1210" s="9" t="s">
        <v>1268</v>
      </c>
      <c r="M1210" s="9" t="s">
        <v>1460</v>
      </c>
    </row>
    <row r="1211" spans="1:13" ht="15.95" customHeight="1">
      <c r="A1211" s="2" t="s">
        <v>1255</v>
      </c>
      <c r="B1211" s="17" t="s">
        <v>1794</v>
      </c>
      <c r="D1211" s="96" t="s">
        <v>1795</v>
      </c>
      <c r="E1211" s="96" t="s">
        <v>1282</v>
      </c>
      <c r="F1211" s="97" t="s">
        <v>1282</v>
      </c>
      <c r="G1211" s="97" t="s">
        <v>146</v>
      </c>
      <c r="H1211" s="3" t="s">
        <v>142</v>
      </c>
      <c r="I1211" s="3" t="s">
        <v>147</v>
      </c>
      <c r="J1211" s="8" t="s">
        <v>148</v>
      </c>
      <c r="K1211" s="9" t="s">
        <v>1268</v>
      </c>
      <c r="L1211" s="9" t="s">
        <v>1268</v>
      </c>
      <c r="M1211" s="9" t="s">
        <v>1282</v>
      </c>
    </row>
    <row r="1212" spans="1:13" ht="15.95" customHeight="1">
      <c r="A1212" s="2" t="s">
        <v>1255</v>
      </c>
      <c r="B1212" s="17" t="s">
        <v>1796</v>
      </c>
      <c r="D1212" s="96" t="s">
        <v>1797</v>
      </c>
      <c r="E1212" s="96" t="s">
        <v>1268</v>
      </c>
      <c r="F1212" s="97" t="s">
        <v>1268</v>
      </c>
      <c r="G1212" s="97" t="s">
        <v>176</v>
      </c>
      <c r="H1212" s="3" t="s">
        <v>172</v>
      </c>
      <c r="I1212" s="3" t="s">
        <v>177</v>
      </c>
      <c r="J1212" s="8" t="s">
        <v>148</v>
      </c>
      <c r="K1212" s="9" t="s">
        <v>1268</v>
      </c>
      <c r="L1212" s="9" t="s">
        <v>1268</v>
      </c>
      <c r="M1212" s="9" t="s">
        <v>1268</v>
      </c>
    </row>
    <row r="1213" spans="1:13" ht="15.95" customHeight="1">
      <c r="A1213" s="2" t="s">
        <v>1255</v>
      </c>
      <c r="D1213" s="96"/>
      <c r="E1213" s="96"/>
      <c r="F1213" s="97"/>
      <c r="G1213" s="97"/>
      <c r="H1213" s="3"/>
      <c r="I1213" s="3"/>
      <c r="J1213" s="8"/>
      <c r="K1213" s="9"/>
      <c r="L1213" s="9"/>
      <c r="M1213" s="9"/>
    </row>
    <row r="1214" spans="1:13" ht="15.95" customHeight="1">
      <c r="A1214" s="2" t="s">
        <v>1255</v>
      </c>
      <c r="D1214" s="96" t="s">
        <v>1800</v>
      </c>
      <c r="E1214" s="96"/>
      <c r="F1214" s="97"/>
      <c r="G1214" s="97"/>
      <c r="H1214" s="3"/>
      <c r="I1214" s="3"/>
      <c r="J1214" s="8"/>
      <c r="K1214" s="9"/>
      <c r="L1214" s="9"/>
      <c r="M1214" s="9"/>
    </row>
    <row r="1215" spans="1:13" ht="15.95" customHeight="1">
      <c r="A1215" s="2" t="s">
        <v>1255</v>
      </c>
      <c r="B1215" s="17" t="s">
        <v>1786</v>
      </c>
      <c r="D1215" s="98" t="s">
        <v>1801</v>
      </c>
      <c r="E1215" s="98" t="s">
        <v>1802</v>
      </c>
      <c r="F1215" s="97" t="s">
        <v>1262</v>
      </c>
      <c r="G1215" s="97" t="s">
        <v>256</v>
      </c>
      <c r="H1215" s="3" t="s">
        <v>252</v>
      </c>
      <c r="I1215" s="3" t="s">
        <v>257</v>
      </c>
      <c r="J1215" s="8" t="s">
        <v>128</v>
      </c>
      <c r="K1215" s="9" t="s">
        <v>1282</v>
      </c>
      <c r="L1215" s="9" t="s">
        <v>1282</v>
      </c>
      <c r="M1215" s="9" t="s">
        <v>1803</v>
      </c>
    </row>
    <row r="1216" spans="1:13" ht="15.95" customHeight="1">
      <c r="D1216" s="99"/>
      <c r="E1216" s="99"/>
    </row>
    <row r="1217" spans="1:13" ht="15.95" customHeight="1">
      <c r="D1217" s="99"/>
      <c r="E1217" s="99"/>
    </row>
    <row r="1218" spans="1:13" ht="15.95" customHeight="1">
      <c r="B1218" s="17" t="s">
        <v>1324</v>
      </c>
      <c r="D1218" s="250" t="s">
        <v>1769</v>
      </c>
      <c r="E1218" s="251"/>
      <c r="F1218" s="251"/>
      <c r="G1218" s="251"/>
      <c r="H1218" s="251"/>
      <c r="I1218" s="251"/>
      <c r="J1218" s="251"/>
      <c r="K1218" s="251"/>
      <c r="L1218" s="251"/>
      <c r="M1218" s="251"/>
    </row>
    <row r="1219" spans="1:13" ht="15.95" customHeight="1">
      <c r="A1219" s="44" t="s">
        <v>1325</v>
      </c>
      <c r="B1219" s="42" t="s">
        <v>1326</v>
      </c>
      <c r="C1219" s="42" t="s">
        <v>1327</v>
      </c>
      <c r="D1219" s="252" t="s">
        <v>1328</v>
      </c>
      <c r="E1219" s="252" t="s">
        <v>1329</v>
      </c>
      <c r="F1219" s="255" t="s">
        <v>1330</v>
      </c>
      <c r="G1219" s="255" t="s">
        <v>1331</v>
      </c>
      <c r="H1219" s="252" t="s">
        <v>1332</v>
      </c>
      <c r="I1219" s="252" t="s">
        <v>1333</v>
      </c>
      <c r="J1219" s="252" t="s">
        <v>1334</v>
      </c>
      <c r="K1219" s="252" t="s">
        <v>1335</v>
      </c>
      <c r="L1219" s="252" t="s">
        <v>1336</v>
      </c>
      <c r="M1219" s="252" t="s">
        <v>1337</v>
      </c>
    </row>
    <row r="1220" spans="1:13" ht="15.95" customHeight="1">
      <c r="A1220" s="44"/>
      <c r="B1220" s="42"/>
      <c r="C1220" s="42"/>
      <c r="D1220" s="254"/>
      <c r="E1220" s="254"/>
      <c r="F1220" s="256"/>
      <c r="G1220" s="256"/>
      <c r="H1220" s="254"/>
      <c r="I1220" s="254"/>
      <c r="J1220" s="254"/>
      <c r="K1220" s="254"/>
      <c r="L1220" s="254"/>
      <c r="M1220" s="254"/>
    </row>
    <row r="1221" spans="1:13" ht="15.95" customHeight="1">
      <c r="A1221" s="2" t="s">
        <v>1255</v>
      </c>
      <c r="B1221" s="17" t="s">
        <v>1277</v>
      </c>
      <c r="D1221" s="92" t="s">
        <v>1785</v>
      </c>
      <c r="E1221" s="92" t="s">
        <v>1412</v>
      </c>
      <c r="F1221" s="93" t="s">
        <v>1412</v>
      </c>
      <c r="G1221" s="93" t="s">
        <v>125</v>
      </c>
      <c r="H1221" s="5" t="s">
        <v>126</v>
      </c>
      <c r="I1221" s="5" t="s">
        <v>127</v>
      </c>
      <c r="J1221" s="94" t="s">
        <v>128</v>
      </c>
      <c r="K1221" s="95" t="s">
        <v>1268</v>
      </c>
      <c r="L1221" s="95" t="s">
        <v>1268</v>
      </c>
      <c r="M1221" s="95" t="s">
        <v>1412</v>
      </c>
    </row>
    <row r="1222" spans="1:13" ht="15.95" customHeight="1">
      <c r="A1222" s="2" t="s">
        <v>1255</v>
      </c>
      <c r="B1222" s="17" t="s">
        <v>1786</v>
      </c>
      <c r="D1222" s="92"/>
      <c r="E1222" s="92"/>
      <c r="F1222" s="97"/>
      <c r="G1222" s="97" t="s">
        <v>256</v>
      </c>
      <c r="H1222" s="3" t="s">
        <v>252</v>
      </c>
      <c r="I1222" s="3" t="s">
        <v>257</v>
      </c>
      <c r="J1222" s="8" t="s">
        <v>128</v>
      </c>
      <c r="K1222" s="9" t="s">
        <v>1282</v>
      </c>
      <c r="L1222" s="9" t="s">
        <v>1282</v>
      </c>
      <c r="M1222" s="9" t="s">
        <v>1413</v>
      </c>
    </row>
    <row r="1223" spans="1:13" ht="15.95" customHeight="1">
      <c r="A1223" s="2" t="s">
        <v>1255</v>
      </c>
      <c r="B1223" s="17" t="s">
        <v>1283</v>
      </c>
      <c r="D1223" s="92"/>
      <c r="E1223" s="92"/>
      <c r="F1223" s="97"/>
      <c r="G1223" s="97" t="s">
        <v>686</v>
      </c>
      <c r="H1223" s="3" t="s">
        <v>688</v>
      </c>
      <c r="I1223" s="3" t="s">
        <v>689</v>
      </c>
      <c r="J1223" s="8" t="s">
        <v>322</v>
      </c>
      <c r="K1223" s="9" t="s">
        <v>1271</v>
      </c>
      <c r="L1223" s="9" t="s">
        <v>1271</v>
      </c>
      <c r="M1223" s="9" t="s">
        <v>1414</v>
      </c>
    </row>
    <row r="1224" spans="1:13" ht="15.95" customHeight="1">
      <c r="A1224" s="2" t="s">
        <v>1255</v>
      </c>
      <c r="B1224" s="17" t="s">
        <v>1786</v>
      </c>
      <c r="D1224" s="96" t="s">
        <v>1787</v>
      </c>
      <c r="E1224" s="96" t="s">
        <v>1274</v>
      </c>
      <c r="F1224" s="97" t="s">
        <v>1275</v>
      </c>
      <c r="G1224" s="97" t="s">
        <v>256</v>
      </c>
      <c r="H1224" s="3" t="s">
        <v>252</v>
      </c>
      <c r="I1224" s="3" t="s">
        <v>257</v>
      </c>
      <c r="J1224" s="8" t="s">
        <v>128</v>
      </c>
      <c r="K1224" s="9" t="s">
        <v>1282</v>
      </c>
      <c r="L1224" s="9" t="s">
        <v>1282</v>
      </c>
      <c r="M1224" s="9" t="s">
        <v>1310</v>
      </c>
    </row>
    <row r="1225" spans="1:13" ht="15.95" customHeight="1">
      <c r="A1225" s="2" t="s">
        <v>1255</v>
      </c>
      <c r="B1225" s="17" t="s">
        <v>1277</v>
      </c>
      <c r="D1225" s="96" t="s">
        <v>1788</v>
      </c>
      <c r="E1225" s="96" t="s">
        <v>1804</v>
      </c>
      <c r="F1225" s="97" t="s">
        <v>1352</v>
      </c>
      <c r="G1225" s="97" t="s">
        <v>125</v>
      </c>
      <c r="H1225" s="3" t="s">
        <v>126</v>
      </c>
      <c r="I1225" s="3" t="s">
        <v>127</v>
      </c>
      <c r="J1225" s="8" t="s">
        <v>128</v>
      </c>
      <c r="K1225" s="9" t="s">
        <v>1268</v>
      </c>
      <c r="L1225" s="9" t="s">
        <v>1268</v>
      </c>
      <c r="M1225" s="9" t="s">
        <v>1352</v>
      </c>
    </row>
    <row r="1226" spans="1:13" ht="15.95" customHeight="1">
      <c r="A1226" s="2" t="s">
        <v>1255</v>
      </c>
      <c r="B1226" s="17" t="s">
        <v>1790</v>
      </c>
      <c r="D1226" s="92"/>
      <c r="E1226" s="92"/>
      <c r="F1226" s="97"/>
      <c r="G1226" s="97" t="s">
        <v>251</v>
      </c>
      <c r="H1226" s="3" t="s">
        <v>252</v>
      </c>
      <c r="I1226" s="3" t="s">
        <v>253</v>
      </c>
      <c r="J1226" s="8" t="s">
        <v>128</v>
      </c>
      <c r="K1226" s="9" t="s">
        <v>1268</v>
      </c>
      <c r="L1226" s="9" t="s">
        <v>1268</v>
      </c>
      <c r="M1226" s="9" t="s">
        <v>1352</v>
      </c>
    </row>
    <row r="1227" spans="1:13" ht="15.95" customHeight="1">
      <c r="A1227" s="2" t="s">
        <v>1255</v>
      </c>
      <c r="B1227" s="17" t="s">
        <v>1283</v>
      </c>
      <c r="D1227" s="92"/>
      <c r="E1227" s="92"/>
      <c r="F1227" s="97"/>
      <c r="G1227" s="97" t="s">
        <v>686</v>
      </c>
      <c r="H1227" s="3" t="s">
        <v>688</v>
      </c>
      <c r="I1227" s="3" t="s">
        <v>689</v>
      </c>
      <c r="J1227" s="8" t="s">
        <v>322</v>
      </c>
      <c r="K1227" s="9" t="s">
        <v>1271</v>
      </c>
      <c r="L1227" s="9" t="s">
        <v>1271</v>
      </c>
      <c r="M1227" s="9" t="s">
        <v>1354</v>
      </c>
    </row>
    <row r="1228" spans="1:13" ht="15.95" customHeight="1">
      <c r="A1228" s="2" t="s">
        <v>1255</v>
      </c>
      <c r="B1228" s="17" t="s">
        <v>1790</v>
      </c>
      <c r="D1228" s="96" t="s">
        <v>1791</v>
      </c>
      <c r="E1228" s="96" t="s">
        <v>1292</v>
      </c>
      <c r="F1228" s="97" t="s">
        <v>1292</v>
      </c>
      <c r="G1228" s="97" t="s">
        <v>251</v>
      </c>
      <c r="H1228" s="3" t="s">
        <v>252</v>
      </c>
      <c r="I1228" s="3" t="s">
        <v>253</v>
      </c>
      <c r="J1228" s="8" t="s">
        <v>128</v>
      </c>
      <c r="K1228" s="9" t="s">
        <v>1268</v>
      </c>
      <c r="L1228" s="9" t="s">
        <v>1268</v>
      </c>
      <c r="M1228" s="9" t="s">
        <v>1292</v>
      </c>
    </row>
    <row r="1229" spans="1:13" ht="15.95" customHeight="1">
      <c r="A1229" s="2" t="s">
        <v>1255</v>
      </c>
      <c r="B1229" s="17" t="s">
        <v>1792</v>
      </c>
      <c r="D1229" s="96" t="s">
        <v>1793</v>
      </c>
      <c r="E1229" s="96" t="s">
        <v>1644</v>
      </c>
      <c r="F1229" s="97" t="s">
        <v>1461</v>
      </c>
      <c r="G1229" s="97" t="s">
        <v>141</v>
      </c>
      <c r="H1229" s="3" t="s">
        <v>142</v>
      </c>
      <c r="I1229" s="3" t="s">
        <v>143</v>
      </c>
      <c r="J1229" s="8" t="s">
        <v>128</v>
      </c>
      <c r="K1229" s="9" t="s">
        <v>1268</v>
      </c>
      <c r="L1229" s="9" t="s">
        <v>1268</v>
      </c>
      <c r="M1229" s="9" t="s">
        <v>1461</v>
      </c>
    </row>
    <row r="1230" spans="1:13" ht="15.95" customHeight="1">
      <c r="A1230" s="2" t="s">
        <v>1255</v>
      </c>
      <c r="B1230" s="17" t="s">
        <v>1790</v>
      </c>
      <c r="D1230" s="92"/>
      <c r="E1230" s="92"/>
      <c r="F1230" s="97"/>
      <c r="G1230" s="97" t="s">
        <v>251</v>
      </c>
      <c r="H1230" s="3" t="s">
        <v>252</v>
      </c>
      <c r="I1230" s="3" t="s">
        <v>253</v>
      </c>
      <c r="J1230" s="8" t="s">
        <v>128</v>
      </c>
      <c r="K1230" s="9" t="s">
        <v>1268</v>
      </c>
      <c r="L1230" s="9" t="s">
        <v>1268</v>
      </c>
      <c r="M1230" s="9" t="s">
        <v>1461</v>
      </c>
    </row>
    <row r="1231" spans="1:13" ht="15.95" customHeight="1">
      <c r="A1231" s="2" t="s">
        <v>1255</v>
      </c>
      <c r="B1231" s="17" t="s">
        <v>1794</v>
      </c>
      <c r="D1231" s="96" t="s">
        <v>1795</v>
      </c>
      <c r="E1231" s="96" t="s">
        <v>1645</v>
      </c>
      <c r="F1231" s="97" t="s">
        <v>1263</v>
      </c>
      <c r="G1231" s="97" t="s">
        <v>146</v>
      </c>
      <c r="H1231" s="3" t="s">
        <v>142</v>
      </c>
      <c r="I1231" s="3" t="s">
        <v>147</v>
      </c>
      <c r="J1231" s="8" t="s">
        <v>148</v>
      </c>
      <c r="K1231" s="9" t="s">
        <v>1268</v>
      </c>
      <c r="L1231" s="9" t="s">
        <v>1268</v>
      </c>
      <c r="M1231" s="9" t="s">
        <v>1263</v>
      </c>
    </row>
    <row r="1232" spans="1:13" ht="15.95" customHeight="1">
      <c r="A1232" s="2" t="s">
        <v>1255</v>
      </c>
      <c r="B1232" s="17" t="s">
        <v>1796</v>
      </c>
      <c r="D1232" s="96" t="s">
        <v>1797</v>
      </c>
      <c r="E1232" s="96" t="s">
        <v>1282</v>
      </c>
      <c r="F1232" s="97" t="s">
        <v>1282</v>
      </c>
      <c r="G1232" s="97" t="s">
        <v>176</v>
      </c>
      <c r="H1232" s="3" t="s">
        <v>172</v>
      </c>
      <c r="I1232" s="3" t="s">
        <v>177</v>
      </c>
      <c r="J1232" s="8" t="s">
        <v>148</v>
      </c>
      <c r="K1232" s="9" t="s">
        <v>1268</v>
      </c>
      <c r="L1232" s="9" t="s">
        <v>1268</v>
      </c>
      <c r="M1232" s="9" t="s">
        <v>1282</v>
      </c>
    </row>
    <row r="1233" spans="1:13" ht="15.95" customHeight="1">
      <c r="A1233" s="2" t="s">
        <v>1255</v>
      </c>
      <c r="D1233" s="96"/>
      <c r="E1233" s="96"/>
      <c r="F1233" s="97"/>
      <c r="G1233" s="97"/>
      <c r="H1233" s="3"/>
      <c r="I1233" s="3"/>
      <c r="J1233" s="8"/>
      <c r="K1233" s="9"/>
      <c r="L1233" s="9"/>
      <c r="M1233" s="9"/>
    </row>
    <row r="1234" spans="1:13" ht="15.95" customHeight="1">
      <c r="A1234" s="2" t="s">
        <v>1255</v>
      </c>
      <c r="D1234" s="96" t="s">
        <v>1549</v>
      </c>
      <c r="E1234" s="96"/>
      <c r="F1234" s="97"/>
      <c r="G1234" s="97"/>
      <c r="H1234" s="3"/>
      <c r="I1234" s="3"/>
      <c r="J1234" s="8"/>
      <c r="K1234" s="9"/>
      <c r="L1234" s="9"/>
      <c r="M1234" s="9"/>
    </row>
    <row r="1235" spans="1:13" ht="15.95" customHeight="1">
      <c r="A1235" s="2" t="s">
        <v>1255</v>
      </c>
      <c r="B1235" s="17" t="s">
        <v>1790</v>
      </c>
      <c r="D1235" s="96" t="s">
        <v>1798</v>
      </c>
      <c r="E1235" s="96" t="s">
        <v>1805</v>
      </c>
      <c r="F1235" s="97" t="s">
        <v>1806</v>
      </c>
      <c r="G1235" s="97" t="s">
        <v>251</v>
      </c>
      <c r="H1235" s="3" t="s">
        <v>252</v>
      </c>
      <c r="I1235" s="3" t="s">
        <v>253</v>
      </c>
      <c r="J1235" s="8" t="s">
        <v>128</v>
      </c>
      <c r="K1235" s="9" t="s">
        <v>1268</v>
      </c>
      <c r="L1235" s="9" t="s">
        <v>1268</v>
      </c>
      <c r="M1235" s="9" t="s">
        <v>1806</v>
      </c>
    </row>
    <row r="1236" spans="1:13" ht="15.95" customHeight="1">
      <c r="A1236" s="2" t="s">
        <v>1255</v>
      </c>
      <c r="B1236" s="17" t="s">
        <v>1277</v>
      </c>
      <c r="D1236" s="96" t="s">
        <v>1788</v>
      </c>
      <c r="E1236" s="96" t="s">
        <v>1807</v>
      </c>
      <c r="F1236" s="97" t="s">
        <v>1626</v>
      </c>
      <c r="G1236" s="97" t="s">
        <v>125</v>
      </c>
      <c r="H1236" s="3" t="s">
        <v>126</v>
      </c>
      <c r="I1236" s="3" t="s">
        <v>127</v>
      </c>
      <c r="J1236" s="8" t="s">
        <v>128</v>
      </c>
      <c r="K1236" s="9" t="s">
        <v>1268</v>
      </c>
      <c r="L1236" s="9" t="s">
        <v>1268</v>
      </c>
      <c r="M1236" s="9" t="s">
        <v>1626</v>
      </c>
    </row>
    <row r="1237" spans="1:13" ht="15.95" customHeight="1">
      <c r="A1237" s="2" t="s">
        <v>1255</v>
      </c>
      <c r="B1237" s="17" t="s">
        <v>1790</v>
      </c>
      <c r="D1237" s="92"/>
      <c r="E1237" s="92"/>
      <c r="F1237" s="97"/>
      <c r="G1237" s="97" t="s">
        <v>251</v>
      </c>
      <c r="H1237" s="3" t="s">
        <v>252</v>
      </c>
      <c r="I1237" s="3" t="s">
        <v>253</v>
      </c>
      <c r="J1237" s="8" t="s">
        <v>128</v>
      </c>
      <c r="K1237" s="9" t="s">
        <v>1268</v>
      </c>
      <c r="L1237" s="9" t="s">
        <v>1268</v>
      </c>
      <c r="M1237" s="9" t="s">
        <v>1626</v>
      </c>
    </row>
    <row r="1238" spans="1:13" ht="15.95" customHeight="1">
      <c r="A1238" s="2" t="s">
        <v>1255</v>
      </c>
      <c r="B1238" s="17" t="s">
        <v>1283</v>
      </c>
      <c r="D1238" s="92"/>
      <c r="E1238" s="92"/>
      <c r="F1238" s="97"/>
      <c r="G1238" s="97" t="s">
        <v>686</v>
      </c>
      <c r="H1238" s="3" t="s">
        <v>688</v>
      </c>
      <c r="I1238" s="3" t="s">
        <v>689</v>
      </c>
      <c r="J1238" s="8" t="s">
        <v>322</v>
      </c>
      <c r="K1238" s="9" t="s">
        <v>1271</v>
      </c>
      <c r="L1238" s="9" t="s">
        <v>1271</v>
      </c>
      <c r="M1238" s="9" t="s">
        <v>1808</v>
      </c>
    </row>
    <row r="1239" spans="1:13" ht="15.95" customHeight="1">
      <c r="A1239" s="2" t="s">
        <v>1255</v>
      </c>
      <c r="B1239" s="17" t="s">
        <v>1790</v>
      </c>
      <c r="D1239" s="96" t="s">
        <v>1791</v>
      </c>
      <c r="E1239" s="96" t="s">
        <v>1274</v>
      </c>
      <c r="F1239" s="97" t="s">
        <v>1275</v>
      </c>
      <c r="G1239" s="97" t="s">
        <v>251</v>
      </c>
      <c r="H1239" s="3" t="s">
        <v>252</v>
      </c>
      <c r="I1239" s="3" t="s">
        <v>253</v>
      </c>
      <c r="J1239" s="8" t="s">
        <v>128</v>
      </c>
      <c r="K1239" s="9" t="s">
        <v>1268</v>
      </c>
      <c r="L1239" s="9" t="s">
        <v>1268</v>
      </c>
      <c r="M1239" s="9" t="s">
        <v>1275</v>
      </c>
    </row>
    <row r="1240" spans="1:13" ht="15.95" customHeight="1">
      <c r="A1240" s="2" t="s">
        <v>1255</v>
      </c>
      <c r="B1240" s="17" t="s">
        <v>1792</v>
      </c>
      <c r="D1240" s="96" t="s">
        <v>1793</v>
      </c>
      <c r="E1240" s="96" t="s">
        <v>1460</v>
      </c>
      <c r="F1240" s="97" t="s">
        <v>1460</v>
      </c>
      <c r="G1240" s="97" t="s">
        <v>141</v>
      </c>
      <c r="H1240" s="3" t="s">
        <v>142</v>
      </c>
      <c r="I1240" s="3" t="s">
        <v>143</v>
      </c>
      <c r="J1240" s="8" t="s">
        <v>128</v>
      </c>
      <c r="K1240" s="9" t="s">
        <v>1268</v>
      </c>
      <c r="L1240" s="9" t="s">
        <v>1268</v>
      </c>
      <c r="M1240" s="9" t="s">
        <v>1460</v>
      </c>
    </row>
    <row r="1241" spans="1:13" ht="15.95" customHeight="1">
      <c r="A1241" s="2" t="s">
        <v>1255</v>
      </c>
      <c r="B1241" s="17" t="s">
        <v>1790</v>
      </c>
      <c r="D1241" s="92"/>
      <c r="E1241" s="92"/>
      <c r="F1241" s="97"/>
      <c r="G1241" s="97" t="s">
        <v>251</v>
      </c>
      <c r="H1241" s="3" t="s">
        <v>252</v>
      </c>
      <c r="I1241" s="3" t="s">
        <v>253</v>
      </c>
      <c r="J1241" s="8" t="s">
        <v>128</v>
      </c>
      <c r="K1241" s="9" t="s">
        <v>1268</v>
      </c>
      <c r="L1241" s="9" t="s">
        <v>1268</v>
      </c>
      <c r="M1241" s="9" t="s">
        <v>1460</v>
      </c>
    </row>
    <row r="1242" spans="1:13" ht="15.95" customHeight="1">
      <c r="A1242" s="2" t="s">
        <v>1255</v>
      </c>
      <c r="B1242" s="17" t="s">
        <v>1794</v>
      </c>
      <c r="D1242" s="96" t="s">
        <v>1795</v>
      </c>
      <c r="E1242" s="96" t="s">
        <v>1282</v>
      </c>
      <c r="F1242" s="97" t="s">
        <v>1282</v>
      </c>
      <c r="G1242" s="97" t="s">
        <v>146</v>
      </c>
      <c r="H1242" s="3" t="s">
        <v>142</v>
      </c>
      <c r="I1242" s="3" t="s">
        <v>147</v>
      </c>
      <c r="J1242" s="8" t="s">
        <v>148</v>
      </c>
      <c r="K1242" s="9" t="s">
        <v>1268</v>
      </c>
      <c r="L1242" s="9" t="s">
        <v>1268</v>
      </c>
      <c r="M1242" s="9" t="s">
        <v>1282</v>
      </c>
    </row>
    <row r="1243" spans="1:13" ht="15.95" customHeight="1">
      <c r="A1243" s="2" t="s">
        <v>1255</v>
      </c>
      <c r="B1243" s="17" t="s">
        <v>1796</v>
      </c>
      <c r="D1243" s="96" t="s">
        <v>1797</v>
      </c>
      <c r="E1243" s="96" t="s">
        <v>1268</v>
      </c>
      <c r="F1243" s="97" t="s">
        <v>1268</v>
      </c>
      <c r="G1243" s="97" t="s">
        <v>176</v>
      </c>
      <c r="H1243" s="3" t="s">
        <v>172</v>
      </c>
      <c r="I1243" s="3" t="s">
        <v>177</v>
      </c>
      <c r="J1243" s="8" t="s">
        <v>148</v>
      </c>
      <c r="K1243" s="9" t="s">
        <v>1268</v>
      </c>
      <c r="L1243" s="9" t="s">
        <v>1268</v>
      </c>
      <c r="M1243" s="9" t="s">
        <v>1268</v>
      </c>
    </row>
    <row r="1244" spans="1:13" ht="15.95" customHeight="1">
      <c r="A1244" s="2" t="s">
        <v>1255</v>
      </c>
      <c r="D1244" s="96"/>
      <c r="E1244" s="96"/>
      <c r="F1244" s="97"/>
      <c r="G1244" s="97"/>
      <c r="H1244" s="3"/>
      <c r="I1244" s="3"/>
      <c r="J1244" s="8"/>
      <c r="K1244" s="9"/>
      <c r="L1244" s="9"/>
      <c r="M1244" s="9"/>
    </row>
    <row r="1245" spans="1:13" ht="15.95" customHeight="1">
      <c r="A1245" s="2" t="s">
        <v>1255</v>
      </c>
      <c r="D1245" s="96" t="s">
        <v>1429</v>
      </c>
      <c r="E1245" s="96"/>
      <c r="F1245" s="97"/>
      <c r="G1245" s="97"/>
      <c r="H1245" s="3"/>
      <c r="I1245" s="3"/>
      <c r="J1245" s="8"/>
      <c r="K1245" s="9"/>
      <c r="L1245" s="9"/>
      <c r="M1245" s="9"/>
    </row>
    <row r="1246" spans="1:13" ht="15.95" customHeight="1">
      <c r="A1246" s="2" t="s">
        <v>1255</v>
      </c>
      <c r="B1246" s="17" t="s">
        <v>1809</v>
      </c>
      <c r="D1246" s="96" t="s">
        <v>1810</v>
      </c>
      <c r="E1246" s="96" t="s">
        <v>1811</v>
      </c>
      <c r="F1246" s="97" t="s">
        <v>1368</v>
      </c>
      <c r="G1246" s="97" t="s">
        <v>264</v>
      </c>
      <c r="H1246" s="3" t="s">
        <v>252</v>
      </c>
      <c r="I1246" s="3" t="s">
        <v>265</v>
      </c>
      <c r="J1246" s="8" t="s">
        <v>128</v>
      </c>
      <c r="K1246" s="9" t="s">
        <v>1412</v>
      </c>
      <c r="L1246" s="9" t="s">
        <v>1412</v>
      </c>
      <c r="M1246" s="9" t="s">
        <v>1812</v>
      </c>
    </row>
    <row r="1247" spans="1:13" ht="15.95" customHeight="1">
      <c r="A1247" s="2" t="s">
        <v>1255</v>
      </c>
      <c r="B1247" s="17" t="s">
        <v>1480</v>
      </c>
      <c r="D1247" s="96" t="s">
        <v>1813</v>
      </c>
      <c r="E1247" s="96" t="s">
        <v>1460</v>
      </c>
      <c r="F1247" s="97" t="s">
        <v>1460</v>
      </c>
      <c r="G1247" s="97" t="s">
        <v>131</v>
      </c>
      <c r="H1247" s="3" t="s">
        <v>126</v>
      </c>
      <c r="I1247" s="3" t="s">
        <v>132</v>
      </c>
      <c r="J1247" s="8" t="s">
        <v>128</v>
      </c>
      <c r="K1247" s="9" t="s">
        <v>1268</v>
      </c>
      <c r="L1247" s="9" t="s">
        <v>1268</v>
      </c>
      <c r="M1247" s="9" t="s">
        <v>1460</v>
      </c>
    </row>
    <row r="1248" spans="1:13" ht="15.95" customHeight="1">
      <c r="A1248" s="2" t="s">
        <v>1255</v>
      </c>
      <c r="B1248" s="17" t="s">
        <v>1809</v>
      </c>
      <c r="D1248" s="92"/>
      <c r="E1248" s="92"/>
      <c r="F1248" s="97"/>
      <c r="G1248" s="97" t="s">
        <v>264</v>
      </c>
      <c r="H1248" s="3" t="s">
        <v>252</v>
      </c>
      <c r="I1248" s="3" t="s">
        <v>265</v>
      </c>
      <c r="J1248" s="8" t="s">
        <v>128</v>
      </c>
      <c r="K1248" s="9" t="s">
        <v>1412</v>
      </c>
      <c r="L1248" s="9" t="s">
        <v>1412</v>
      </c>
      <c r="M1248" s="9" t="s">
        <v>1371</v>
      </c>
    </row>
    <row r="1249" spans="1:13" ht="15.95" customHeight="1">
      <c r="A1249" s="2" t="s">
        <v>1255</v>
      </c>
      <c r="B1249" s="17" t="s">
        <v>1694</v>
      </c>
      <c r="D1249" s="92"/>
      <c r="E1249" s="92"/>
      <c r="F1249" s="97"/>
      <c r="G1249" s="97" t="s">
        <v>693</v>
      </c>
      <c r="H1249" s="3" t="s">
        <v>688</v>
      </c>
      <c r="I1249" s="3" t="s">
        <v>695</v>
      </c>
      <c r="J1249" s="8" t="s">
        <v>322</v>
      </c>
      <c r="K1249" s="9" t="s">
        <v>1271</v>
      </c>
      <c r="L1249" s="9" t="s">
        <v>1271</v>
      </c>
      <c r="M1249" s="9" t="s">
        <v>1462</v>
      </c>
    </row>
    <row r="1250" spans="1:13" ht="15.95" customHeight="1">
      <c r="A1250" s="2" t="s">
        <v>1255</v>
      </c>
      <c r="B1250" s="17" t="s">
        <v>1809</v>
      </c>
      <c r="D1250" s="96" t="s">
        <v>1814</v>
      </c>
      <c r="E1250" s="96" t="s">
        <v>1274</v>
      </c>
      <c r="F1250" s="97" t="s">
        <v>1275</v>
      </c>
      <c r="G1250" s="97" t="s">
        <v>264</v>
      </c>
      <c r="H1250" s="3" t="s">
        <v>252</v>
      </c>
      <c r="I1250" s="3" t="s">
        <v>265</v>
      </c>
      <c r="J1250" s="8" t="s">
        <v>128</v>
      </c>
      <c r="K1250" s="9" t="s">
        <v>1412</v>
      </c>
      <c r="L1250" s="9" t="s">
        <v>1412</v>
      </c>
      <c r="M1250" s="9" t="s">
        <v>1815</v>
      </c>
    </row>
    <row r="1251" spans="1:13" ht="15.95" customHeight="1">
      <c r="A1251" s="2" t="s">
        <v>1255</v>
      </c>
      <c r="B1251" s="17" t="s">
        <v>1480</v>
      </c>
      <c r="D1251" s="96" t="s">
        <v>1816</v>
      </c>
      <c r="E1251" s="96" t="s">
        <v>1817</v>
      </c>
      <c r="F1251" s="97" t="s">
        <v>1634</v>
      </c>
      <c r="G1251" s="97" t="s">
        <v>131</v>
      </c>
      <c r="H1251" s="3" t="s">
        <v>126</v>
      </c>
      <c r="I1251" s="3" t="s">
        <v>132</v>
      </c>
      <c r="J1251" s="8" t="s">
        <v>128</v>
      </c>
      <c r="K1251" s="9" t="s">
        <v>1268</v>
      </c>
      <c r="L1251" s="9" t="s">
        <v>1268</v>
      </c>
      <c r="M1251" s="9" t="s">
        <v>1634</v>
      </c>
    </row>
    <row r="1252" spans="1:13" ht="15.95" customHeight="1">
      <c r="A1252" s="2" t="s">
        <v>1255</v>
      </c>
      <c r="B1252" s="17" t="s">
        <v>1818</v>
      </c>
      <c r="D1252" s="92"/>
      <c r="E1252" s="92"/>
      <c r="F1252" s="97"/>
      <c r="G1252" s="97" t="s">
        <v>262</v>
      </c>
      <c r="H1252" s="3" t="s">
        <v>252</v>
      </c>
      <c r="I1252" s="3" t="s">
        <v>263</v>
      </c>
      <c r="J1252" s="8" t="s">
        <v>128</v>
      </c>
      <c r="K1252" s="9" t="s">
        <v>1304</v>
      </c>
      <c r="L1252" s="9" t="s">
        <v>1304</v>
      </c>
      <c r="M1252" s="9" t="s">
        <v>1819</v>
      </c>
    </row>
    <row r="1253" spans="1:13" ht="15.95" customHeight="1">
      <c r="A1253" s="2" t="s">
        <v>1255</v>
      </c>
      <c r="B1253" s="17" t="s">
        <v>1694</v>
      </c>
      <c r="D1253" s="92"/>
      <c r="E1253" s="92"/>
      <c r="F1253" s="97"/>
      <c r="G1253" s="97" t="s">
        <v>693</v>
      </c>
      <c r="H1253" s="3" t="s">
        <v>688</v>
      </c>
      <c r="I1253" s="3" t="s">
        <v>695</v>
      </c>
      <c r="J1253" s="8" t="s">
        <v>322</v>
      </c>
      <c r="K1253" s="9" t="s">
        <v>1271</v>
      </c>
      <c r="L1253" s="9" t="s">
        <v>1271</v>
      </c>
      <c r="M1253" s="9" t="s">
        <v>1635</v>
      </c>
    </row>
    <row r="1254" spans="1:13" ht="15.95" customHeight="1">
      <c r="A1254" s="2" t="s">
        <v>1255</v>
      </c>
      <c r="B1254" s="17" t="s">
        <v>1818</v>
      </c>
      <c r="D1254" s="96" t="s">
        <v>1820</v>
      </c>
      <c r="E1254" s="96" t="s">
        <v>1292</v>
      </c>
      <c r="F1254" s="97" t="s">
        <v>1292</v>
      </c>
      <c r="G1254" s="97" t="s">
        <v>262</v>
      </c>
      <c r="H1254" s="3" t="s">
        <v>252</v>
      </c>
      <c r="I1254" s="3" t="s">
        <v>263</v>
      </c>
      <c r="J1254" s="8" t="s">
        <v>128</v>
      </c>
      <c r="K1254" s="9" t="s">
        <v>1304</v>
      </c>
      <c r="L1254" s="9" t="s">
        <v>1304</v>
      </c>
      <c r="M1254" s="9" t="s">
        <v>1460</v>
      </c>
    </row>
    <row r="1255" spans="1:13" ht="15.95" customHeight="1">
      <c r="A1255" s="2" t="s">
        <v>1255</v>
      </c>
      <c r="B1255" s="17" t="s">
        <v>1265</v>
      </c>
      <c r="D1255" s="96" t="s">
        <v>1781</v>
      </c>
      <c r="E1255" s="96" t="s">
        <v>1821</v>
      </c>
      <c r="F1255" s="97" t="s">
        <v>1413</v>
      </c>
      <c r="G1255" s="97" t="s">
        <v>129</v>
      </c>
      <c r="H1255" s="3" t="s">
        <v>126</v>
      </c>
      <c r="I1255" s="3" t="s">
        <v>130</v>
      </c>
      <c r="J1255" s="8" t="s">
        <v>128</v>
      </c>
      <c r="K1255" s="9" t="s">
        <v>1268</v>
      </c>
      <c r="L1255" s="9" t="s">
        <v>1268</v>
      </c>
      <c r="M1255" s="9" t="s">
        <v>1413</v>
      </c>
    </row>
    <row r="1256" spans="1:13" ht="15.95" customHeight="1">
      <c r="A1256" s="2" t="s">
        <v>1255</v>
      </c>
      <c r="B1256" s="17" t="s">
        <v>1782</v>
      </c>
      <c r="D1256" s="92"/>
      <c r="E1256" s="92"/>
      <c r="F1256" s="97"/>
      <c r="G1256" s="97" t="s">
        <v>258</v>
      </c>
      <c r="H1256" s="3" t="s">
        <v>252</v>
      </c>
      <c r="I1256" s="3" t="s">
        <v>259</v>
      </c>
      <c r="J1256" s="8" t="s">
        <v>128</v>
      </c>
      <c r="K1256" s="9" t="s">
        <v>1461</v>
      </c>
      <c r="L1256" s="9" t="s">
        <v>1461</v>
      </c>
      <c r="M1256" s="9" t="s">
        <v>1822</v>
      </c>
    </row>
    <row r="1257" spans="1:13" ht="15.95" customHeight="1">
      <c r="A1257" s="2" t="s">
        <v>1255</v>
      </c>
      <c r="B1257" s="17" t="s">
        <v>1270</v>
      </c>
      <c r="D1257" s="92"/>
      <c r="E1257" s="92"/>
      <c r="F1257" s="97"/>
      <c r="G1257" s="97" t="s">
        <v>690</v>
      </c>
      <c r="H1257" s="3" t="s">
        <v>688</v>
      </c>
      <c r="I1257" s="3" t="s">
        <v>692</v>
      </c>
      <c r="J1257" s="8" t="s">
        <v>322</v>
      </c>
      <c r="K1257" s="9" t="s">
        <v>1271</v>
      </c>
      <c r="L1257" s="9" t="s">
        <v>1271</v>
      </c>
      <c r="M1257" s="9" t="s">
        <v>1428</v>
      </c>
    </row>
    <row r="1258" spans="1:13" ht="15.95" customHeight="1">
      <c r="A1258" s="2" t="s">
        <v>1255</v>
      </c>
      <c r="B1258" s="17" t="s">
        <v>1782</v>
      </c>
      <c r="D1258" s="96" t="s">
        <v>1783</v>
      </c>
      <c r="E1258" s="96" t="s">
        <v>1454</v>
      </c>
      <c r="F1258" s="97" t="s">
        <v>1293</v>
      </c>
      <c r="G1258" s="97" t="s">
        <v>258</v>
      </c>
      <c r="H1258" s="3" t="s">
        <v>252</v>
      </c>
      <c r="I1258" s="3" t="s">
        <v>259</v>
      </c>
      <c r="J1258" s="8" t="s">
        <v>128</v>
      </c>
      <c r="K1258" s="9" t="s">
        <v>1461</v>
      </c>
      <c r="L1258" s="9" t="s">
        <v>1461</v>
      </c>
      <c r="M1258" s="9" t="s">
        <v>1823</v>
      </c>
    </row>
    <row r="1259" spans="1:13" ht="15.95" customHeight="1">
      <c r="A1259" s="2" t="s">
        <v>1255</v>
      </c>
      <c r="B1259" s="17" t="s">
        <v>1277</v>
      </c>
      <c r="D1259" s="96" t="s">
        <v>1785</v>
      </c>
      <c r="E1259" s="96" t="s">
        <v>1824</v>
      </c>
      <c r="F1259" s="97" t="s">
        <v>1680</v>
      </c>
      <c r="G1259" s="97" t="s">
        <v>125</v>
      </c>
      <c r="H1259" s="3" t="s">
        <v>126</v>
      </c>
      <c r="I1259" s="3" t="s">
        <v>127</v>
      </c>
      <c r="J1259" s="8" t="s">
        <v>128</v>
      </c>
      <c r="K1259" s="9" t="s">
        <v>1268</v>
      </c>
      <c r="L1259" s="9" t="s">
        <v>1268</v>
      </c>
      <c r="M1259" s="9" t="s">
        <v>1680</v>
      </c>
    </row>
    <row r="1260" spans="1:13" ht="15.95" customHeight="1">
      <c r="A1260" s="2" t="s">
        <v>1255</v>
      </c>
      <c r="B1260" s="17" t="s">
        <v>1786</v>
      </c>
      <c r="C1260" s="17" t="s">
        <v>1361</v>
      </c>
      <c r="D1260" s="5"/>
      <c r="E1260" s="5"/>
      <c r="F1260" s="97"/>
      <c r="G1260" s="97" t="s">
        <v>256</v>
      </c>
      <c r="H1260" s="3" t="s">
        <v>252</v>
      </c>
      <c r="I1260" s="3" t="s">
        <v>257</v>
      </c>
      <c r="J1260" s="8" t="s">
        <v>128</v>
      </c>
      <c r="K1260" s="9" t="s">
        <v>1282</v>
      </c>
      <c r="L1260" s="9" t="s">
        <v>1282</v>
      </c>
      <c r="M1260" s="9" t="s">
        <v>1825</v>
      </c>
    </row>
    <row r="1261" spans="1:13" ht="15.95" customHeight="1">
      <c r="D1261" s="99"/>
      <c r="E1261" s="99"/>
    </row>
    <row r="1262" spans="1:13" ht="15.95" customHeight="1">
      <c r="D1262" s="99"/>
      <c r="E1262" s="99"/>
    </row>
    <row r="1263" spans="1:13" ht="15.95" customHeight="1">
      <c r="B1263" s="17" t="s">
        <v>1324</v>
      </c>
      <c r="D1263" s="250" t="s">
        <v>1769</v>
      </c>
      <c r="E1263" s="251"/>
      <c r="F1263" s="251"/>
      <c r="G1263" s="251"/>
      <c r="H1263" s="251"/>
      <c r="I1263" s="251"/>
      <c r="J1263" s="251"/>
      <c r="K1263" s="251"/>
      <c r="L1263" s="251"/>
      <c r="M1263" s="251"/>
    </row>
    <row r="1264" spans="1:13" ht="15.95" customHeight="1">
      <c r="A1264" s="44" t="s">
        <v>1325</v>
      </c>
      <c r="B1264" s="42" t="s">
        <v>1326</v>
      </c>
      <c r="C1264" s="42" t="s">
        <v>1327</v>
      </c>
      <c r="D1264" s="252" t="s">
        <v>1328</v>
      </c>
      <c r="E1264" s="252" t="s">
        <v>1329</v>
      </c>
      <c r="F1264" s="255" t="s">
        <v>1330</v>
      </c>
      <c r="G1264" s="255" t="s">
        <v>1331</v>
      </c>
      <c r="H1264" s="252" t="s">
        <v>1332</v>
      </c>
      <c r="I1264" s="252" t="s">
        <v>1333</v>
      </c>
      <c r="J1264" s="252" t="s">
        <v>1334</v>
      </c>
      <c r="K1264" s="252" t="s">
        <v>1335</v>
      </c>
      <c r="L1264" s="252" t="s">
        <v>1336</v>
      </c>
      <c r="M1264" s="252" t="s">
        <v>1337</v>
      </c>
    </row>
    <row r="1265" spans="1:13" ht="15.95" customHeight="1">
      <c r="A1265" s="44"/>
      <c r="B1265" s="42"/>
      <c r="C1265" s="42"/>
      <c r="D1265" s="254"/>
      <c r="E1265" s="254"/>
      <c r="F1265" s="256"/>
      <c r="G1265" s="256"/>
      <c r="H1265" s="254"/>
      <c r="I1265" s="254"/>
      <c r="J1265" s="254"/>
      <c r="K1265" s="254"/>
      <c r="L1265" s="254"/>
      <c r="M1265" s="254"/>
    </row>
    <row r="1266" spans="1:13" ht="15.95" customHeight="1">
      <c r="A1266" s="2" t="s">
        <v>1255</v>
      </c>
      <c r="B1266" s="17" t="s">
        <v>1283</v>
      </c>
      <c r="C1266" s="17" t="s">
        <v>1445</v>
      </c>
      <c r="D1266" s="92"/>
      <c r="E1266" s="92"/>
      <c r="F1266" s="93"/>
      <c r="G1266" s="93" t="s">
        <v>686</v>
      </c>
      <c r="H1266" s="5" t="s">
        <v>688</v>
      </c>
      <c r="I1266" s="5" t="s">
        <v>689</v>
      </c>
      <c r="J1266" s="94" t="s">
        <v>322</v>
      </c>
      <c r="K1266" s="95" t="s">
        <v>1271</v>
      </c>
      <c r="L1266" s="95" t="s">
        <v>1271</v>
      </c>
      <c r="M1266" s="95" t="s">
        <v>1681</v>
      </c>
    </row>
    <row r="1267" spans="1:13" ht="15.95" customHeight="1">
      <c r="A1267" s="2" t="s">
        <v>1255</v>
      </c>
      <c r="B1267" s="17" t="s">
        <v>1786</v>
      </c>
      <c r="D1267" s="96" t="s">
        <v>1787</v>
      </c>
      <c r="E1267" s="96" t="s">
        <v>1454</v>
      </c>
      <c r="F1267" s="97" t="s">
        <v>1293</v>
      </c>
      <c r="G1267" s="97" t="s">
        <v>256</v>
      </c>
      <c r="H1267" s="3" t="s">
        <v>252</v>
      </c>
      <c r="I1267" s="3" t="s">
        <v>257</v>
      </c>
      <c r="J1267" s="8" t="s">
        <v>128</v>
      </c>
      <c r="K1267" s="9" t="s">
        <v>1282</v>
      </c>
      <c r="L1267" s="9" t="s">
        <v>1282</v>
      </c>
      <c r="M1267" s="9" t="s">
        <v>1826</v>
      </c>
    </row>
    <row r="1268" spans="1:13" ht="15.95" customHeight="1">
      <c r="A1268" s="2" t="s">
        <v>1255</v>
      </c>
      <c r="B1268" s="17" t="s">
        <v>1277</v>
      </c>
      <c r="D1268" s="96" t="s">
        <v>1788</v>
      </c>
      <c r="E1268" s="96" t="s">
        <v>1827</v>
      </c>
      <c r="F1268" s="97" t="s">
        <v>1828</v>
      </c>
      <c r="G1268" s="97" t="s">
        <v>125</v>
      </c>
      <c r="H1268" s="3" t="s">
        <v>126</v>
      </c>
      <c r="I1268" s="3" t="s">
        <v>127</v>
      </c>
      <c r="J1268" s="8" t="s">
        <v>128</v>
      </c>
      <c r="K1268" s="9" t="s">
        <v>1268</v>
      </c>
      <c r="L1268" s="9" t="s">
        <v>1268</v>
      </c>
      <c r="M1268" s="9" t="s">
        <v>1828</v>
      </c>
    </row>
    <row r="1269" spans="1:13" ht="15.95" customHeight="1">
      <c r="A1269" s="2" t="s">
        <v>1255</v>
      </c>
      <c r="B1269" s="17" t="s">
        <v>1790</v>
      </c>
      <c r="D1269" s="92"/>
      <c r="E1269" s="92"/>
      <c r="F1269" s="97"/>
      <c r="G1269" s="97" t="s">
        <v>251</v>
      </c>
      <c r="H1269" s="3" t="s">
        <v>252</v>
      </c>
      <c r="I1269" s="3" t="s">
        <v>253</v>
      </c>
      <c r="J1269" s="8" t="s">
        <v>128</v>
      </c>
      <c r="K1269" s="9" t="s">
        <v>1268</v>
      </c>
      <c r="L1269" s="9" t="s">
        <v>1268</v>
      </c>
      <c r="M1269" s="9" t="s">
        <v>1828</v>
      </c>
    </row>
    <row r="1270" spans="1:13" ht="15.95" customHeight="1">
      <c r="A1270" s="2" t="s">
        <v>1255</v>
      </c>
      <c r="B1270" s="17" t="s">
        <v>1283</v>
      </c>
      <c r="D1270" s="92"/>
      <c r="E1270" s="92"/>
      <c r="F1270" s="97"/>
      <c r="G1270" s="97" t="s">
        <v>686</v>
      </c>
      <c r="H1270" s="3" t="s">
        <v>688</v>
      </c>
      <c r="I1270" s="3" t="s">
        <v>689</v>
      </c>
      <c r="J1270" s="8" t="s">
        <v>322</v>
      </c>
      <c r="K1270" s="9" t="s">
        <v>1271</v>
      </c>
      <c r="L1270" s="9" t="s">
        <v>1271</v>
      </c>
      <c r="M1270" s="9" t="s">
        <v>1829</v>
      </c>
    </row>
    <row r="1271" spans="1:13" ht="15.95" customHeight="1">
      <c r="A1271" s="2" t="s">
        <v>1255</v>
      </c>
      <c r="B1271" s="17" t="s">
        <v>1790</v>
      </c>
      <c r="D1271" s="96" t="s">
        <v>1791</v>
      </c>
      <c r="E1271" s="96" t="s">
        <v>1454</v>
      </c>
      <c r="F1271" s="97" t="s">
        <v>1293</v>
      </c>
      <c r="G1271" s="97" t="s">
        <v>251</v>
      </c>
      <c r="H1271" s="3" t="s">
        <v>252</v>
      </c>
      <c r="I1271" s="3" t="s">
        <v>253</v>
      </c>
      <c r="J1271" s="8" t="s">
        <v>128</v>
      </c>
      <c r="K1271" s="9" t="s">
        <v>1268</v>
      </c>
      <c r="L1271" s="9" t="s">
        <v>1268</v>
      </c>
      <c r="M1271" s="9" t="s">
        <v>1293</v>
      </c>
    </row>
    <row r="1272" spans="1:13" ht="15.95" customHeight="1">
      <c r="A1272" s="2" t="s">
        <v>1255</v>
      </c>
      <c r="B1272" s="17" t="s">
        <v>1725</v>
      </c>
      <c r="D1272" s="96" t="s">
        <v>1830</v>
      </c>
      <c r="E1272" s="96" t="s">
        <v>1811</v>
      </c>
      <c r="F1272" s="97" t="s">
        <v>1368</v>
      </c>
      <c r="G1272" s="97" t="s">
        <v>237</v>
      </c>
      <c r="H1272" s="3" t="s">
        <v>238</v>
      </c>
      <c r="I1272" s="3" t="s">
        <v>239</v>
      </c>
      <c r="J1272" s="8" t="s">
        <v>128</v>
      </c>
      <c r="K1272" s="9" t="s">
        <v>1268</v>
      </c>
      <c r="L1272" s="9" t="s">
        <v>1268</v>
      </c>
      <c r="M1272" s="9" t="s">
        <v>1368</v>
      </c>
    </row>
    <row r="1273" spans="1:13" ht="15.95" customHeight="1">
      <c r="A1273" s="2" t="s">
        <v>1255</v>
      </c>
      <c r="B1273" s="17" t="s">
        <v>1265</v>
      </c>
      <c r="D1273" s="96" t="s">
        <v>1831</v>
      </c>
      <c r="E1273" s="96" t="s">
        <v>1832</v>
      </c>
      <c r="F1273" s="97" t="s">
        <v>1833</v>
      </c>
      <c r="G1273" s="97" t="s">
        <v>129</v>
      </c>
      <c r="H1273" s="3" t="s">
        <v>126</v>
      </c>
      <c r="I1273" s="3" t="s">
        <v>130</v>
      </c>
      <c r="J1273" s="8" t="s">
        <v>128</v>
      </c>
      <c r="K1273" s="9" t="s">
        <v>1268</v>
      </c>
      <c r="L1273" s="9" t="s">
        <v>1268</v>
      </c>
      <c r="M1273" s="9" t="s">
        <v>1833</v>
      </c>
    </row>
    <row r="1274" spans="1:13" ht="15.95" customHeight="1">
      <c r="A1274" s="2" t="s">
        <v>1255</v>
      </c>
      <c r="B1274" s="17" t="s">
        <v>1725</v>
      </c>
      <c r="D1274" s="92"/>
      <c r="E1274" s="92"/>
      <c r="F1274" s="97"/>
      <c r="G1274" s="97" t="s">
        <v>237</v>
      </c>
      <c r="H1274" s="3" t="s">
        <v>238</v>
      </c>
      <c r="I1274" s="3" t="s">
        <v>239</v>
      </c>
      <c r="J1274" s="8" t="s">
        <v>128</v>
      </c>
      <c r="K1274" s="9" t="s">
        <v>1268</v>
      </c>
      <c r="L1274" s="9" t="s">
        <v>1268</v>
      </c>
      <c r="M1274" s="9" t="s">
        <v>1833</v>
      </c>
    </row>
    <row r="1275" spans="1:13" ht="15.95" customHeight="1">
      <c r="A1275" s="2" t="s">
        <v>1255</v>
      </c>
      <c r="B1275" s="17" t="s">
        <v>1270</v>
      </c>
      <c r="D1275" s="92"/>
      <c r="E1275" s="92"/>
      <c r="F1275" s="97"/>
      <c r="G1275" s="97" t="s">
        <v>690</v>
      </c>
      <c r="H1275" s="3" t="s">
        <v>688</v>
      </c>
      <c r="I1275" s="3" t="s">
        <v>692</v>
      </c>
      <c r="J1275" s="8" t="s">
        <v>322</v>
      </c>
      <c r="K1275" s="9" t="s">
        <v>1271</v>
      </c>
      <c r="L1275" s="9" t="s">
        <v>1271</v>
      </c>
      <c r="M1275" s="9" t="s">
        <v>1834</v>
      </c>
    </row>
    <row r="1276" spans="1:13" ht="15.95" customHeight="1">
      <c r="A1276" s="2" t="s">
        <v>1255</v>
      </c>
      <c r="B1276" s="17" t="s">
        <v>1725</v>
      </c>
      <c r="D1276" s="96" t="s">
        <v>1835</v>
      </c>
      <c r="E1276" s="96" t="s">
        <v>1636</v>
      </c>
      <c r="F1276" s="97" t="s">
        <v>1308</v>
      </c>
      <c r="G1276" s="97" t="s">
        <v>237</v>
      </c>
      <c r="H1276" s="3" t="s">
        <v>238</v>
      </c>
      <c r="I1276" s="3" t="s">
        <v>239</v>
      </c>
      <c r="J1276" s="8" t="s">
        <v>128</v>
      </c>
      <c r="K1276" s="9" t="s">
        <v>1268</v>
      </c>
      <c r="L1276" s="9" t="s">
        <v>1268</v>
      </c>
      <c r="M1276" s="9" t="s">
        <v>1308</v>
      </c>
    </row>
    <row r="1277" spans="1:13" ht="15.95" customHeight="1">
      <c r="A1277" s="2" t="s">
        <v>1255</v>
      </c>
      <c r="B1277" s="17" t="s">
        <v>1792</v>
      </c>
      <c r="D1277" s="96" t="s">
        <v>1793</v>
      </c>
      <c r="E1277" s="96" t="s">
        <v>1637</v>
      </c>
      <c r="F1277" s="97" t="s">
        <v>1371</v>
      </c>
      <c r="G1277" s="97" t="s">
        <v>141</v>
      </c>
      <c r="H1277" s="3" t="s">
        <v>142</v>
      </c>
      <c r="I1277" s="3" t="s">
        <v>143</v>
      </c>
      <c r="J1277" s="8" t="s">
        <v>128</v>
      </c>
      <c r="K1277" s="9" t="s">
        <v>1268</v>
      </c>
      <c r="L1277" s="9" t="s">
        <v>1268</v>
      </c>
      <c r="M1277" s="9" t="s">
        <v>1371</v>
      </c>
    </row>
    <row r="1278" spans="1:13" ht="15.95" customHeight="1">
      <c r="A1278" s="2" t="s">
        <v>1255</v>
      </c>
      <c r="B1278" s="17" t="s">
        <v>1790</v>
      </c>
      <c r="D1278" s="92"/>
      <c r="E1278" s="92"/>
      <c r="F1278" s="97"/>
      <c r="G1278" s="97" t="s">
        <v>251</v>
      </c>
      <c r="H1278" s="3" t="s">
        <v>252</v>
      </c>
      <c r="I1278" s="3" t="s">
        <v>253</v>
      </c>
      <c r="J1278" s="8" t="s">
        <v>128</v>
      </c>
      <c r="K1278" s="9" t="s">
        <v>1268</v>
      </c>
      <c r="L1278" s="9" t="s">
        <v>1268</v>
      </c>
      <c r="M1278" s="9" t="s">
        <v>1371</v>
      </c>
    </row>
    <row r="1279" spans="1:13" ht="15.95" customHeight="1">
      <c r="A1279" s="2" t="s">
        <v>1255</v>
      </c>
      <c r="B1279" s="17" t="s">
        <v>1620</v>
      </c>
      <c r="D1279" s="96" t="s">
        <v>1836</v>
      </c>
      <c r="E1279" s="96" t="s">
        <v>1675</v>
      </c>
      <c r="F1279" s="97" t="s">
        <v>1412</v>
      </c>
      <c r="G1279" s="97" t="s">
        <v>144</v>
      </c>
      <c r="H1279" s="3" t="s">
        <v>142</v>
      </c>
      <c r="I1279" s="3" t="s">
        <v>145</v>
      </c>
      <c r="J1279" s="8" t="s">
        <v>128</v>
      </c>
      <c r="K1279" s="9" t="s">
        <v>1268</v>
      </c>
      <c r="L1279" s="9" t="s">
        <v>1268</v>
      </c>
      <c r="M1279" s="9" t="s">
        <v>1412</v>
      </c>
    </row>
    <row r="1280" spans="1:13" ht="15.95" customHeight="1">
      <c r="A1280" s="2" t="s">
        <v>1255</v>
      </c>
      <c r="B1280" s="17" t="s">
        <v>1725</v>
      </c>
      <c r="D1280" s="92"/>
      <c r="E1280" s="92"/>
      <c r="F1280" s="97"/>
      <c r="G1280" s="97" t="s">
        <v>237</v>
      </c>
      <c r="H1280" s="3" t="s">
        <v>238</v>
      </c>
      <c r="I1280" s="3" t="s">
        <v>239</v>
      </c>
      <c r="J1280" s="8" t="s">
        <v>128</v>
      </c>
      <c r="K1280" s="9" t="s">
        <v>1268</v>
      </c>
      <c r="L1280" s="9" t="s">
        <v>1268</v>
      </c>
      <c r="M1280" s="9" t="s">
        <v>1412</v>
      </c>
    </row>
    <row r="1281" spans="1:13" ht="15.95" customHeight="1">
      <c r="A1281" s="2" t="s">
        <v>1255</v>
      </c>
      <c r="B1281" s="17" t="s">
        <v>1794</v>
      </c>
      <c r="D1281" s="96" t="s">
        <v>1795</v>
      </c>
      <c r="E1281" s="96" t="s">
        <v>1638</v>
      </c>
      <c r="F1281" s="97" t="s">
        <v>1413</v>
      </c>
      <c r="G1281" s="97" t="s">
        <v>146</v>
      </c>
      <c r="H1281" s="3" t="s">
        <v>142</v>
      </c>
      <c r="I1281" s="3" t="s">
        <v>147</v>
      </c>
      <c r="J1281" s="8" t="s">
        <v>148</v>
      </c>
      <c r="K1281" s="9" t="s">
        <v>1268</v>
      </c>
      <c r="L1281" s="9" t="s">
        <v>1268</v>
      </c>
      <c r="M1281" s="9" t="s">
        <v>1413</v>
      </c>
    </row>
    <row r="1282" spans="1:13" ht="15.95" customHeight="1">
      <c r="A1282" s="2" t="s">
        <v>1255</v>
      </c>
      <c r="B1282" s="17" t="s">
        <v>1623</v>
      </c>
      <c r="D1282" s="96" t="s">
        <v>1624</v>
      </c>
      <c r="E1282" s="96" t="s">
        <v>1676</v>
      </c>
      <c r="F1282" s="97" t="s">
        <v>1318</v>
      </c>
      <c r="G1282" s="97" t="s">
        <v>149</v>
      </c>
      <c r="H1282" s="3" t="s">
        <v>142</v>
      </c>
      <c r="I1282" s="3" t="s">
        <v>150</v>
      </c>
      <c r="J1282" s="8" t="s">
        <v>148</v>
      </c>
      <c r="K1282" s="9" t="s">
        <v>1268</v>
      </c>
      <c r="L1282" s="9" t="s">
        <v>1268</v>
      </c>
      <c r="M1282" s="9" t="s">
        <v>1318</v>
      </c>
    </row>
    <row r="1283" spans="1:13" ht="15.95" customHeight="1">
      <c r="A1283" s="2" t="s">
        <v>1255</v>
      </c>
      <c r="B1283" s="17" t="s">
        <v>1837</v>
      </c>
      <c r="D1283" s="96" t="s">
        <v>1838</v>
      </c>
      <c r="E1283" s="96" t="s">
        <v>1282</v>
      </c>
      <c r="F1283" s="97" t="s">
        <v>1282</v>
      </c>
      <c r="G1283" s="97" t="s">
        <v>171</v>
      </c>
      <c r="H1283" s="3" t="s">
        <v>172</v>
      </c>
      <c r="I1283" s="3" t="s">
        <v>173</v>
      </c>
      <c r="J1283" s="8" t="s">
        <v>148</v>
      </c>
      <c r="K1283" s="9" t="s">
        <v>1268</v>
      </c>
      <c r="L1283" s="9" t="s">
        <v>1268</v>
      </c>
      <c r="M1283" s="9" t="s">
        <v>1282</v>
      </c>
    </row>
    <row r="1284" spans="1:13" ht="15.95" customHeight="1">
      <c r="A1284" s="2" t="s">
        <v>1255</v>
      </c>
      <c r="B1284" s="17" t="s">
        <v>1796</v>
      </c>
      <c r="D1284" s="96" t="s">
        <v>1797</v>
      </c>
      <c r="E1284" s="96" t="s">
        <v>1412</v>
      </c>
      <c r="F1284" s="97" t="s">
        <v>1412</v>
      </c>
      <c r="G1284" s="97" t="s">
        <v>176</v>
      </c>
      <c r="H1284" s="3" t="s">
        <v>172</v>
      </c>
      <c r="I1284" s="3" t="s">
        <v>177</v>
      </c>
      <c r="J1284" s="8" t="s">
        <v>148</v>
      </c>
      <c r="K1284" s="9" t="s">
        <v>1268</v>
      </c>
      <c r="L1284" s="9" t="s">
        <v>1268</v>
      </c>
      <c r="M1284" s="9" t="s">
        <v>1412</v>
      </c>
    </row>
    <row r="1285" spans="1:13" ht="15.95" customHeight="1">
      <c r="A1285" s="2" t="s">
        <v>1255</v>
      </c>
      <c r="D1285" s="96"/>
      <c r="E1285" s="96"/>
      <c r="F1285" s="97"/>
      <c r="G1285" s="97"/>
      <c r="H1285" s="3"/>
      <c r="I1285" s="3"/>
      <c r="J1285" s="8"/>
      <c r="K1285" s="9"/>
      <c r="L1285" s="9"/>
      <c r="M1285" s="9"/>
    </row>
    <row r="1286" spans="1:13" ht="15.95" customHeight="1">
      <c r="A1286" s="2" t="s">
        <v>1255</v>
      </c>
      <c r="D1286" s="92"/>
      <c r="E1286" s="92"/>
      <c r="F1286" s="97"/>
      <c r="G1286" s="97"/>
      <c r="H1286" s="3"/>
      <c r="I1286" s="3"/>
      <c r="J1286" s="8"/>
      <c r="K1286" s="9"/>
      <c r="L1286" s="9"/>
      <c r="M1286" s="9"/>
    </row>
    <row r="1287" spans="1:13" ht="15.95" customHeight="1">
      <c r="A1287" s="2" t="s">
        <v>1255</v>
      </c>
      <c r="D1287" s="92"/>
      <c r="E1287" s="92"/>
      <c r="F1287" s="97"/>
      <c r="G1287" s="97"/>
      <c r="H1287" s="3"/>
      <c r="I1287" s="3"/>
      <c r="J1287" s="8"/>
      <c r="K1287" s="9"/>
      <c r="L1287" s="9"/>
      <c r="M1287" s="9"/>
    </row>
    <row r="1288" spans="1:13" ht="15.95" customHeight="1">
      <c r="A1288" s="2" t="s">
        <v>1255</v>
      </c>
      <c r="D1288" s="92"/>
      <c r="E1288" s="92"/>
      <c r="F1288" s="97"/>
      <c r="G1288" s="97"/>
      <c r="H1288" s="3"/>
      <c r="I1288" s="3"/>
      <c r="J1288" s="8"/>
      <c r="K1288" s="9"/>
      <c r="L1288" s="9"/>
      <c r="M1288" s="9"/>
    </row>
    <row r="1289" spans="1:13" ht="15.95" customHeight="1">
      <c r="A1289" s="2" t="s">
        <v>1255</v>
      </c>
      <c r="D1289" s="92"/>
      <c r="E1289" s="92"/>
      <c r="F1289" s="97"/>
      <c r="G1289" s="97"/>
      <c r="H1289" s="3"/>
      <c r="I1289" s="3"/>
      <c r="J1289" s="8"/>
      <c r="K1289" s="9"/>
      <c r="L1289" s="9"/>
      <c r="M1289" s="9"/>
    </row>
    <row r="1290" spans="1:13" ht="15.95" customHeight="1">
      <c r="A1290" s="2" t="s">
        <v>1255</v>
      </c>
      <c r="D1290" s="92"/>
      <c r="E1290" s="92"/>
      <c r="F1290" s="97"/>
      <c r="G1290" s="97"/>
      <c r="H1290" s="3"/>
      <c r="I1290" s="3"/>
      <c r="J1290" s="8"/>
      <c r="K1290" s="9"/>
      <c r="L1290" s="9"/>
      <c r="M1290" s="9"/>
    </row>
    <row r="1291" spans="1:13" ht="15.95" customHeight="1">
      <c r="A1291" s="2" t="s">
        <v>1255</v>
      </c>
      <c r="D1291" s="92"/>
      <c r="E1291" s="92"/>
      <c r="F1291" s="97"/>
      <c r="G1291" s="97"/>
      <c r="H1291" s="3"/>
      <c r="I1291" s="3"/>
      <c r="J1291" s="8"/>
      <c r="K1291" s="9"/>
      <c r="L1291" s="9"/>
      <c r="M1291" s="9"/>
    </row>
    <row r="1292" spans="1:13" ht="15.95" customHeight="1">
      <c r="A1292" s="2" t="s">
        <v>1255</v>
      </c>
      <c r="D1292" s="92"/>
      <c r="E1292" s="92"/>
      <c r="F1292" s="97"/>
      <c r="G1292" s="97"/>
      <c r="H1292" s="3"/>
      <c r="I1292" s="3"/>
      <c r="J1292" s="8"/>
      <c r="K1292" s="9"/>
      <c r="L1292" s="9"/>
      <c r="M1292" s="9"/>
    </row>
    <row r="1293" spans="1:13" ht="15.95" customHeight="1">
      <c r="A1293" s="2" t="s">
        <v>1255</v>
      </c>
      <c r="D1293" s="92"/>
      <c r="E1293" s="92"/>
      <c r="F1293" s="97"/>
      <c r="G1293" s="97"/>
      <c r="H1293" s="3"/>
      <c r="I1293" s="3"/>
      <c r="J1293" s="8"/>
      <c r="K1293" s="9"/>
      <c r="L1293" s="9"/>
      <c r="M1293" s="9"/>
    </row>
    <row r="1294" spans="1:13" ht="15.95" customHeight="1">
      <c r="A1294" s="2" t="s">
        <v>1255</v>
      </c>
      <c r="D1294" s="92"/>
      <c r="E1294" s="92"/>
      <c r="F1294" s="97"/>
      <c r="G1294" s="97"/>
      <c r="H1294" s="3"/>
      <c r="I1294" s="3"/>
      <c r="J1294" s="8"/>
      <c r="K1294" s="9"/>
      <c r="L1294" s="9"/>
      <c r="M1294" s="9"/>
    </row>
    <row r="1295" spans="1:13" ht="15.95" customHeight="1">
      <c r="A1295" s="2" t="s">
        <v>1255</v>
      </c>
      <c r="D1295" s="92"/>
      <c r="E1295" s="92"/>
      <c r="F1295" s="97"/>
      <c r="G1295" s="97"/>
      <c r="H1295" s="3"/>
      <c r="I1295" s="3"/>
      <c r="J1295" s="8"/>
      <c r="K1295" s="9"/>
      <c r="L1295" s="9"/>
      <c r="M1295" s="9"/>
    </row>
    <row r="1296" spans="1:13" ht="15.95" customHeight="1">
      <c r="A1296" s="2" t="s">
        <v>1255</v>
      </c>
      <c r="D1296" s="92"/>
      <c r="E1296" s="92"/>
      <c r="F1296" s="97"/>
      <c r="G1296" s="97"/>
      <c r="H1296" s="3"/>
      <c r="I1296" s="3"/>
      <c r="J1296" s="8"/>
      <c r="K1296" s="9"/>
      <c r="L1296" s="9"/>
      <c r="M1296" s="9"/>
    </row>
    <row r="1297" spans="1:13" ht="15.95" customHeight="1">
      <c r="A1297" s="2" t="s">
        <v>1255</v>
      </c>
      <c r="D1297" s="92"/>
      <c r="E1297" s="92"/>
      <c r="F1297" s="97"/>
      <c r="G1297" s="97"/>
      <c r="H1297" s="3"/>
      <c r="I1297" s="3"/>
      <c r="J1297" s="8"/>
      <c r="K1297" s="9"/>
      <c r="L1297" s="9"/>
      <c r="M1297" s="9"/>
    </row>
    <row r="1298" spans="1:13" ht="15.95" customHeight="1">
      <c r="A1298" s="2" t="s">
        <v>1255</v>
      </c>
      <c r="D1298" s="92"/>
      <c r="E1298" s="92"/>
      <c r="F1298" s="97"/>
      <c r="G1298" s="97"/>
      <c r="H1298" s="3"/>
      <c r="I1298" s="3"/>
      <c r="J1298" s="8"/>
      <c r="K1298" s="9"/>
      <c r="L1298" s="9"/>
      <c r="M1298" s="9"/>
    </row>
    <row r="1299" spans="1:13" ht="15.95" customHeight="1">
      <c r="A1299" s="2" t="s">
        <v>1255</v>
      </c>
      <c r="D1299" s="92"/>
      <c r="E1299" s="92"/>
      <c r="F1299" s="97"/>
      <c r="G1299" s="97"/>
      <c r="H1299" s="3"/>
      <c r="I1299" s="3"/>
      <c r="J1299" s="8"/>
      <c r="K1299" s="9"/>
      <c r="L1299" s="9"/>
      <c r="M1299" s="9"/>
    </row>
    <row r="1300" spans="1:13" ht="15.95" customHeight="1">
      <c r="A1300" s="2" t="s">
        <v>1255</v>
      </c>
      <c r="D1300" s="92"/>
      <c r="E1300" s="92"/>
      <c r="F1300" s="97"/>
      <c r="G1300" s="97"/>
      <c r="H1300" s="3"/>
      <c r="I1300" s="3"/>
      <c r="J1300" s="8"/>
      <c r="K1300" s="9"/>
      <c r="L1300" s="9"/>
      <c r="M1300" s="9"/>
    </row>
    <row r="1301" spans="1:13" ht="15.95" customHeight="1">
      <c r="A1301" s="2" t="s">
        <v>1255</v>
      </c>
      <c r="D1301" s="92"/>
      <c r="E1301" s="92"/>
      <c r="F1301" s="97"/>
      <c r="G1301" s="97"/>
      <c r="H1301" s="3"/>
      <c r="I1301" s="3"/>
      <c r="J1301" s="8"/>
      <c r="K1301" s="9"/>
      <c r="L1301" s="9"/>
      <c r="M1301" s="9"/>
    </row>
    <row r="1302" spans="1:13" ht="15.95" customHeight="1">
      <c r="A1302" s="2" t="s">
        <v>1255</v>
      </c>
      <c r="D1302" s="92"/>
      <c r="E1302" s="92"/>
      <c r="F1302" s="97"/>
      <c r="G1302" s="97"/>
      <c r="H1302" s="3"/>
      <c r="I1302" s="3"/>
      <c r="J1302" s="8"/>
      <c r="K1302" s="9"/>
      <c r="L1302" s="9"/>
      <c r="M1302" s="9"/>
    </row>
    <row r="1303" spans="1:13" ht="15.95" customHeight="1">
      <c r="A1303" s="2" t="s">
        <v>1255</v>
      </c>
      <c r="D1303" s="92"/>
      <c r="E1303" s="92"/>
      <c r="F1303" s="97"/>
      <c r="G1303" s="97"/>
      <c r="H1303" s="3"/>
      <c r="I1303" s="3"/>
      <c r="J1303" s="8"/>
      <c r="K1303" s="9"/>
      <c r="L1303" s="9"/>
      <c r="M1303" s="9"/>
    </row>
    <row r="1304" spans="1:13" ht="15.95" customHeight="1">
      <c r="A1304" s="2" t="s">
        <v>1255</v>
      </c>
      <c r="D1304" s="92"/>
      <c r="E1304" s="92"/>
      <c r="F1304" s="97"/>
      <c r="G1304" s="97"/>
      <c r="H1304" s="3"/>
      <c r="I1304" s="3"/>
      <c r="J1304" s="8"/>
      <c r="K1304" s="9"/>
      <c r="L1304" s="9"/>
      <c r="M1304" s="9"/>
    </row>
    <row r="1305" spans="1:13" ht="15.95" customHeight="1">
      <c r="A1305" s="2" t="s">
        <v>1255</v>
      </c>
      <c r="D1305" s="5"/>
      <c r="E1305" s="5"/>
      <c r="F1305" s="97"/>
      <c r="G1305" s="97"/>
      <c r="H1305" s="3"/>
      <c r="I1305" s="3"/>
      <c r="J1305" s="8"/>
      <c r="K1305" s="9"/>
      <c r="L1305" s="9"/>
      <c r="M1305" s="9"/>
    </row>
    <row r="1306" spans="1:13" ht="15.95" customHeight="1">
      <c r="D1306" s="99"/>
      <c r="E1306" s="99"/>
    </row>
    <row r="1307" spans="1:13" ht="15.95" customHeight="1">
      <c r="D1307" s="99"/>
      <c r="E1307" s="99"/>
    </row>
    <row r="1308" spans="1:13" ht="15.95" customHeight="1">
      <c r="B1308" s="17" t="s">
        <v>1324</v>
      </c>
      <c r="D1308" s="250" t="s">
        <v>1839</v>
      </c>
      <c r="E1308" s="251"/>
      <c r="F1308" s="251"/>
      <c r="G1308" s="251"/>
      <c r="H1308" s="251"/>
      <c r="I1308" s="251"/>
      <c r="J1308" s="251"/>
      <c r="K1308" s="251"/>
      <c r="L1308" s="251"/>
      <c r="M1308" s="251"/>
    </row>
    <row r="1309" spans="1:13" ht="15.95" customHeight="1">
      <c r="A1309" s="44" t="s">
        <v>1325</v>
      </c>
      <c r="B1309" s="42" t="s">
        <v>1326</v>
      </c>
      <c r="C1309" s="42" t="s">
        <v>1327</v>
      </c>
      <c r="D1309" s="252" t="s">
        <v>1328</v>
      </c>
      <c r="E1309" s="252" t="s">
        <v>1329</v>
      </c>
      <c r="F1309" s="255" t="s">
        <v>1330</v>
      </c>
      <c r="G1309" s="255" t="s">
        <v>1331</v>
      </c>
      <c r="H1309" s="252" t="s">
        <v>1332</v>
      </c>
      <c r="I1309" s="252" t="s">
        <v>1333</v>
      </c>
      <c r="J1309" s="252" t="s">
        <v>1334</v>
      </c>
      <c r="K1309" s="252" t="s">
        <v>1335</v>
      </c>
      <c r="L1309" s="252" t="s">
        <v>1336</v>
      </c>
      <c r="M1309" s="252" t="s">
        <v>1337</v>
      </c>
    </row>
    <row r="1310" spans="1:13" ht="15.95" customHeight="1">
      <c r="A1310" s="44"/>
      <c r="B1310" s="42"/>
      <c r="C1310" s="42"/>
      <c r="D1310" s="254"/>
      <c r="E1310" s="254"/>
      <c r="F1310" s="256"/>
      <c r="G1310" s="256"/>
      <c r="H1310" s="254"/>
      <c r="I1310" s="254"/>
      <c r="J1310" s="254"/>
      <c r="K1310" s="254"/>
      <c r="L1310" s="254"/>
      <c r="M1310" s="254"/>
    </row>
    <row r="1311" spans="1:13" ht="15.95" customHeight="1">
      <c r="A1311" s="2" t="s">
        <v>1373</v>
      </c>
      <c r="D1311" s="92" t="s">
        <v>1840</v>
      </c>
      <c r="E1311" s="92"/>
      <c r="F1311" s="93"/>
      <c r="G1311" s="93"/>
      <c r="H1311" s="5"/>
      <c r="I1311" s="5"/>
      <c r="J1311" s="94"/>
      <c r="K1311" s="95"/>
      <c r="L1311" s="95"/>
      <c r="M1311" s="95"/>
    </row>
    <row r="1312" spans="1:13" ht="15.95" customHeight="1">
      <c r="A1312" s="2" t="s">
        <v>1373</v>
      </c>
      <c r="D1312" s="96"/>
      <c r="E1312" s="96"/>
      <c r="F1312" s="97"/>
      <c r="G1312" s="97"/>
      <c r="H1312" s="3"/>
      <c r="I1312" s="3"/>
      <c r="J1312" s="8"/>
      <c r="K1312" s="9"/>
      <c r="L1312" s="9"/>
      <c r="M1312" s="9"/>
    </row>
    <row r="1313" spans="1:13" ht="15.95" customHeight="1">
      <c r="A1313" s="2" t="s">
        <v>1373</v>
      </c>
      <c r="D1313" s="96" t="s">
        <v>1841</v>
      </c>
      <c r="E1313" s="96"/>
      <c r="F1313" s="97"/>
      <c r="G1313" s="97"/>
      <c r="H1313" s="3"/>
      <c r="I1313" s="3"/>
      <c r="J1313" s="8"/>
      <c r="K1313" s="9"/>
      <c r="L1313" s="9"/>
      <c r="M1313" s="9"/>
    </row>
    <row r="1314" spans="1:13" ht="15.95" customHeight="1">
      <c r="A1314" s="2" t="s">
        <v>1373</v>
      </c>
      <c r="D1314" s="96" t="s">
        <v>1842</v>
      </c>
      <c r="E1314" s="96"/>
      <c r="F1314" s="97"/>
      <c r="G1314" s="97"/>
      <c r="H1314" s="3"/>
      <c r="I1314" s="3"/>
      <c r="J1314" s="8"/>
      <c r="K1314" s="9"/>
      <c r="L1314" s="9"/>
      <c r="M1314" s="9"/>
    </row>
    <row r="1315" spans="1:13" ht="15.95" customHeight="1">
      <c r="A1315" s="2" t="s">
        <v>1373</v>
      </c>
      <c r="B1315" s="17" t="s">
        <v>1773</v>
      </c>
      <c r="D1315" s="96" t="s">
        <v>1774</v>
      </c>
      <c r="E1315" s="96" t="s">
        <v>1843</v>
      </c>
      <c r="F1315" s="97" t="s">
        <v>1844</v>
      </c>
      <c r="G1315" s="97" t="s">
        <v>260</v>
      </c>
      <c r="H1315" s="3" t="s">
        <v>252</v>
      </c>
      <c r="I1315" s="3" t="s">
        <v>261</v>
      </c>
      <c r="J1315" s="8" t="s">
        <v>128</v>
      </c>
      <c r="K1315" s="9" t="s">
        <v>1263</v>
      </c>
      <c r="L1315" s="9" t="s">
        <v>1263</v>
      </c>
      <c r="M1315" s="9" t="s">
        <v>1845</v>
      </c>
    </row>
    <row r="1316" spans="1:13" ht="15.95" customHeight="1">
      <c r="A1316" s="2" t="s">
        <v>1373</v>
      </c>
      <c r="B1316" s="17" t="s">
        <v>1265</v>
      </c>
      <c r="D1316" s="96" t="s">
        <v>1778</v>
      </c>
      <c r="E1316" s="96" t="s">
        <v>1352</v>
      </c>
      <c r="F1316" s="97" t="s">
        <v>1352</v>
      </c>
      <c r="G1316" s="97" t="s">
        <v>129</v>
      </c>
      <c r="H1316" s="3" t="s">
        <v>126</v>
      </c>
      <c r="I1316" s="3" t="s">
        <v>130</v>
      </c>
      <c r="J1316" s="8" t="s">
        <v>128</v>
      </c>
      <c r="K1316" s="9" t="s">
        <v>1268</v>
      </c>
      <c r="L1316" s="9" t="s">
        <v>1268</v>
      </c>
      <c r="M1316" s="9" t="s">
        <v>1352</v>
      </c>
    </row>
    <row r="1317" spans="1:13" ht="15.95" customHeight="1">
      <c r="A1317" s="2" t="s">
        <v>1373</v>
      </c>
      <c r="B1317" s="17" t="s">
        <v>1773</v>
      </c>
      <c r="D1317" s="92"/>
      <c r="E1317" s="92"/>
      <c r="F1317" s="97"/>
      <c r="G1317" s="97" t="s">
        <v>260</v>
      </c>
      <c r="H1317" s="3" t="s">
        <v>252</v>
      </c>
      <c r="I1317" s="3" t="s">
        <v>261</v>
      </c>
      <c r="J1317" s="8" t="s">
        <v>128</v>
      </c>
      <c r="K1317" s="9" t="s">
        <v>1263</v>
      </c>
      <c r="L1317" s="9" t="s">
        <v>1263</v>
      </c>
      <c r="M1317" s="9" t="s">
        <v>1353</v>
      </c>
    </row>
    <row r="1318" spans="1:13" ht="15.95" customHeight="1">
      <c r="A1318" s="2" t="s">
        <v>1373</v>
      </c>
      <c r="B1318" s="17" t="s">
        <v>1270</v>
      </c>
      <c r="D1318" s="92"/>
      <c r="E1318" s="92"/>
      <c r="F1318" s="97"/>
      <c r="G1318" s="97" t="s">
        <v>690</v>
      </c>
      <c r="H1318" s="3" t="s">
        <v>688</v>
      </c>
      <c r="I1318" s="3" t="s">
        <v>692</v>
      </c>
      <c r="J1318" s="8" t="s">
        <v>322</v>
      </c>
      <c r="K1318" s="9" t="s">
        <v>1271</v>
      </c>
      <c r="L1318" s="9" t="s">
        <v>1271</v>
      </c>
      <c r="M1318" s="9" t="s">
        <v>1354</v>
      </c>
    </row>
    <row r="1319" spans="1:13" ht="15.95" customHeight="1">
      <c r="A1319" s="2" t="s">
        <v>1373</v>
      </c>
      <c r="B1319" s="17" t="s">
        <v>1773</v>
      </c>
      <c r="D1319" s="96" t="s">
        <v>1780</v>
      </c>
      <c r="E1319" s="96" t="s">
        <v>1274</v>
      </c>
      <c r="F1319" s="97" t="s">
        <v>1275</v>
      </c>
      <c r="G1319" s="97" t="s">
        <v>260</v>
      </c>
      <c r="H1319" s="3" t="s">
        <v>252</v>
      </c>
      <c r="I1319" s="3" t="s">
        <v>261</v>
      </c>
      <c r="J1319" s="8" t="s">
        <v>128</v>
      </c>
      <c r="K1319" s="9" t="s">
        <v>1263</v>
      </c>
      <c r="L1319" s="9" t="s">
        <v>1263</v>
      </c>
      <c r="M1319" s="9" t="s">
        <v>1276</v>
      </c>
    </row>
    <row r="1320" spans="1:13" ht="15.95" customHeight="1">
      <c r="A1320" s="2" t="s">
        <v>1373</v>
      </c>
      <c r="B1320" s="17" t="s">
        <v>1265</v>
      </c>
      <c r="D1320" s="96" t="s">
        <v>1781</v>
      </c>
      <c r="E1320" s="96" t="s">
        <v>1412</v>
      </c>
      <c r="F1320" s="97" t="s">
        <v>1412</v>
      </c>
      <c r="G1320" s="97" t="s">
        <v>129</v>
      </c>
      <c r="H1320" s="3" t="s">
        <v>126</v>
      </c>
      <c r="I1320" s="3" t="s">
        <v>130</v>
      </c>
      <c r="J1320" s="8" t="s">
        <v>128</v>
      </c>
      <c r="K1320" s="9" t="s">
        <v>1268</v>
      </c>
      <c r="L1320" s="9" t="s">
        <v>1268</v>
      </c>
      <c r="M1320" s="9" t="s">
        <v>1412</v>
      </c>
    </row>
    <row r="1321" spans="1:13" ht="15.95" customHeight="1">
      <c r="A1321" s="2" t="s">
        <v>1373</v>
      </c>
      <c r="B1321" s="17" t="s">
        <v>1782</v>
      </c>
      <c r="D1321" s="92"/>
      <c r="E1321" s="92"/>
      <c r="F1321" s="97"/>
      <c r="G1321" s="97" t="s">
        <v>258</v>
      </c>
      <c r="H1321" s="3" t="s">
        <v>252</v>
      </c>
      <c r="I1321" s="3" t="s">
        <v>259</v>
      </c>
      <c r="J1321" s="8" t="s">
        <v>128</v>
      </c>
      <c r="K1321" s="9" t="s">
        <v>1461</v>
      </c>
      <c r="L1321" s="9" t="s">
        <v>1461</v>
      </c>
      <c r="M1321" s="9" t="s">
        <v>1353</v>
      </c>
    </row>
    <row r="1322" spans="1:13" ht="15.95" customHeight="1">
      <c r="A1322" s="2" t="s">
        <v>1373</v>
      </c>
      <c r="B1322" s="17" t="s">
        <v>1270</v>
      </c>
      <c r="D1322" s="92"/>
      <c r="E1322" s="92"/>
      <c r="F1322" s="97"/>
      <c r="G1322" s="97" t="s">
        <v>690</v>
      </c>
      <c r="H1322" s="3" t="s">
        <v>688</v>
      </c>
      <c r="I1322" s="3" t="s">
        <v>692</v>
      </c>
      <c r="J1322" s="8" t="s">
        <v>322</v>
      </c>
      <c r="K1322" s="9" t="s">
        <v>1271</v>
      </c>
      <c r="L1322" s="9" t="s">
        <v>1271</v>
      </c>
      <c r="M1322" s="9" t="s">
        <v>1414</v>
      </c>
    </row>
    <row r="1323" spans="1:13" ht="15.95" customHeight="1">
      <c r="A1323" s="2" t="s">
        <v>1373</v>
      </c>
      <c r="B1323" s="17" t="s">
        <v>1782</v>
      </c>
      <c r="D1323" s="96" t="s">
        <v>1783</v>
      </c>
      <c r="E1323" s="96" t="s">
        <v>1292</v>
      </c>
      <c r="F1323" s="97" t="s">
        <v>1292</v>
      </c>
      <c r="G1323" s="97" t="s">
        <v>258</v>
      </c>
      <c r="H1323" s="3" t="s">
        <v>252</v>
      </c>
      <c r="I1323" s="3" t="s">
        <v>259</v>
      </c>
      <c r="J1323" s="8" t="s">
        <v>128</v>
      </c>
      <c r="K1323" s="9" t="s">
        <v>1461</v>
      </c>
      <c r="L1323" s="9" t="s">
        <v>1461</v>
      </c>
      <c r="M1323" s="9" t="s">
        <v>1784</v>
      </c>
    </row>
    <row r="1324" spans="1:13" ht="15.95" customHeight="1">
      <c r="A1324" s="2" t="s">
        <v>1373</v>
      </c>
      <c r="B1324" s="17" t="s">
        <v>1277</v>
      </c>
      <c r="D1324" s="96" t="s">
        <v>1788</v>
      </c>
      <c r="E1324" s="96" t="s">
        <v>1846</v>
      </c>
      <c r="F1324" s="97" t="s">
        <v>1467</v>
      </c>
      <c r="G1324" s="97" t="s">
        <v>125</v>
      </c>
      <c r="H1324" s="3" t="s">
        <v>126</v>
      </c>
      <c r="I1324" s="3" t="s">
        <v>127</v>
      </c>
      <c r="J1324" s="8" t="s">
        <v>128</v>
      </c>
      <c r="K1324" s="9" t="s">
        <v>1268</v>
      </c>
      <c r="L1324" s="9" t="s">
        <v>1268</v>
      </c>
      <c r="M1324" s="9" t="s">
        <v>1467</v>
      </c>
    </row>
    <row r="1325" spans="1:13" ht="15.95" customHeight="1">
      <c r="A1325" s="2" t="s">
        <v>1373</v>
      </c>
      <c r="B1325" s="17" t="s">
        <v>1790</v>
      </c>
      <c r="D1325" s="92"/>
      <c r="E1325" s="92"/>
      <c r="F1325" s="97"/>
      <c r="G1325" s="97" t="s">
        <v>251</v>
      </c>
      <c r="H1325" s="3" t="s">
        <v>252</v>
      </c>
      <c r="I1325" s="3" t="s">
        <v>253</v>
      </c>
      <c r="J1325" s="8" t="s">
        <v>128</v>
      </c>
      <c r="K1325" s="9" t="s">
        <v>1268</v>
      </c>
      <c r="L1325" s="9" t="s">
        <v>1268</v>
      </c>
      <c r="M1325" s="9" t="s">
        <v>1467</v>
      </c>
    </row>
    <row r="1326" spans="1:13" ht="15.95" customHeight="1">
      <c r="A1326" s="2" t="s">
        <v>1373</v>
      </c>
      <c r="B1326" s="17" t="s">
        <v>1283</v>
      </c>
      <c r="D1326" s="92"/>
      <c r="E1326" s="92"/>
      <c r="F1326" s="97"/>
      <c r="G1326" s="97" t="s">
        <v>686</v>
      </c>
      <c r="H1326" s="3" t="s">
        <v>688</v>
      </c>
      <c r="I1326" s="3" t="s">
        <v>689</v>
      </c>
      <c r="J1326" s="8" t="s">
        <v>322</v>
      </c>
      <c r="K1326" s="9" t="s">
        <v>1271</v>
      </c>
      <c r="L1326" s="9" t="s">
        <v>1271</v>
      </c>
      <c r="M1326" s="9" t="s">
        <v>1847</v>
      </c>
    </row>
    <row r="1327" spans="1:13" ht="15.95" customHeight="1">
      <c r="A1327" s="2" t="s">
        <v>1373</v>
      </c>
      <c r="B1327" s="17" t="s">
        <v>1790</v>
      </c>
      <c r="D1327" s="96" t="s">
        <v>1791</v>
      </c>
      <c r="E1327" s="96" t="s">
        <v>1454</v>
      </c>
      <c r="F1327" s="97" t="s">
        <v>1293</v>
      </c>
      <c r="G1327" s="97" t="s">
        <v>251</v>
      </c>
      <c r="H1327" s="3" t="s">
        <v>252</v>
      </c>
      <c r="I1327" s="3" t="s">
        <v>253</v>
      </c>
      <c r="J1327" s="8" t="s">
        <v>128</v>
      </c>
      <c r="K1327" s="9" t="s">
        <v>1268</v>
      </c>
      <c r="L1327" s="9" t="s">
        <v>1268</v>
      </c>
      <c r="M1327" s="9" t="s">
        <v>1293</v>
      </c>
    </row>
    <row r="1328" spans="1:13" ht="15.95" customHeight="1">
      <c r="A1328" s="2" t="s">
        <v>1373</v>
      </c>
      <c r="B1328" s="17" t="s">
        <v>1792</v>
      </c>
      <c r="D1328" s="96" t="s">
        <v>1793</v>
      </c>
      <c r="E1328" s="96" t="s">
        <v>1675</v>
      </c>
      <c r="F1328" s="97" t="s">
        <v>1412</v>
      </c>
      <c r="G1328" s="97" t="s">
        <v>141</v>
      </c>
      <c r="H1328" s="3" t="s">
        <v>142</v>
      </c>
      <c r="I1328" s="3" t="s">
        <v>143</v>
      </c>
      <c r="J1328" s="8" t="s">
        <v>128</v>
      </c>
      <c r="K1328" s="9" t="s">
        <v>1268</v>
      </c>
      <c r="L1328" s="9" t="s">
        <v>1268</v>
      </c>
      <c r="M1328" s="9" t="s">
        <v>1412</v>
      </c>
    </row>
    <row r="1329" spans="1:13" ht="15.95" customHeight="1">
      <c r="A1329" s="2" t="s">
        <v>1373</v>
      </c>
      <c r="B1329" s="17" t="s">
        <v>1790</v>
      </c>
      <c r="D1329" s="92"/>
      <c r="E1329" s="92"/>
      <c r="F1329" s="97"/>
      <c r="G1329" s="97" t="s">
        <v>251</v>
      </c>
      <c r="H1329" s="3" t="s">
        <v>252</v>
      </c>
      <c r="I1329" s="3" t="s">
        <v>253</v>
      </c>
      <c r="J1329" s="8" t="s">
        <v>128</v>
      </c>
      <c r="K1329" s="9" t="s">
        <v>1268</v>
      </c>
      <c r="L1329" s="9" t="s">
        <v>1268</v>
      </c>
      <c r="M1329" s="9" t="s">
        <v>1412</v>
      </c>
    </row>
    <row r="1330" spans="1:13" ht="15.95" customHeight="1">
      <c r="A1330" s="2" t="s">
        <v>1373</v>
      </c>
      <c r="B1330" s="17" t="s">
        <v>1794</v>
      </c>
      <c r="D1330" s="96" t="s">
        <v>1795</v>
      </c>
      <c r="E1330" s="96" t="s">
        <v>1676</v>
      </c>
      <c r="F1330" s="97" t="s">
        <v>1318</v>
      </c>
      <c r="G1330" s="97" t="s">
        <v>146</v>
      </c>
      <c r="H1330" s="3" t="s">
        <v>142</v>
      </c>
      <c r="I1330" s="3" t="s">
        <v>147</v>
      </c>
      <c r="J1330" s="8" t="s">
        <v>148</v>
      </c>
      <c r="K1330" s="9" t="s">
        <v>1268</v>
      </c>
      <c r="L1330" s="9" t="s">
        <v>1268</v>
      </c>
      <c r="M1330" s="9" t="s">
        <v>1318</v>
      </c>
    </row>
    <row r="1331" spans="1:13" ht="15.95" customHeight="1">
      <c r="A1331" s="2" t="s">
        <v>1373</v>
      </c>
      <c r="B1331" s="17" t="s">
        <v>1796</v>
      </c>
      <c r="D1331" s="96" t="s">
        <v>1797</v>
      </c>
      <c r="E1331" s="96" t="s">
        <v>1263</v>
      </c>
      <c r="F1331" s="97" t="s">
        <v>1263</v>
      </c>
      <c r="G1331" s="97" t="s">
        <v>176</v>
      </c>
      <c r="H1331" s="3" t="s">
        <v>172</v>
      </c>
      <c r="I1331" s="3" t="s">
        <v>177</v>
      </c>
      <c r="J1331" s="8" t="s">
        <v>148</v>
      </c>
      <c r="K1331" s="9" t="s">
        <v>1268</v>
      </c>
      <c r="L1331" s="9" t="s">
        <v>1268</v>
      </c>
      <c r="M1331" s="9" t="s">
        <v>1263</v>
      </c>
    </row>
    <row r="1332" spans="1:13" ht="15.95" customHeight="1">
      <c r="A1332" s="2" t="s">
        <v>1373</v>
      </c>
      <c r="D1332" s="96"/>
      <c r="E1332" s="96"/>
      <c r="F1332" s="97"/>
      <c r="G1332" s="97"/>
      <c r="H1332" s="3"/>
      <c r="I1332" s="3"/>
      <c r="J1332" s="8"/>
      <c r="K1332" s="9"/>
      <c r="L1332" s="9"/>
      <c r="M1332" s="9"/>
    </row>
    <row r="1333" spans="1:13" ht="15.95" customHeight="1">
      <c r="A1333" s="2" t="s">
        <v>1373</v>
      </c>
      <c r="D1333" s="96" t="s">
        <v>1848</v>
      </c>
      <c r="E1333" s="96"/>
      <c r="F1333" s="97"/>
      <c r="G1333" s="97"/>
      <c r="H1333" s="3"/>
      <c r="I1333" s="3"/>
      <c r="J1333" s="8"/>
      <c r="K1333" s="9"/>
      <c r="L1333" s="9"/>
      <c r="M1333" s="9"/>
    </row>
    <row r="1334" spans="1:13" ht="15.95" customHeight="1">
      <c r="A1334" s="2" t="s">
        <v>1373</v>
      </c>
      <c r="B1334" s="17" t="s">
        <v>1782</v>
      </c>
      <c r="D1334" s="96" t="s">
        <v>1849</v>
      </c>
      <c r="E1334" s="96" t="s">
        <v>1850</v>
      </c>
      <c r="F1334" s="97" t="s">
        <v>1359</v>
      </c>
      <c r="G1334" s="97" t="s">
        <v>258</v>
      </c>
      <c r="H1334" s="3" t="s">
        <v>252</v>
      </c>
      <c r="I1334" s="3" t="s">
        <v>259</v>
      </c>
      <c r="J1334" s="8" t="s">
        <v>128</v>
      </c>
      <c r="K1334" s="9" t="s">
        <v>1461</v>
      </c>
      <c r="L1334" s="9" t="s">
        <v>1461</v>
      </c>
      <c r="M1334" s="9" t="s">
        <v>1851</v>
      </c>
    </row>
    <row r="1335" spans="1:13" ht="15.95" customHeight="1">
      <c r="A1335" s="2" t="s">
        <v>1373</v>
      </c>
      <c r="B1335" s="17" t="s">
        <v>1265</v>
      </c>
      <c r="D1335" s="96" t="s">
        <v>1781</v>
      </c>
      <c r="E1335" s="96" t="s">
        <v>1852</v>
      </c>
      <c r="F1335" s="97" t="s">
        <v>1267</v>
      </c>
      <c r="G1335" s="97" t="s">
        <v>129</v>
      </c>
      <c r="H1335" s="3" t="s">
        <v>126</v>
      </c>
      <c r="I1335" s="3" t="s">
        <v>130</v>
      </c>
      <c r="J1335" s="8" t="s">
        <v>128</v>
      </c>
      <c r="K1335" s="9" t="s">
        <v>1268</v>
      </c>
      <c r="L1335" s="9" t="s">
        <v>1268</v>
      </c>
      <c r="M1335" s="9" t="s">
        <v>1267</v>
      </c>
    </row>
    <row r="1336" spans="1:13" ht="15.95" customHeight="1">
      <c r="A1336" s="2" t="s">
        <v>1373</v>
      </c>
      <c r="B1336" s="17" t="s">
        <v>1782</v>
      </c>
      <c r="D1336" s="92"/>
      <c r="E1336" s="92"/>
      <c r="F1336" s="97"/>
      <c r="G1336" s="97" t="s">
        <v>258</v>
      </c>
      <c r="H1336" s="3" t="s">
        <v>252</v>
      </c>
      <c r="I1336" s="3" t="s">
        <v>259</v>
      </c>
      <c r="J1336" s="8" t="s">
        <v>128</v>
      </c>
      <c r="K1336" s="9" t="s">
        <v>1461</v>
      </c>
      <c r="L1336" s="9" t="s">
        <v>1461</v>
      </c>
      <c r="M1336" s="9" t="s">
        <v>1755</v>
      </c>
    </row>
    <row r="1337" spans="1:13" ht="15.95" customHeight="1">
      <c r="A1337" s="2" t="s">
        <v>1373</v>
      </c>
      <c r="B1337" s="17" t="s">
        <v>1270</v>
      </c>
      <c r="D1337" s="92"/>
      <c r="E1337" s="92"/>
      <c r="F1337" s="97"/>
      <c r="G1337" s="97" t="s">
        <v>690</v>
      </c>
      <c r="H1337" s="3" t="s">
        <v>688</v>
      </c>
      <c r="I1337" s="3" t="s">
        <v>692</v>
      </c>
      <c r="J1337" s="8" t="s">
        <v>322</v>
      </c>
      <c r="K1337" s="9" t="s">
        <v>1271</v>
      </c>
      <c r="L1337" s="9" t="s">
        <v>1271</v>
      </c>
      <c r="M1337" s="9" t="s">
        <v>1272</v>
      </c>
    </row>
    <row r="1338" spans="1:13" ht="15.95" customHeight="1">
      <c r="A1338" s="2" t="s">
        <v>1373</v>
      </c>
      <c r="B1338" s="17" t="s">
        <v>1782</v>
      </c>
      <c r="D1338" s="96" t="s">
        <v>1783</v>
      </c>
      <c r="E1338" s="96" t="s">
        <v>1274</v>
      </c>
      <c r="F1338" s="97" t="s">
        <v>1275</v>
      </c>
      <c r="G1338" s="97" t="s">
        <v>258</v>
      </c>
      <c r="H1338" s="3" t="s">
        <v>252</v>
      </c>
      <c r="I1338" s="3" t="s">
        <v>259</v>
      </c>
      <c r="J1338" s="8" t="s">
        <v>128</v>
      </c>
      <c r="K1338" s="9" t="s">
        <v>1461</v>
      </c>
      <c r="L1338" s="9" t="s">
        <v>1461</v>
      </c>
      <c r="M1338" s="9" t="s">
        <v>1853</v>
      </c>
    </row>
    <row r="1339" spans="1:13" ht="15.95" customHeight="1">
      <c r="A1339" s="2" t="s">
        <v>1373</v>
      </c>
      <c r="B1339" s="17" t="s">
        <v>1277</v>
      </c>
      <c r="D1339" s="96" t="s">
        <v>1788</v>
      </c>
      <c r="E1339" s="96" t="s">
        <v>1854</v>
      </c>
      <c r="F1339" s="97" t="s">
        <v>1573</v>
      </c>
      <c r="G1339" s="97" t="s">
        <v>125</v>
      </c>
      <c r="H1339" s="3" t="s">
        <v>126</v>
      </c>
      <c r="I1339" s="3" t="s">
        <v>127</v>
      </c>
      <c r="J1339" s="8" t="s">
        <v>128</v>
      </c>
      <c r="K1339" s="9" t="s">
        <v>1268</v>
      </c>
      <c r="L1339" s="9" t="s">
        <v>1268</v>
      </c>
      <c r="M1339" s="9" t="s">
        <v>1573</v>
      </c>
    </row>
    <row r="1340" spans="1:13" ht="15.95" customHeight="1">
      <c r="A1340" s="2" t="s">
        <v>1373</v>
      </c>
      <c r="B1340" s="17" t="s">
        <v>1790</v>
      </c>
      <c r="D1340" s="92"/>
      <c r="E1340" s="92"/>
      <c r="F1340" s="97"/>
      <c r="G1340" s="97" t="s">
        <v>251</v>
      </c>
      <c r="H1340" s="3" t="s">
        <v>252</v>
      </c>
      <c r="I1340" s="3" t="s">
        <v>253</v>
      </c>
      <c r="J1340" s="8" t="s">
        <v>128</v>
      </c>
      <c r="K1340" s="9" t="s">
        <v>1268</v>
      </c>
      <c r="L1340" s="9" t="s">
        <v>1268</v>
      </c>
      <c r="M1340" s="9" t="s">
        <v>1573</v>
      </c>
    </row>
    <row r="1341" spans="1:13" ht="15.95" customHeight="1">
      <c r="A1341" s="2" t="s">
        <v>1373</v>
      </c>
      <c r="B1341" s="17" t="s">
        <v>1283</v>
      </c>
      <c r="D1341" s="92"/>
      <c r="E1341" s="92"/>
      <c r="F1341" s="97"/>
      <c r="G1341" s="97" t="s">
        <v>686</v>
      </c>
      <c r="H1341" s="3" t="s">
        <v>688</v>
      </c>
      <c r="I1341" s="3" t="s">
        <v>689</v>
      </c>
      <c r="J1341" s="8" t="s">
        <v>322</v>
      </c>
      <c r="K1341" s="9" t="s">
        <v>1271</v>
      </c>
      <c r="L1341" s="9" t="s">
        <v>1271</v>
      </c>
      <c r="M1341" s="9" t="s">
        <v>1574</v>
      </c>
    </row>
    <row r="1342" spans="1:13" ht="15.95" customHeight="1">
      <c r="A1342" s="2" t="s">
        <v>1373</v>
      </c>
      <c r="B1342" s="17" t="s">
        <v>1790</v>
      </c>
      <c r="D1342" s="96" t="s">
        <v>1791</v>
      </c>
      <c r="E1342" s="96" t="s">
        <v>1454</v>
      </c>
      <c r="F1342" s="97" t="s">
        <v>1293</v>
      </c>
      <c r="G1342" s="97" t="s">
        <v>251</v>
      </c>
      <c r="H1342" s="3" t="s">
        <v>252</v>
      </c>
      <c r="I1342" s="3" t="s">
        <v>253</v>
      </c>
      <c r="J1342" s="8" t="s">
        <v>128</v>
      </c>
      <c r="K1342" s="9" t="s">
        <v>1268</v>
      </c>
      <c r="L1342" s="9" t="s">
        <v>1268</v>
      </c>
      <c r="M1342" s="9" t="s">
        <v>1293</v>
      </c>
    </row>
    <row r="1343" spans="1:13" ht="15.95" customHeight="1">
      <c r="A1343" s="2" t="s">
        <v>1373</v>
      </c>
      <c r="B1343" s="17" t="s">
        <v>1792</v>
      </c>
      <c r="D1343" s="96" t="s">
        <v>1793</v>
      </c>
      <c r="E1343" s="96" t="s">
        <v>1666</v>
      </c>
      <c r="F1343" s="97" t="s">
        <v>1352</v>
      </c>
      <c r="G1343" s="97" t="s">
        <v>141</v>
      </c>
      <c r="H1343" s="3" t="s">
        <v>142</v>
      </c>
      <c r="I1343" s="3" t="s">
        <v>143</v>
      </c>
      <c r="J1343" s="8" t="s">
        <v>128</v>
      </c>
      <c r="K1343" s="9" t="s">
        <v>1268</v>
      </c>
      <c r="L1343" s="9" t="s">
        <v>1268</v>
      </c>
      <c r="M1343" s="9" t="s">
        <v>1352</v>
      </c>
    </row>
    <row r="1344" spans="1:13" ht="15.95" customHeight="1">
      <c r="A1344" s="2" t="s">
        <v>1373</v>
      </c>
      <c r="B1344" s="17" t="s">
        <v>1790</v>
      </c>
      <c r="D1344" s="92"/>
      <c r="E1344" s="92"/>
      <c r="F1344" s="97"/>
      <c r="G1344" s="97" t="s">
        <v>251</v>
      </c>
      <c r="H1344" s="3" t="s">
        <v>252</v>
      </c>
      <c r="I1344" s="3" t="s">
        <v>253</v>
      </c>
      <c r="J1344" s="8" t="s">
        <v>128</v>
      </c>
      <c r="K1344" s="9" t="s">
        <v>1268</v>
      </c>
      <c r="L1344" s="9" t="s">
        <v>1268</v>
      </c>
      <c r="M1344" s="9" t="s">
        <v>1352</v>
      </c>
    </row>
    <row r="1345" spans="1:13" ht="15.95" customHeight="1">
      <c r="A1345" s="2" t="s">
        <v>1373</v>
      </c>
      <c r="B1345" s="17" t="s">
        <v>1794</v>
      </c>
      <c r="D1345" s="96" t="s">
        <v>1795</v>
      </c>
      <c r="E1345" s="96" t="s">
        <v>1667</v>
      </c>
      <c r="F1345" s="97" t="s">
        <v>1412</v>
      </c>
      <c r="G1345" s="97" t="s">
        <v>146</v>
      </c>
      <c r="H1345" s="3" t="s">
        <v>142</v>
      </c>
      <c r="I1345" s="3" t="s">
        <v>147</v>
      </c>
      <c r="J1345" s="8" t="s">
        <v>148</v>
      </c>
      <c r="K1345" s="9" t="s">
        <v>1268</v>
      </c>
      <c r="L1345" s="9" t="s">
        <v>1268</v>
      </c>
      <c r="M1345" s="9" t="s">
        <v>1412</v>
      </c>
    </row>
    <row r="1346" spans="1:13" ht="15.95" customHeight="1">
      <c r="A1346" s="2" t="s">
        <v>1373</v>
      </c>
      <c r="B1346" s="17" t="s">
        <v>1796</v>
      </c>
      <c r="D1346" s="96" t="s">
        <v>1797</v>
      </c>
      <c r="E1346" s="96" t="s">
        <v>1461</v>
      </c>
      <c r="F1346" s="97" t="s">
        <v>1461</v>
      </c>
      <c r="G1346" s="97" t="s">
        <v>176</v>
      </c>
      <c r="H1346" s="3" t="s">
        <v>172</v>
      </c>
      <c r="I1346" s="3" t="s">
        <v>177</v>
      </c>
      <c r="J1346" s="8" t="s">
        <v>148</v>
      </c>
      <c r="K1346" s="9" t="s">
        <v>1268</v>
      </c>
      <c r="L1346" s="9" t="s">
        <v>1268</v>
      </c>
      <c r="M1346" s="9" t="s">
        <v>1461</v>
      </c>
    </row>
    <row r="1347" spans="1:13" ht="15.95" customHeight="1">
      <c r="A1347" s="2" t="s">
        <v>1373</v>
      </c>
      <c r="B1347" s="17" t="s">
        <v>1346</v>
      </c>
      <c r="D1347" s="96" t="s">
        <v>1347</v>
      </c>
      <c r="E1347" s="96" t="s">
        <v>1268</v>
      </c>
      <c r="F1347" s="97" t="s">
        <v>1268</v>
      </c>
      <c r="G1347" s="97" t="s">
        <v>696</v>
      </c>
      <c r="H1347" s="3" t="s">
        <v>698</v>
      </c>
      <c r="I1347" s="3" t="s">
        <v>699</v>
      </c>
      <c r="J1347" s="8" t="s">
        <v>322</v>
      </c>
      <c r="K1347" s="9" t="s">
        <v>1268</v>
      </c>
      <c r="L1347" s="9" t="s">
        <v>1268</v>
      </c>
      <c r="M1347" s="9" t="s">
        <v>1268</v>
      </c>
    </row>
    <row r="1348" spans="1:13" ht="15.95" customHeight="1">
      <c r="A1348" s="2" t="s">
        <v>1373</v>
      </c>
      <c r="D1348" s="96"/>
      <c r="E1348" s="96"/>
      <c r="F1348" s="97"/>
      <c r="G1348" s="97"/>
      <c r="H1348" s="3"/>
      <c r="I1348" s="3"/>
      <c r="J1348" s="8"/>
      <c r="K1348" s="9"/>
      <c r="L1348" s="9"/>
      <c r="M1348" s="9"/>
    </row>
    <row r="1349" spans="1:13" ht="15.95" customHeight="1">
      <c r="A1349" s="2" t="s">
        <v>1373</v>
      </c>
      <c r="D1349" s="96" t="s">
        <v>1415</v>
      </c>
      <c r="E1349" s="96"/>
      <c r="F1349" s="97"/>
      <c r="G1349" s="97"/>
      <c r="H1349" s="3"/>
      <c r="I1349" s="3"/>
      <c r="J1349" s="8"/>
      <c r="K1349" s="9"/>
      <c r="L1349" s="9"/>
      <c r="M1349" s="9"/>
    </row>
    <row r="1350" spans="1:13" ht="15.95" customHeight="1">
      <c r="A1350" s="2" t="s">
        <v>1373</v>
      </c>
      <c r="B1350" s="17" t="s">
        <v>1790</v>
      </c>
      <c r="D1350" s="98" t="s">
        <v>1798</v>
      </c>
      <c r="E1350" s="98" t="s">
        <v>1855</v>
      </c>
      <c r="F1350" s="97" t="s">
        <v>1576</v>
      </c>
      <c r="G1350" s="97" t="s">
        <v>251</v>
      </c>
      <c r="H1350" s="3" t="s">
        <v>252</v>
      </c>
      <c r="I1350" s="3" t="s">
        <v>253</v>
      </c>
      <c r="J1350" s="8" t="s">
        <v>128</v>
      </c>
      <c r="K1350" s="9" t="s">
        <v>1268</v>
      </c>
      <c r="L1350" s="9" t="s">
        <v>1268</v>
      </c>
      <c r="M1350" s="9" t="s">
        <v>1576</v>
      </c>
    </row>
    <row r="1351" spans="1:13" ht="15.95" customHeight="1">
      <c r="D1351" s="99"/>
      <c r="E1351" s="99"/>
    </row>
    <row r="1352" spans="1:13" ht="15.95" customHeight="1">
      <c r="D1352" s="99"/>
      <c r="E1352" s="99"/>
    </row>
    <row r="1353" spans="1:13" ht="15.95" customHeight="1">
      <c r="B1353" s="17" t="s">
        <v>1324</v>
      </c>
      <c r="D1353" s="250" t="s">
        <v>1839</v>
      </c>
      <c r="E1353" s="251"/>
      <c r="F1353" s="251"/>
      <c r="G1353" s="251"/>
      <c r="H1353" s="251"/>
      <c r="I1353" s="251"/>
      <c r="J1353" s="251"/>
      <c r="K1353" s="251"/>
      <c r="L1353" s="251"/>
      <c r="M1353" s="251"/>
    </row>
    <row r="1354" spans="1:13" ht="15.95" customHeight="1">
      <c r="A1354" s="44" t="s">
        <v>1325</v>
      </c>
      <c r="B1354" s="42" t="s">
        <v>1326</v>
      </c>
      <c r="C1354" s="42" t="s">
        <v>1327</v>
      </c>
      <c r="D1354" s="252" t="s">
        <v>1328</v>
      </c>
      <c r="E1354" s="252" t="s">
        <v>1329</v>
      </c>
      <c r="F1354" s="255" t="s">
        <v>1330</v>
      </c>
      <c r="G1354" s="255" t="s">
        <v>1331</v>
      </c>
      <c r="H1354" s="252" t="s">
        <v>1332</v>
      </c>
      <c r="I1354" s="252" t="s">
        <v>1333</v>
      </c>
      <c r="J1354" s="252" t="s">
        <v>1334</v>
      </c>
      <c r="K1354" s="252" t="s">
        <v>1335</v>
      </c>
      <c r="L1354" s="252" t="s">
        <v>1336</v>
      </c>
      <c r="M1354" s="252" t="s">
        <v>1337</v>
      </c>
    </row>
    <row r="1355" spans="1:13" ht="15.95" customHeight="1">
      <c r="A1355" s="44"/>
      <c r="B1355" s="42"/>
      <c r="C1355" s="42"/>
      <c r="D1355" s="254"/>
      <c r="E1355" s="254"/>
      <c r="F1355" s="256"/>
      <c r="G1355" s="256"/>
      <c r="H1355" s="254"/>
      <c r="I1355" s="254"/>
      <c r="J1355" s="254"/>
      <c r="K1355" s="254"/>
      <c r="L1355" s="254"/>
      <c r="M1355" s="254"/>
    </row>
    <row r="1356" spans="1:13" ht="15.95" customHeight="1">
      <c r="A1356" s="2" t="s">
        <v>1373</v>
      </c>
      <c r="B1356" s="17" t="s">
        <v>1277</v>
      </c>
      <c r="D1356" s="92" t="s">
        <v>1788</v>
      </c>
      <c r="E1356" s="92" t="s">
        <v>1412</v>
      </c>
      <c r="F1356" s="93" t="s">
        <v>1412</v>
      </c>
      <c r="G1356" s="93" t="s">
        <v>125</v>
      </c>
      <c r="H1356" s="5" t="s">
        <v>126</v>
      </c>
      <c r="I1356" s="5" t="s">
        <v>127</v>
      </c>
      <c r="J1356" s="94" t="s">
        <v>128</v>
      </c>
      <c r="K1356" s="95" t="s">
        <v>1268</v>
      </c>
      <c r="L1356" s="95" t="s">
        <v>1268</v>
      </c>
      <c r="M1356" s="95" t="s">
        <v>1412</v>
      </c>
    </row>
    <row r="1357" spans="1:13" ht="15.95" customHeight="1">
      <c r="A1357" s="2" t="s">
        <v>1373</v>
      </c>
      <c r="B1357" s="17" t="s">
        <v>1790</v>
      </c>
      <c r="D1357" s="92"/>
      <c r="E1357" s="92"/>
      <c r="F1357" s="97"/>
      <c r="G1357" s="97" t="s">
        <v>251</v>
      </c>
      <c r="H1357" s="3" t="s">
        <v>252</v>
      </c>
      <c r="I1357" s="3" t="s">
        <v>253</v>
      </c>
      <c r="J1357" s="8" t="s">
        <v>128</v>
      </c>
      <c r="K1357" s="9" t="s">
        <v>1268</v>
      </c>
      <c r="L1357" s="9" t="s">
        <v>1268</v>
      </c>
      <c r="M1357" s="9" t="s">
        <v>1412</v>
      </c>
    </row>
    <row r="1358" spans="1:13" ht="15.95" customHeight="1">
      <c r="A1358" s="2" t="s">
        <v>1373</v>
      </c>
      <c r="B1358" s="17" t="s">
        <v>1283</v>
      </c>
      <c r="D1358" s="92"/>
      <c r="E1358" s="92"/>
      <c r="F1358" s="97"/>
      <c r="G1358" s="97" t="s">
        <v>686</v>
      </c>
      <c r="H1358" s="3" t="s">
        <v>688</v>
      </c>
      <c r="I1358" s="3" t="s">
        <v>689</v>
      </c>
      <c r="J1358" s="8" t="s">
        <v>322</v>
      </c>
      <c r="K1358" s="9" t="s">
        <v>1271</v>
      </c>
      <c r="L1358" s="9" t="s">
        <v>1271</v>
      </c>
      <c r="M1358" s="9" t="s">
        <v>1414</v>
      </c>
    </row>
    <row r="1359" spans="1:13" ht="15.95" customHeight="1">
      <c r="A1359" s="2" t="s">
        <v>1373</v>
      </c>
      <c r="B1359" s="17" t="s">
        <v>1790</v>
      </c>
      <c r="D1359" s="96" t="s">
        <v>1791</v>
      </c>
      <c r="E1359" s="96" t="s">
        <v>1274</v>
      </c>
      <c r="F1359" s="97" t="s">
        <v>1275</v>
      </c>
      <c r="G1359" s="97" t="s">
        <v>251</v>
      </c>
      <c r="H1359" s="3" t="s">
        <v>252</v>
      </c>
      <c r="I1359" s="3" t="s">
        <v>253</v>
      </c>
      <c r="J1359" s="8" t="s">
        <v>128</v>
      </c>
      <c r="K1359" s="9" t="s">
        <v>1268</v>
      </c>
      <c r="L1359" s="9" t="s">
        <v>1268</v>
      </c>
      <c r="M1359" s="9" t="s">
        <v>1275</v>
      </c>
    </row>
    <row r="1360" spans="1:13" ht="15.95" customHeight="1">
      <c r="A1360" s="2" t="s">
        <v>1373</v>
      </c>
      <c r="B1360" s="17" t="s">
        <v>1792</v>
      </c>
      <c r="D1360" s="96" t="s">
        <v>1793</v>
      </c>
      <c r="E1360" s="96" t="s">
        <v>1460</v>
      </c>
      <c r="F1360" s="97" t="s">
        <v>1460</v>
      </c>
      <c r="G1360" s="97" t="s">
        <v>141</v>
      </c>
      <c r="H1360" s="3" t="s">
        <v>142</v>
      </c>
      <c r="I1360" s="3" t="s">
        <v>143</v>
      </c>
      <c r="J1360" s="8" t="s">
        <v>128</v>
      </c>
      <c r="K1360" s="9" t="s">
        <v>1268</v>
      </c>
      <c r="L1360" s="9" t="s">
        <v>1268</v>
      </c>
      <c r="M1360" s="9" t="s">
        <v>1460</v>
      </c>
    </row>
    <row r="1361" spans="1:13" ht="15.95" customHeight="1">
      <c r="A1361" s="2" t="s">
        <v>1373</v>
      </c>
      <c r="B1361" s="17" t="s">
        <v>1790</v>
      </c>
      <c r="D1361" s="92"/>
      <c r="E1361" s="92"/>
      <c r="F1361" s="97"/>
      <c r="G1361" s="97" t="s">
        <v>251</v>
      </c>
      <c r="H1361" s="3" t="s">
        <v>252</v>
      </c>
      <c r="I1361" s="3" t="s">
        <v>253</v>
      </c>
      <c r="J1361" s="8" t="s">
        <v>128</v>
      </c>
      <c r="K1361" s="9" t="s">
        <v>1268</v>
      </c>
      <c r="L1361" s="9" t="s">
        <v>1268</v>
      </c>
      <c r="M1361" s="9" t="s">
        <v>1460</v>
      </c>
    </row>
    <row r="1362" spans="1:13" ht="15.95" customHeight="1">
      <c r="A1362" s="2" t="s">
        <v>1373</v>
      </c>
      <c r="B1362" s="17" t="s">
        <v>1794</v>
      </c>
      <c r="D1362" s="96" t="s">
        <v>1795</v>
      </c>
      <c r="E1362" s="96" t="s">
        <v>1282</v>
      </c>
      <c r="F1362" s="97" t="s">
        <v>1282</v>
      </c>
      <c r="G1362" s="97" t="s">
        <v>146</v>
      </c>
      <c r="H1362" s="3" t="s">
        <v>142</v>
      </c>
      <c r="I1362" s="3" t="s">
        <v>147</v>
      </c>
      <c r="J1362" s="8" t="s">
        <v>148</v>
      </c>
      <c r="K1362" s="9" t="s">
        <v>1268</v>
      </c>
      <c r="L1362" s="9" t="s">
        <v>1268</v>
      </c>
      <c r="M1362" s="9" t="s">
        <v>1282</v>
      </c>
    </row>
    <row r="1363" spans="1:13" ht="15.95" customHeight="1">
      <c r="A1363" s="2" t="s">
        <v>1373</v>
      </c>
      <c r="B1363" s="17" t="s">
        <v>1796</v>
      </c>
      <c r="D1363" s="96" t="s">
        <v>1797</v>
      </c>
      <c r="E1363" s="96" t="s">
        <v>1268</v>
      </c>
      <c r="F1363" s="97" t="s">
        <v>1268</v>
      </c>
      <c r="G1363" s="97" t="s">
        <v>176</v>
      </c>
      <c r="H1363" s="3" t="s">
        <v>172</v>
      </c>
      <c r="I1363" s="3" t="s">
        <v>177</v>
      </c>
      <c r="J1363" s="8" t="s">
        <v>148</v>
      </c>
      <c r="K1363" s="9" t="s">
        <v>1268</v>
      </c>
      <c r="L1363" s="9" t="s">
        <v>1268</v>
      </c>
      <c r="M1363" s="9" t="s">
        <v>1268</v>
      </c>
    </row>
    <row r="1364" spans="1:13" ht="15.95" customHeight="1">
      <c r="A1364" s="2" t="s">
        <v>1373</v>
      </c>
      <c r="D1364" s="96" t="s">
        <v>1311</v>
      </c>
      <c r="E1364" s="96"/>
      <c r="F1364" s="97"/>
      <c r="G1364" s="97"/>
      <c r="H1364" s="3"/>
      <c r="I1364" s="3"/>
      <c r="J1364" s="8"/>
      <c r="K1364" s="9"/>
      <c r="L1364" s="9"/>
      <c r="M1364" s="9"/>
    </row>
    <row r="1365" spans="1:13" ht="15.95" customHeight="1">
      <c r="A1365" s="2" t="s">
        <v>1373</v>
      </c>
      <c r="B1365" s="17" t="s">
        <v>1790</v>
      </c>
      <c r="D1365" s="96" t="s">
        <v>1798</v>
      </c>
      <c r="E1365" s="96" t="s">
        <v>1856</v>
      </c>
      <c r="F1365" s="97" t="s">
        <v>1857</v>
      </c>
      <c r="G1365" s="97" t="s">
        <v>251</v>
      </c>
      <c r="H1365" s="3" t="s">
        <v>252</v>
      </c>
      <c r="I1365" s="3" t="s">
        <v>253</v>
      </c>
      <c r="J1365" s="8" t="s">
        <v>128</v>
      </c>
      <c r="K1365" s="9" t="s">
        <v>1268</v>
      </c>
      <c r="L1365" s="9" t="s">
        <v>1268</v>
      </c>
      <c r="M1365" s="9" t="s">
        <v>1857</v>
      </c>
    </row>
    <row r="1366" spans="1:13" ht="15.95" customHeight="1">
      <c r="A1366" s="2" t="s">
        <v>1373</v>
      </c>
      <c r="B1366" s="17" t="s">
        <v>1277</v>
      </c>
      <c r="D1366" s="96" t="s">
        <v>1788</v>
      </c>
      <c r="E1366" s="96" t="s">
        <v>1858</v>
      </c>
      <c r="F1366" s="97" t="s">
        <v>1318</v>
      </c>
      <c r="G1366" s="97" t="s">
        <v>125</v>
      </c>
      <c r="H1366" s="3" t="s">
        <v>126</v>
      </c>
      <c r="I1366" s="3" t="s">
        <v>127</v>
      </c>
      <c r="J1366" s="8" t="s">
        <v>128</v>
      </c>
      <c r="K1366" s="9" t="s">
        <v>1268</v>
      </c>
      <c r="L1366" s="9" t="s">
        <v>1268</v>
      </c>
      <c r="M1366" s="9" t="s">
        <v>1318</v>
      </c>
    </row>
    <row r="1367" spans="1:13" ht="15.95" customHeight="1">
      <c r="A1367" s="2" t="s">
        <v>1373</v>
      </c>
      <c r="B1367" s="17" t="s">
        <v>1790</v>
      </c>
      <c r="D1367" s="92"/>
      <c r="E1367" s="92"/>
      <c r="F1367" s="97"/>
      <c r="G1367" s="97" t="s">
        <v>251</v>
      </c>
      <c r="H1367" s="3" t="s">
        <v>252</v>
      </c>
      <c r="I1367" s="3" t="s">
        <v>253</v>
      </c>
      <c r="J1367" s="8" t="s">
        <v>128</v>
      </c>
      <c r="K1367" s="9" t="s">
        <v>1268</v>
      </c>
      <c r="L1367" s="9" t="s">
        <v>1268</v>
      </c>
      <c r="M1367" s="9" t="s">
        <v>1318</v>
      </c>
    </row>
    <row r="1368" spans="1:13" ht="15.95" customHeight="1">
      <c r="A1368" s="2" t="s">
        <v>1373</v>
      </c>
      <c r="B1368" s="17" t="s">
        <v>1283</v>
      </c>
      <c r="D1368" s="92"/>
      <c r="E1368" s="92"/>
      <c r="F1368" s="97"/>
      <c r="G1368" s="97" t="s">
        <v>686</v>
      </c>
      <c r="H1368" s="3" t="s">
        <v>688</v>
      </c>
      <c r="I1368" s="3" t="s">
        <v>689</v>
      </c>
      <c r="J1368" s="8" t="s">
        <v>322</v>
      </c>
      <c r="K1368" s="9" t="s">
        <v>1271</v>
      </c>
      <c r="L1368" s="9" t="s">
        <v>1271</v>
      </c>
      <c r="M1368" s="9" t="s">
        <v>1319</v>
      </c>
    </row>
    <row r="1369" spans="1:13" ht="15.95" customHeight="1">
      <c r="A1369" s="2" t="s">
        <v>1373</v>
      </c>
      <c r="B1369" s="17" t="s">
        <v>1790</v>
      </c>
      <c r="D1369" s="96" t="s">
        <v>1791</v>
      </c>
      <c r="E1369" s="96" t="s">
        <v>1274</v>
      </c>
      <c r="F1369" s="97" t="s">
        <v>1275</v>
      </c>
      <c r="G1369" s="97" t="s">
        <v>251</v>
      </c>
      <c r="H1369" s="3" t="s">
        <v>252</v>
      </c>
      <c r="I1369" s="3" t="s">
        <v>253</v>
      </c>
      <c r="J1369" s="8" t="s">
        <v>128</v>
      </c>
      <c r="K1369" s="9" t="s">
        <v>1268</v>
      </c>
      <c r="L1369" s="9" t="s">
        <v>1268</v>
      </c>
      <c r="M1369" s="9" t="s">
        <v>1275</v>
      </c>
    </row>
    <row r="1370" spans="1:13" ht="15.95" customHeight="1">
      <c r="A1370" s="2" t="s">
        <v>1373</v>
      </c>
      <c r="B1370" s="17" t="s">
        <v>1792</v>
      </c>
      <c r="D1370" s="96" t="s">
        <v>1793</v>
      </c>
      <c r="E1370" s="96" t="s">
        <v>1460</v>
      </c>
      <c r="F1370" s="97" t="s">
        <v>1460</v>
      </c>
      <c r="G1370" s="97" t="s">
        <v>141</v>
      </c>
      <c r="H1370" s="3" t="s">
        <v>142</v>
      </c>
      <c r="I1370" s="3" t="s">
        <v>143</v>
      </c>
      <c r="J1370" s="8" t="s">
        <v>128</v>
      </c>
      <c r="K1370" s="9" t="s">
        <v>1268</v>
      </c>
      <c r="L1370" s="9" t="s">
        <v>1268</v>
      </c>
      <c r="M1370" s="9" t="s">
        <v>1460</v>
      </c>
    </row>
    <row r="1371" spans="1:13" ht="15.95" customHeight="1">
      <c r="A1371" s="2" t="s">
        <v>1373</v>
      </c>
      <c r="B1371" s="17" t="s">
        <v>1790</v>
      </c>
      <c r="D1371" s="92"/>
      <c r="E1371" s="92"/>
      <c r="F1371" s="97"/>
      <c r="G1371" s="97" t="s">
        <v>251</v>
      </c>
      <c r="H1371" s="3" t="s">
        <v>252</v>
      </c>
      <c r="I1371" s="3" t="s">
        <v>253</v>
      </c>
      <c r="J1371" s="8" t="s">
        <v>128</v>
      </c>
      <c r="K1371" s="9" t="s">
        <v>1268</v>
      </c>
      <c r="L1371" s="9" t="s">
        <v>1268</v>
      </c>
      <c r="M1371" s="9" t="s">
        <v>1460</v>
      </c>
    </row>
    <row r="1372" spans="1:13" ht="15.95" customHeight="1">
      <c r="A1372" s="2" t="s">
        <v>1373</v>
      </c>
      <c r="B1372" s="17" t="s">
        <v>1794</v>
      </c>
      <c r="D1372" s="96" t="s">
        <v>1795</v>
      </c>
      <c r="E1372" s="96" t="s">
        <v>1282</v>
      </c>
      <c r="F1372" s="97" t="s">
        <v>1282</v>
      </c>
      <c r="G1372" s="97" t="s">
        <v>146</v>
      </c>
      <c r="H1372" s="3" t="s">
        <v>142</v>
      </c>
      <c r="I1372" s="3" t="s">
        <v>147</v>
      </c>
      <c r="J1372" s="8" t="s">
        <v>148</v>
      </c>
      <c r="K1372" s="9" t="s">
        <v>1268</v>
      </c>
      <c r="L1372" s="9" t="s">
        <v>1268</v>
      </c>
      <c r="M1372" s="9" t="s">
        <v>1282</v>
      </c>
    </row>
    <row r="1373" spans="1:13" ht="15.95" customHeight="1">
      <c r="A1373" s="2" t="s">
        <v>1373</v>
      </c>
      <c r="B1373" s="17" t="s">
        <v>1796</v>
      </c>
      <c r="D1373" s="96" t="s">
        <v>1797</v>
      </c>
      <c r="E1373" s="96" t="s">
        <v>1268</v>
      </c>
      <c r="F1373" s="97" t="s">
        <v>1268</v>
      </c>
      <c r="G1373" s="97" t="s">
        <v>176</v>
      </c>
      <c r="H1373" s="3" t="s">
        <v>172</v>
      </c>
      <c r="I1373" s="3" t="s">
        <v>177</v>
      </c>
      <c r="J1373" s="8" t="s">
        <v>148</v>
      </c>
      <c r="K1373" s="9" t="s">
        <v>1268</v>
      </c>
      <c r="L1373" s="9" t="s">
        <v>1268</v>
      </c>
      <c r="M1373" s="9" t="s">
        <v>1268</v>
      </c>
    </row>
    <row r="1374" spans="1:13" ht="15.95" customHeight="1">
      <c r="A1374" s="2" t="s">
        <v>1373</v>
      </c>
      <c r="D1374" s="96"/>
      <c r="E1374" s="96"/>
      <c r="F1374" s="97"/>
      <c r="G1374" s="97"/>
      <c r="H1374" s="3"/>
      <c r="I1374" s="3"/>
      <c r="J1374" s="8"/>
      <c r="K1374" s="9"/>
      <c r="L1374" s="9"/>
      <c r="M1374" s="9"/>
    </row>
    <row r="1375" spans="1:13" ht="15.95" customHeight="1">
      <c r="A1375" s="2" t="s">
        <v>1373</v>
      </c>
      <c r="D1375" s="96" t="s">
        <v>1859</v>
      </c>
      <c r="E1375" s="96"/>
      <c r="F1375" s="97"/>
      <c r="G1375" s="97"/>
      <c r="H1375" s="3"/>
      <c r="I1375" s="3"/>
      <c r="J1375" s="8"/>
      <c r="K1375" s="9"/>
      <c r="L1375" s="9"/>
      <c r="M1375" s="9"/>
    </row>
    <row r="1376" spans="1:13" ht="15.95" customHeight="1">
      <c r="A1376" s="2" t="s">
        <v>1373</v>
      </c>
      <c r="B1376" s="17" t="s">
        <v>1773</v>
      </c>
      <c r="D1376" s="96" t="s">
        <v>1774</v>
      </c>
      <c r="E1376" s="96" t="s">
        <v>1860</v>
      </c>
      <c r="F1376" s="97" t="s">
        <v>1861</v>
      </c>
      <c r="G1376" s="97" t="s">
        <v>260</v>
      </c>
      <c r="H1376" s="3" t="s">
        <v>252</v>
      </c>
      <c r="I1376" s="3" t="s">
        <v>261</v>
      </c>
      <c r="J1376" s="8" t="s">
        <v>128</v>
      </c>
      <c r="K1376" s="9" t="s">
        <v>1263</v>
      </c>
      <c r="L1376" s="9" t="s">
        <v>1263</v>
      </c>
      <c r="M1376" s="9" t="s">
        <v>1862</v>
      </c>
    </row>
    <row r="1377" spans="1:13" ht="15.95" customHeight="1">
      <c r="A1377" s="2" t="s">
        <v>1373</v>
      </c>
      <c r="B1377" s="17" t="s">
        <v>1265</v>
      </c>
      <c r="D1377" s="96" t="s">
        <v>1778</v>
      </c>
      <c r="E1377" s="96" t="s">
        <v>1268</v>
      </c>
      <c r="F1377" s="97" t="s">
        <v>1268</v>
      </c>
      <c r="G1377" s="97" t="s">
        <v>129</v>
      </c>
      <c r="H1377" s="3" t="s">
        <v>126</v>
      </c>
      <c r="I1377" s="3" t="s">
        <v>130</v>
      </c>
      <c r="J1377" s="8" t="s">
        <v>128</v>
      </c>
      <c r="K1377" s="9" t="s">
        <v>1268</v>
      </c>
      <c r="L1377" s="9" t="s">
        <v>1268</v>
      </c>
      <c r="M1377" s="9" t="s">
        <v>1268</v>
      </c>
    </row>
    <row r="1378" spans="1:13" ht="15.95" customHeight="1">
      <c r="A1378" s="2" t="s">
        <v>1373</v>
      </c>
      <c r="B1378" s="17" t="s">
        <v>1773</v>
      </c>
      <c r="D1378" s="92"/>
      <c r="E1378" s="92"/>
      <c r="F1378" s="97"/>
      <c r="G1378" s="97" t="s">
        <v>260</v>
      </c>
      <c r="H1378" s="3" t="s">
        <v>252</v>
      </c>
      <c r="I1378" s="3" t="s">
        <v>261</v>
      </c>
      <c r="J1378" s="8" t="s">
        <v>128</v>
      </c>
      <c r="K1378" s="9" t="s">
        <v>1263</v>
      </c>
      <c r="L1378" s="9" t="s">
        <v>1263</v>
      </c>
      <c r="M1378" s="9" t="s">
        <v>1263</v>
      </c>
    </row>
    <row r="1379" spans="1:13" ht="15.95" customHeight="1">
      <c r="A1379" s="2" t="s">
        <v>1373</v>
      </c>
      <c r="B1379" s="17" t="s">
        <v>1270</v>
      </c>
      <c r="D1379" s="92"/>
      <c r="E1379" s="92"/>
      <c r="F1379" s="97"/>
      <c r="G1379" s="97" t="s">
        <v>690</v>
      </c>
      <c r="H1379" s="3" t="s">
        <v>688</v>
      </c>
      <c r="I1379" s="3" t="s">
        <v>692</v>
      </c>
      <c r="J1379" s="8" t="s">
        <v>322</v>
      </c>
      <c r="K1379" s="9" t="s">
        <v>1271</v>
      </c>
      <c r="L1379" s="9" t="s">
        <v>1271</v>
      </c>
      <c r="M1379" s="9" t="s">
        <v>1271</v>
      </c>
    </row>
    <row r="1380" spans="1:13" ht="15.95" customHeight="1">
      <c r="A1380" s="2" t="s">
        <v>1373</v>
      </c>
      <c r="B1380" s="17" t="s">
        <v>1773</v>
      </c>
      <c r="D1380" s="96" t="s">
        <v>1780</v>
      </c>
      <c r="E1380" s="96" t="s">
        <v>1274</v>
      </c>
      <c r="F1380" s="97" t="s">
        <v>1275</v>
      </c>
      <c r="G1380" s="97" t="s">
        <v>260</v>
      </c>
      <c r="H1380" s="3" t="s">
        <v>252</v>
      </c>
      <c r="I1380" s="3" t="s">
        <v>261</v>
      </c>
      <c r="J1380" s="8" t="s">
        <v>128</v>
      </c>
      <c r="K1380" s="9" t="s">
        <v>1263</v>
      </c>
      <c r="L1380" s="9" t="s">
        <v>1263</v>
      </c>
      <c r="M1380" s="9" t="s">
        <v>1276</v>
      </c>
    </row>
    <row r="1381" spans="1:13" ht="15.95" customHeight="1">
      <c r="A1381" s="2" t="s">
        <v>1373</v>
      </c>
      <c r="B1381" s="17" t="s">
        <v>1265</v>
      </c>
      <c r="D1381" s="96" t="s">
        <v>1781</v>
      </c>
      <c r="E1381" s="96" t="s">
        <v>1418</v>
      </c>
      <c r="F1381" s="97" t="s">
        <v>1418</v>
      </c>
      <c r="G1381" s="97" t="s">
        <v>129</v>
      </c>
      <c r="H1381" s="3" t="s">
        <v>126</v>
      </c>
      <c r="I1381" s="3" t="s">
        <v>130</v>
      </c>
      <c r="J1381" s="8" t="s">
        <v>128</v>
      </c>
      <c r="K1381" s="9" t="s">
        <v>1268</v>
      </c>
      <c r="L1381" s="9" t="s">
        <v>1268</v>
      </c>
      <c r="M1381" s="9" t="s">
        <v>1418</v>
      </c>
    </row>
    <row r="1382" spans="1:13" ht="15.95" customHeight="1">
      <c r="A1382" s="2" t="s">
        <v>1373</v>
      </c>
      <c r="B1382" s="17" t="s">
        <v>1782</v>
      </c>
      <c r="D1382" s="92"/>
      <c r="E1382" s="92"/>
      <c r="F1382" s="97"/>
      <c r="G1382" s="97" t="s">
        <v>258</v>
      </c>
      <c r="H1382" s="3" t="s">
        <v>252</v>
      </c>
      <c r="I1382" s="3" t="s">
        <v>259</v>
      </c>
      <c r="J1382" s="8" t="s">
        <v>128</v>
      </c>
      <c r="K1382" s="9" t="s">
        <v>1461</v>
      </c>
      <c r="L1382" s="9" t="s">
        <v>1461</v>
      </c>
      <c r="M1382" s="9" t="s">
        <v>1573</v>
      </c>
    </row>
    <row r="1383" spans="1:13" ht="15.95" customHeight="1">
      <c r="A1383" s="2" t="s">
        <v>1373</v>
      </c>
      <c r="B1383" s="17" t="s">
        <v>1270</v>
      </c>
      <c r="D1383" s="92"/>
      <c r="E1383" s="92"/>
      <c r="F1383" s="97"/>
      <c r="G1383" s="97" t="s">
        <v>690</v>
      </c>
      <c r="H1383" s="3" t="s">
        <v>688</v>
      </c>
      <c r="I1383" s="3" t="s">
        <v>692</v>
      </c>
      <c r="J1383" s="8" t="s">
        <v>322</v>
      </c>
      <c r="K1383" s="9" t="s">
        <v>1271</v>
      </c>
      <c r="L1383" s="9" t="s">
        <v>1271</v>
      </c>
      <c r="M1383" s="9" t="s">
        <v>1419</v>
      </c>
    </row>
    <row r="1384" spans="1:13" ht="15.95" customHeight="1">
      <c r="A1384" s="2" t="s">
        <v>1373</v>
      </c>
      <c r="B1384" s="17" t="s">
        <v>1782</v>
      </c>
      <c r="D1384" s="96" t="s">
        <v>1783</v>
      </c>
      <c r="E1384" s="96" t="s">
        <v>1292</v>
      </c>
      <c r="F1384" s="97" t="s">
        <v>1292</v>
      </c>
      <c r="G1384" s="97" t="s">
        <v>258</v>
      </c>
      <c r="H1384" s="3" t="s">
        <v>252</v>
      </c>
      <c r="I1384" s="3" t="s">
        <v>259</v>
      </c>
      <c r="J1384" s="8" t="s">
        <v>128</v>
      </c>
      <c r="K1384" s="9" t="s">
        <v>1461</v>
      </c>
      <c r="L1384" s="9" t="s">
        <v>1461</v>
      </c>
      <c r="M1384" s="9" t="s">
        <v>1784</v>
      </c>
    </row>
    <row r="1385" spans="1:13" ht="15.95" customHeight="1">
      <c r="A1385" s="2" t="s">
        <v>1373</v>
      </c>
      <c r="B1385" s="17" t="s">
        <v>1277</v>
      </c>
      <c r="D1385" s="96" t="s">
        <v>1785</v>
      </c>
      <c r="E1385" s="96" t="s">
        <v>1863</v>
      </c>
      <c r="F1385" s="97" t="s">
        <v>1598</v>
      </c>
      <c r="G1385" s="97" t="s">
        <v>125</v>
      </c>
      <c r="H1385" s="3" t="s">
        <v>126</v>
      </c>
      <c r="I1385" s="3" t="s">
        <v>127</v>
      </c>
      <c r="J1385" s="8" t="s">
        <v>128</v>
      </c>
      <c r="K1385" s="9" t="s">
        <v>1268</v>
      </c>
      <c r="L1385" s="9" t="s">
        <v>1268</v>
      </c>
      <c r="M1385" s="9" t="s">
        <v>1598</v>
      </c>
    </row>
    <row r="1386" spans="1:13" ht="15.95" customHeight="1">
      <c r="A1386" s="2" t="s">
        <v>1373</v>
      </c>
      <c r="B1386" s="17" t="s">
        <v>1786</v>
      </c>
      <c r="D1386" s="92"/>
      <c r="E1386" s="92"/>
      <c r="F1386" s="97"/>
      <c r="G1386" s="97" t="s">
        <v>256</v>
      </c>
      <c r="H1386" s="3" t="s">
        <v>252</v>
      </c>
      <c r="I1386" s="3" t="s">
        <v>257</v>
      </c>
      <c r="J1386" s="8" t="s">
        <v>128</v>
      </c>
      <c r="K1386" s="9" t="s">
        <v>1282</v>
      </c>
      <c r="L1386" s="9" t="s">
        <v>1282</v>
      </c>
      <c r="M1386" s="9" t="s">
        <v>1864</v>
      </c>
    </row>
    <row r="1387" spans="1:13" ht="15.95" customHeight="1">
      <c r="A1387" s="2" t="s">
        <v>1373</v>
      </c>
      <c r="B1387" s="17" t="s">
        <v>1283</v>
      </c>
      <c r="D1387" s="92"/>
      <c r="E1387" s="92"/>
      <c r="F1387" s="97"/>
      <c r="G1387" s="97" t="s">
        <v>686</v>
      </c>
      <c r="H1387" s="3" t="s">
        <v>688</v>
      </c>
      <c r="I1387" s="3" t="s">
        <v>689</v>
      </c>
      <c r="J1387" s="8" t="s">
        <v>322</v>
      </c>
      <c r="K1387" s="9" t="s">
        <v>1271</v>
      </c>
      <c r="L1387" s="9" t="s">
        <v>1271</v>
      </c>
      <c r="M1387" s="9" t="s">
        <v>1739</v>
      </c>
    </row>
    <row r="1388" spans="1:13" ht="15.95" customHeight="1">
      <c r="A1388" s="2" t="s">
        <v>1373</v>
      </c>
      <c r="B1388" s="17" t="s">
        <v>1786</v>
      </c>
      <c r="D1388" s="96" t="s">
        <v>1787</v>
      </c>
      <c r="E1388" s="96" t="s">
        <v>1292</v>
      </c>
      <c r="F1388" s="97" t="s">
        <v>1292</v>
      </c>
      <c r="G1388" s="97" t="s">
        <v>256</v>
      </c>
      <c r="H1388" s="3" t="s">
        <v>252</v>
      </c>
      <c r="I1388" s="3" t="s">
        <v>257</v>
      </c>
      <c r="J1388" s="8" t="s">
        <v>128</v>
      </c>
      <c r="K1388" s="9" t="s">
        <v>1282</v>
      </c>
      <c r="L1388" s="9" t="s">
        <v>1282</v>
      </c>
      <c r="M1388" s="9" t="s">
        <v>1293</v>
      </c>
    </row>
    <row r="1389" spans="1:13" ht="15.95" customHeight="1">
      <c r="A1389" s="2" t="s">
        <v>1373</v>
      </c>
      <c r="B1389" s="17" t="s">
        <v>1277</v>
      </c>
      <c r="D1389" s="96" t="s">
        <v>1788</v>
      </c>
      <c r="E1389" s="96" t="s">
        <v>1865</v>
      </c>
      <c r="F1389" s="97" t="s">
        <v>1573</v>
      </c>
      <c r="G1389" s="97" t="s">
        <v>125</v>
      </c>
      <c r="H1389" s="3" t="s">
        <v>126</v>
      </c>
      <c r="I1389" s="3" t="s">
        <v>127</v>
      </c>
      <c r="J1389" s="8" t="s">
        <v>128</v>
      </c>
      <c r="K1389" s="9" t="s">
        <v>1268</v>
      </c>
      <c r="L1389" s="9" t="s">
        <v>1268</v>
      </c>
      <c r="M1389" s="9" t="s">
        <v>1573</v>
      </c>
    </row>
    <row r="1390" spans="1:13" ht="15.95" customHeight="1">
      <c r="A1390" s="2" t="s">
        <v>1373</v>
      </c>
      <c r="B1390" s="17" t="s">
        <v>1790</v>
      </c>
      <c r="D1390" s="92"/>
      <c r="E1390" s="92"/>
      <c r="F1390" s="97"/>
      <c r="G1390" s="97" t="s">
        <v>251</v>
      </c>
      <c r="H1390" s="3" t="s">
        <v>252</v>
      </c>
      <c r="I1390" s="3" t="s">
        <v>253</v>
      </c>
      <c r="J1390" s="8" t="s">
        <v>128</v>
      </c>
      <c r="K1390" s="9" t="s">
        <v>1268</v>
      </c>
      <c r="L1390" s="9" t="s">
        <v>1268</v>
      </c>
      <c r="M1390" s="9" t="s">
        <v>1573</v>
      </c>
    </row>
    <row r="1391" spans="1:13" ht="15.95" customHeight="1">
      <c r="A1391" s="2" t="s">
        <v>1373</v>
      </c>
      <c r="B1391" s="17" t="s">
        <v>1283</v>
      </c>
      <c r="D1391" s="92"/>
      <c r="E1391" s="92"/>
      <c r="F1391" s="97"/>
      <c r="G1391" s="97" t="s">
        <v>686</v>
      </c>
      <c r="H1391" s="3" t="s">
        <v>688</v>
      </c>
      <c r="I1391" s="3" t="s">
        <v>689</v>
      </c>
      <c r="J1391" s="8" t="s">
        <v>322</v>
      </c>
      <c r="K1391" s="9" t="s">
        <v>1271</v>
      </c>
      <c r="L1391" s="9" t="s">
        <v>1271</v>
      </c>
      <c r="M1391" s="9" t="s">
        <v>1574</v>
      </c>
    </row>
    <row r="1392" spans="1:13" ht="15.95" customHeight="1">
      <c r="A1392" s="2" t="s">
        <v>1373</v>
      </c>
      <c r="B1392" s="17" t="s">
        <v>1790</v>
      </c>
      <c r="D1392" s="96" t="s">
        <v>1791</v>
      </c>
      <c r="E1392" s="96" t="s">
        <v>1454</v>
      </c>
      <c r="F1392" s="97" t="s">
        <v>1293</v>
      </c>
      <c r="G1392" s="97" t="s">
        <v>251</v>
      </c>
      <c r="H1392" s="3" t="s">
        <v>252</v>
      </c>
      <c r="I1392" s="3" t="s">
        <v>253</v>
      </c>
      <c r="J1392" s="8" t="s">
        <v>128</v>
      </c>
      <c r="K1392" s="9" t="s">
        <v>1268</v>
      </c>
      <c r="L1392" s="9" t="s">
        <v>1268</v>
      </c>
      <c r="M1392" s="9" t="s">
        <v>1293</v>
      </c>
    </row>
    <row r="1393" spans="1:13" ht="15.95" customHeight="1">
      <c r="A1393" s="2" t="s">
        <v>1373</v>
      </c>
      <c r="B1393" s="17" t="s">
        <v>1792</v>
      </c>
      <c r="D1393" s="96" t="s">
        <v>1793</v>
      </c>
      <c r="E1393" s="96" t="s">
        <v>1675</v>
      </c>
      <c r="F1393" s="97" t="s">
        <v>1412</v>
      </c>
      <c r="G1393" s="97" t="s">
        <v>141</v>
      </c>
      <c r="H1393" s="3" t="s">
        <v>142</v>
      </c>
      <c r="I1393" s="3" t="s">
        <v>143</v>
      </c>
      <c r="J1393" s="8" t="s">
        <v>128</v>
      </c>
      <c r="K1393" s="9" t="s">
        <v>1268</v>
      </c>
      <c r="L1393" s="9" t="s">
        <v>1268</v>
      </c>
      <c r="M1393" s="9" t="s">
        <v>1412</v>
      </c>
    </row>
    <row r="1394" spans="1:13" ht="15.95" customHeight="1">
      <c r="A1394" s="2" t="s">
        <v>1373</v>
      </c>
      <c r="B1394" s="17" t="s">
        <v>1790</v>
      </c>
      <c r="D1394" s="92"/>
      <c r="E1394" s="92"/>
      <c r="F1394" s="97"/>
      <c r="G1394" s="97" t="s">
        <v>251</v>
      </c>
      <c r="H1394" s="3" t="s">
        <v>252</v>
      </c>
      <c r="I1394" s="3" t="s">
        <v>253</v>
      </c>
      <c r="J1394" s="8" t="s">
        <v>128</v>
      </c>
      <c r="K1394" s="9" t="s">
        <v>1268</v>
      </c>
      <c r="L1394" s="9" t="s">
        <v>1268</v>
      </c>
      <c r="M1394" s="9" t="s">
        <v>1412</v>
      </c>
    </row>
    <row r="1395" spans="1:13" ht="15.95" customHeight="1">
      <c r="A1395" s="2" t="s">
        <v>1373</v>
      </c>
      <c r="B1395" s="17" t="s">
        <v>1794</v>
      </c>
      <c r="D1395" s="98" t="s">
        <v>1795</v>
      </c>
      <c r="E1395" s="98" t="s">
        <v>1866</v>
      </c>
      <c r="F1395" s="97" t="s">
        <v>1305</v>
      </c>
      <c r="G1395" s="97" t="s">
        <v>146</v>
      </c>
      <c r="H1395" s="3" t="s">
        <v>142</v>
      </c>
      <c r="I1395" s="3" t="s">
        <v>147</v>
      </c>
      <c r="J1395" s="8" t="s">
        <v>148</v>
      </c>
      <c r="K1395" s="9" t="s">
        <v>1268</v>
      </c>
      <c r="L1395" s="9" t="s">
        <v>1268</v>
      </c>
      <c r="M1395" s="9" t="s">
        <v>1305</v>
      </c>
    </row>
    <row r="1396" spans="1:13" ht="15.95" customHeight="1">
      <c r="D1396" s="99"/>
      <c r="E1396" s="99"/>
    </row>
    <row r="1397" spans="1:13" ht="15.95" customHeight="1">
      <c r="D1397" s="99"/>
      <c r="E1397" s="99"/>
    </row>
    <row r="1398" spans="1:13" ht="15.95" customHeight="1">
      <c r="B1398" s="17" t="s">
        <v>1324</v>
      </c>
      <c r="D1398" s="250" t="s">
        <v>1839</v>
      </c>
      <c r="E1398" s="251"/>
      <c r="F1398" s="251"/>
      <c r="G1398" s="251"/>
      <c r="H1398" s="251"/>
      <c r="I1398" s="251"/>
      <c r="J1398" s="251"/>
      <c r="K1398" s="251"/>
      <c r="L1398" s="251"/>
      <c r="M1398" s="251"/>
    </row>
    <row r="1399" spans="1:13" ht="15.95" customHeight="1">
      <c r="A1399" s="44" t="s">
        <v>1325</v>
      </c>
      <c r="B1399" s="42" t="s">
        <v>1326</v>
      </c>
      <c r="C1399" s="42" t="s">
        <v>1327</v>
      </c>
      <c r="D1399" s="252" t="s">
        <v>1328</v>
      </c>
      <c r="E1399" s="252" t="s">
        <v>1329</v>
      </c>
      <c r="F1399" s="255" t="s">
        <v>1330</v>
      </c>
      <c r="G1399" s="255" t="s">
        <v>1331</v>
      </c>
      <c r="H1399" s="252" t="s">
        <v>1332</v>
      </c>
      <c r="I1399" s="252" t="s">
        <v>1333</v>
      </c>
      <c r="J1399" s="252" t="s">
        <v>1334</v>
      </c>
      <c r="K1399" s="252" t="s">
        <v>1335</v>
      </c>
      <c r="L1399" s="252" t="s">
        <v>1336</v>
      </c>
      <c r="M1399" s="252" t="s">
        <v>1337</v>
      </c>
    </row>
    <row r="1400" spans="1:13" ht="15.95" customHeight="1">
      <c r="A1400" s="44"/>
      <c r="B1400" s="42"/>
      <c r="C1400" s="42"/>
      <c r="D1400" s="254"/>
      <c r="E1400" s="254"/>
      <c r="F1400" s="256"/>
      <c r="G1400" s="256"/>
      <c r="H1400" s="254"/>
      <c r="I1400" s="254"/>
      <c r="J1400" s="254"/>
      <c r="K1400" s="254"/>
      <c r="L1400" s="254"/>
      <c r="M1400" s="254"/>
    </row>
    <row r="1401" spans="1:13" ht="15.95" customHeight="1">
      <c r="A1401" s="2" t="s">
        <v>1373</v>
      </c>
      <c r="B1401" s="17" t="s">
        <v>1837</v>
      </c>
      <c r="D1401" s="92" t="s">
        <v>1838</v>
      </c>
      <c r="E1401" s="92" t="s">
        <v>1268</v>
      </c>
      <c r="F1401" s="93" t="s">
        <v>1268</v>
      </c>
      <c r="G1401" s="93" t="s">
        <v>171</v>
      </c>
      <c r="H1401" s="5" t="s">
        <v>172</v>
      </c>
      <c r="I1401" s="5" t="s">
        <v>173</v>
      </c>
      <c r="J1401" s="94" t="s">
        <v>148</v>
      </c>
      <c r="K1401" s="95" t="s">
        <v>1268</v>
      </c>
      <c r="L1401" s="95" t="s">
        <v>1268</v>
      </c>
      <c r="M1401" s="95" t="s">
        <v>1268</v>
      </c>
    </row>
    <row r="1402" spans="1:13" ht="15.95" customHeight="1">
      <c r="A1402" s="2" t="s">
        <v>1373</v>
      </c>
      <c r="B1402" s="17" t="s">
        <v>1796</v>
      </c>
      <c r="D1402" s="96" t="s">
        <v>1797</v>
      </c>
      <c r="E1402" s="96" t="s">
        <v>1263</v>
      </c>
      <c r="F1402" s="97" t="s">
        <v>1263</v>
      </c>
      <c r="G1402" s="97" t="s">
        <v>176</v>
      </c>
      <c r="H1402" s="3" t="s">
        <v>172</v>
      </c>
      <c r="I1402" s="3" t="s">
        <v>177</v>
      </c>
      <c r="J1402" s="8" t="s">
        <v>148</v>
      </c>
      <c r="K1402" s="9" t="s">
        <v>1268</v>
      </c>
      <c r="L1402" s="9" t="s">
        <v>1268</v>
      </c>
      <c r="M1402" s="9" t="s">
        <v>1263</v>
      </c>
    </row>
    <row r="1403" spans="1:13" ht="15.95" customHeight="1">
      <c r="A1403" s="2" t="s">
        <v>1373</v>
      </c>
      <c r="B1403" s="17" t="s">
        <v>1346</v>
      </c>
      <c r="D1403" s="96" t="s">
        <v>1347</v>
      </c>
      <c r="E1403" s="96" t="s">
        <v>1282</v>
      </c>
      <c r="F1403" s="97" t="s">
        <v>1282</v>
      </c>
      <c r="G1403" s="97" t="s">
        <v>696</v>
      </c>
      <c r="H1403" s="3" t="s">
        <v>698</v>
      </c>
      <c r="I1403" s="3" t="s">
        <v>699</v>
      </c>
      <c r="J1403" s="8" t="s">
        <v>322</v>
      </c>
      <c r="K1403" s="9" t="s">
        <v>1268</v>
      </c>
      <c r="L1403" s="9" t="s">
        <v>1268</v>
      </c>
      <c r="M1403" s="9" t="s">
        <v>1282</v>
      </c>
    </row>
    <row r="1404" spans="1:13" ht="15.95" customHeight="1">
      <c r="A1404" s="2" t="s">
        <v>1373</v>
      </c>
      <c r="D1404" s="96"/>
      <c r="E1404" s="96"/>
      <c r="F1404" s="97"/>
      <c r="G1404" s="97"/>
      <c r="H1404" s="3"/>
      <c r="I1404" s="3"/>
      <c r="J1404" s="8"/>
      <c r="K1404" s="9"/>
      <c r="L1404" s="9"/>
      <c r="M1404" s="9"/>
    </row>
    <row r="1405" spans="1:13" ht="15.95" customHeight="1">
      <c r="A1405" s="2" t="s">
        <v>1373</v>
      </c>
      <c r="D1405" s="92"/>
      <c r="E1405" s="92"/>
      <c r="F1405" s="97"/>
      <c r="G1405" s="97"/>
      <c r="H1405" s="3"/>
      <c r="I1405" s="3"/>
      <c r="J1405" s="8"/>
      <c r="K1405" s="9"/>
      <c r="L1405" s="9"/>
      <c r="M1405" s="9"/>
    </row>
    <row r="1406" spans="1:13" ht="15.95" customHeight="1">
      <c r="A1406" s="2" t="s">
        <v>1373</v>
      </c>
      <c r="D1406" s="92"/>
      <c r="E1406" s="92"/>
      <c r="F1406" s="97"/>
      <c r="G1406" s="97"/>
      <c r="H1406" s="3"/>
      <c r="I1406" s="3"/>
      <c r="J1406" s="8"/>
      <c r="K1406" s="9"/>
      <c r="L1406" s="9"/>
      <c r="M1406" s="9"/>
    </row>
    <row r="1407" spans="1:13" ht="15.95" customHeight="1">
      <c r="A1407" s="2" t="s">
        <v>1373</v>
      </c>
      <c r="D1407" s="92"/>
      <c r="E1407" s="92"/>
      <c r="F1407" s="97"/>
      <c r="G1407" s="97"/>
      <c r="H1407" s="3"/>
      <c r="I1407" s="3"/>
      <c r="J1407" s="8"/>
      <c r="K1407" s="9"/>
      <c r="L1407" s="9"/>
      <c r="M1407" s="9"/>
    </row>
    <row r="1408" spans="1:13" ht="15.95" customHeight="1">
      <c r="A1408" s="2" t="s">
        <v>1373</v>
      </c>
      <c r="D1408" s="92"/>
      <c r="E1408" s="92"/>
      <c r="F1408" s="97"/>
      <c r="G1408" s="97"/>
      <c r="H1408" s="3"/>
      <c r="I1408" s="3"/>
      <c r="J1408" s="8"/>
      <c r="K1408" s="9"/>
      <c r="L1408" s="9"/>
      <c r="M1408" s="9"/>
    </row>
    <row r="1409" spans="1:13" ht="15.95" customHeight="1">
      <c r="A1409" s="2" t="s">
        <v>1373</v>
      </c>
      <c r="D1409" s="92"/>
      <c r="E1409" s="92"/>
      <c r="F1409" s="97"/>
      <c r="G1409" s="97"/>
      <c r="H1409" s="3"/>
      <c r="I1409" s="3"/>
      <c r="J1409" s="8"/>
      <c r="K1409" s="9"/>
      <c r="L1409" s="9"/>
      <c r="M1409" s="9"/>
    </row>
    <row r="1410" spans="1:13" ht="15.95" customHeight="1">
      <c r="A1410" s="2" t="s">
        <v>1373</v>
      </c>
      <c r="D1410" s="92"/>
      <c r="E1410" s="92"/>
      <c r="F1410" s="97"/>
      <c r="G1410" s="97"/>
      <c r="H1410" s="3"/>
      <c r="I1410" s="3"/>
      <c r="J1410" s="8"/>
      <c r="K1410" s="9"/>
      <c r="L1410" s="9"/>
      <c r="M1410" s="9"/>
    </row>
    <row r="1411" spans="1:13" ht="15.95" customHeight="1">
      <c r="A1411" s="2" t="s">
        <v>1373</v>
      </c>
      <c r="D1411" s="92"/>
      <c r="E1411" s="92"/>
      <c r="F1411" s="97"/>
      <c r="G1411" s="97"/>
      <c r="H1411" s="3"/>
      <c r="I1411" s="3"/>
      <c r="J1411" s="8"/>
      <c r="K1411" s="9"/>
      <c r="L1411" s="9"/>
      <c r="M1411" s="9"/>
    </row>
    <row r="1412" spans="1:13" ht="15.95" customHeight="1">
      <c r="A1412" s="2" t="s">
        <v>1373</v>
      </c>
      <c r="D1412" s="92"/>
      <c r="E1412" s="92"/>
      <c r="F1412" s="97"/>
      <c r="G1412" s="97"/>
      <c r="H1412" s="3"/>
      <c r="I1412" s="3"/>
      <c r="J1412" s="8"/>
      <c r="K1412" s="9"/>
      <c r="L1412" s="9"/>
      <c r="M1412" s="9"/>
    </row>
    <row r="1413" spans="1:13" ht="15.95" customHeight="1">
      <c r="A1413" s="2" t="s">
        <v>1373</v>
      </c>
      <c r="D1413" s="92"/>
      <c r="E1413" s="92"/>
      <c r="F1413" s="97"/>
      <c r="G1413" s="97"/>
      <c r="H1413" s="3"/>
      <c r="I1413" s="3"/>
      <c r="J1413" s="8"/>
      <c r="K1413" s="9"/>
      <c r="L1413" s="9"/>
      <c r="M1413" s="9"/>
    </row>
    <row r="1414" spans="1:13" ht="15.95" customHeight="1">
      <c r="A1414" s="2" t="s">
        <v>1373</v>
      </c>
      <c r="D1414" s="92"/>
      <c r="E1414" s="92"/>
      <c r="F1414" s="97"/>
      <c r="G1414" s="97"/>
      <c r="H1414" s="3"/>
      <c r="I1414" s="3"/>
      <c r="J1414" s="8"/>
      <c r="K1414" s="9"/>
      <c r="L1414" s="9"/>
      <c r="M1414" s="9"/>
    </row>
    <row r="1415" spans="1:13" ht="15.95" customHeight="1">
      <c r="A1415" s="2" t="s">
        <v>1373</v>
      </c>
      <c r="D1415" s="92"/>
      <c r="E1415" s="92"/>
      <c r="F1415" s="97"/>
      <c r="G1415" s="97"/>
      <c r="H1415" s="3"/>
      <c r="I1415" s="3"/>
      <c r="J1415" s="8"/>
      <c r="K1415" s="9"/>
      <c r="L1415" s="9"/>
      <c r="M1415" s="9"/>
    </row>
    <row r="1416" spans="1:13" ht="15.95" customHeight="1">
      <c r="A1416" s="2" t="s">
        <v>1373</v>
      </c>
      <c r="D1416" s="92"/>
      <c r="E1416" s="92"/>
      <c r="F1416" s="97"/>
      <c r="G1416" s="97"/>
      <c r="H1416" s="3"/>
      <c r="I1416" s="3"/>
      <c r="J1416" s="8"/>
      <c r="K1416" s="9"/>
      <c r="L1416" s="9"/>
      <c r="M1416" s="9"/>
    </row>
    <row r="1417" spans="1:13" ht="15.95" customHeight="1">
      <c r="A1417" s="2" t="s">
        <v>1373</v>
      </c>
      <c r="D1417" s="92"/>
      <c r="E1417" s="92"/>
      <c r="F1417" s="97"/>
      <c r="G1417" s="97"/>
      <c r="H1417" s="3"/>
      <c r="I1417" s="3"/>
      <c r="J1417" s="8"/>
      <c r="K1417" s="9"/>
      <c r="L1417" s="9"/>
      <c r="M1417" s="9"/>
    </row>
    <row r="1418" spans="1:13" ht="15.95" customHeight="1">
      <c r="A1418" s="2" t="s">
        <v>1373</v>
      </c>
      <c r="D1418" s="92"/>
      <c r="E1418" s="92"/>
      <c r="F1418" s="97"/>
      <c r="G1418" s="97"/>
      <c r="H1418" s="3"/>
      <c r="I1418" s="3"/>
      <c r="J1418" s="8"/>
      <c r="K1418" s="9"/>
      <c r="L1418" s="9"/>
      <c r="M1418" s="9"/>
    </row>
    <row r="1419" spans="1:13" ht="15.95" customHeight="1">
      <c r="A1419" s="2" t="s">
        <v>1373</v>
      </c>
      <c r="D1419" s="92"/>
      <c r="E1419" s="92"/>
      <c r="F1419" s="97"/>
      <c r="G1419" s="97"/>
      <c r="H1419" s="3"/>
      <c r="I1419" s="3"/>
      <c r="J1419" s="8"/>
      <c r="K1419" s="9"/>
      <c r="L1419" s="9"/>
      <c r="M1419" s="9"/>
    </row>
    <row r="1420" spans="1:13" ht="15.95" customHeight="1">
      <c r="A1420" s="2" t="s">
        <v>1373</v>
      </c>
      <c r="D1420" s="92"/>
      <c r="E1420" s="92"/>
      <c r="F1420" s="97"/>
      <c r="G1420" s="97"/>
      <c r="H1420" s="3"/>
      <c r="I1420" s="3"/>
      <c r="J1420" s="8"/>
      <c r="K1420" s="9"/>
      <c r="L1420" s="9"/>
      <c r="M1420" s="9"/>
    </row>
    <row r="1421" spans="1:13" ht="15.95" customHeight="1">
      <c r="A1421" s="2" t="s">
        <v>1373</v>
      </c>
      <c r="D1421" s="92"/>
      <c r="E1421" s="92"/>
      <c r="F1421" s="97"/>
      <c r="G1421" s="97"/>
      <c r="H1421" s="3"/>
      <c r="I1421" s="3"/>
      <c r="J1421" s="8"/>
      <c r="K1421" s="9"/>
      <c r="L1421" s="9"/>
      <c r="M1421" s="9"/>
    </row>
    <row r="1422" spans="1:13" ht="15.95" customHeight="1">
      <c r="A1422" s="2" t="s">
        <v>1373</v>
      </c>
      <c r="D1422" s="92"/>
      <c r="E1422" s="92"/>
      <c r="F1422" s="97"/>
      <c r="G1422" s="97"/>
      <c r="H1422" s="3"/>
      <c r="I1422" s="3"/>
      <c r="J1422" s="8"/>
      <c r="K1422" s="9"/>
      <c r="L1422" s="9"/>
      <c r="M1422" s="9"/>
    </row>
    <row r="1423" spans="1:13" ht="15.95" customHeight="1">
      <c r="A1423" s="2" t="s">
        <v>1373</v>
      </c>
      <c r="D1423" s="92"/>
      <c r="E1423" s="92"/>
      <c r="F1423" s="97"/>
      <c r="G1423" s="97"/>
      <c r="H1423" s="3"/>
      <c r="I1423" s="3"/>
      <c r="J1423" s="8"/>
      <c r="K1423" s="9"/>
      <c r="L1423" s="9"/>
      <c r="M1423" s="9"/>
    </row>
    <row r="1424" spans="1:13" ht="15.95" customHeight="1">
      <c r="A1424" s="2" t="s">
        <v>1373</v>
      </c>
      <c r="D1424" s="92"/>
      <c r="E1424" s="92"/>
      <c r="F1424" s="97"/>
      <c r="G1424" s="97"/>
      <c r="H1424" s="3"/>
      <c r="I1424" s="3"/>
      <c r="J1424" s="8"/>
      <c r="K1424" s="9"/>
      <c r="L1424" s="9"/>
      <c r="M1424" s="9"/>
    </row>
    <row r="1425" spans="1:13" ht="15.95" customHeight="1">
      <c r="A1425" s="2" t="s">
        <v>1373</v>
      </c>
      <c r="D1425" s="92"/>
      <c r="E1425" s="92"/>
      <c r="F1425" s="97"/>
      <c r="G1425" s="97"/>
      <c r="H1425" s="3"/>
      <c r="I1425" s="3"/>
      <c r="J1425" s="8"/>
      <c r="K1425" s="9"/>
      <c r="L1425" s="9"/>
      <c r="M1425" s="9"/>
    </row>
    <row r="1426" spans="1:13" ht="15.95" customHeight="1">
      <c r="A1426" s="2" t="s">
        <v>1373</v>
      </c>
      <c r="D1426" s="92"/>
      <c r="E1426" s="92"/>
      <c r="F1426" s="97"/>
      <c r="G1426" s="97"/>
      <c r="H1426" s="3"/>
      <c r="I1426" s="3"/>
      <c r="J1426" s="8"/>
      <c r="K1426" s="9"/>
      <c r="L1426" s="9"/>
      <c r="M1426" s="9"/>
    </row>
    <row r="1427" spans="1:13" ht="15.95" customHeight="1">
      <c r="A1427" s="2" t="s">
        <v>1373</v>
      </c>
      <c r="D1427" s="92"/>
      <c r="E1427" s="92"/>
      <c r="F1427" s="97"/>
      <c r="G1427" s="97"/>
      <c r="H1427" s="3"/>
      <c r="I1427" s="3"/>
      <c r="J1427" s="8"/>
      <c r="K1427" s="9"/>
      <c r="L1427" s="9"/>
      <c r="M1427" s="9"/>
    </row>
    <row r="1428" spans="1:13" ht="15.95" customHeight="1">
      <c r="A1428" s="2" t="s">
        <v>1373</v>
      </c>
      <c r="D1428" s="92"/>
      <c r="E1428" s="92"/>
      <c r="F1428" s="97"/>
      <c r="G1428" s="97"/>
      <c r="H1428" s="3"/>
      <c r="I1428" s="3"/>
      <c r="J1428" s="8"/>
      <c r="K1428" s="9"/>
      <c r="L1428" s="9"/>
      <c r="M1428" s="9"/>
    </row>
    <row r="1429" spans="1:13" ht="15.95" customHeight="1">
      <c r="A1429" s="2" t="s">
        <v>1373</v>
      </c>
      <c r="D1429" s="92"/>
      <c r="E1429" s="92"/>
      <c r="F1429" s="97"/>
      <c r="G1429" s="97"/>
      <c r="H1429" s="3"/>
      <c r="I1429" s="3"/>
      <c r="J1429" s="8"/>
      <c r="K1429" s="9"/>
      <c r="L1429" s="9"/>
      <c r="M1429" s="9"/>
    </row>
    <row r="1430" spans="1:13" ht="15.95" customHeight="1">
      <c r="A1430" s="2" t="s">
        <v>1373</v>
      </c>
      <c r="D1430" s="92"/>
      <c r="E1430" s="92"/>
      <c r="F1430" s="97"/>
      <c r="G1430" s="97"/>
      <c r="H1430" s="3"/>
      <c r="I1430" s="3"/>
      <c r="J1430" s="8"/>
      <c r="K1430" s="9"/>
      <c r="L1430" s="9"/>
      <c r="M1430" s="9"/>
    </row>
    <row r="1431" spans="1:13" ht="15.95" customHeight="1">
      <c r="A1431" s="2" t="s">
        <v>1373</v>
      </c>
      <c r="D1431" s="92"/>
      <c r="E1431" s="92"/>
      <c r="F1431" s="97"/>
      <c r="G1431" s="97"/>
      <c r="H1431" s="3"/>
      <c r="I1431" s="3"/>
      <c r="J1431" s="8"/>
      <c r="K1431" s="9"/>
      <c r="L1431" s="9"/>
      <c r="M1431" s="9"/>
    </row>
    <row r="1432" spans="1:13" ht="15.95" customHeight="1">
      <c r="A1432" s="2" t="s">
        <v>1373</v>
      </c>
      <c r="D1432" s="92"/>
      <c r="E1432" s="92"/>
      <c r="F1432" s="97"/>
      <c r="G1432" s="97"/>
      <c r="H1432" s="3"/>
      <c r="I1432" s="3"/>
      <c r="J1432" s="8"/>
      <c r="K1432" s="9"/>
      <c r="L1432" s="9"/>
      <c r="M1432" s="9"/>
    </row>
    <row r="1433" spans="1:13" ht="15.95" customHeight="1">
      <c r="A1433" s="2" t="s">
        <v>1373</v>
      </c>
      <c r="D1433" s="92"/>
      <c r="E1433" s="92"/>
      <c r="F1433" s="97"/>
      <c r="G1433" s="97"/>
      <c r="H1433" s="3"/>
      <c r="I1433" s="3"/>
      <c r="J1433" s="8"/>
      <c r="K1433" s="9"/>
      <c r="L1433" s="9"/>
      <c r="M1433" s="9"/>
    </row>
    <row r="1434" spans="1:13" ht="15.95" customHeight="1">
      <c r="A1434" s="2" t="s">
        <v>1373</v>
      </c>
      <c r="D1434" s="92"/>
      <c r="E1434" s="92"/>
      <c r="F1434" s="97"/>
      <c r="G1434" s="97"/>
      <c r="H1434" s="3"/>
      <c r="I1434" s="3"/>
      <c r="J1434" s="8"/>
      <c r="K1434" s="9"/>
      <c r="L1434" s="9"/>
      <c r="M1434" s="9"/>
    </row>
    <row r="1435" spans="1:13" ht="15.95" customHeight="1">
      <c r="A1435" s="2" t="s">
        <v>1373</v>
      </c>
      <c r="D1435" s="92"/>
      <c r="E1435" s="92"/>
      <c r="F1435" s="97"/>
      <c r="G1435" s="97"/>
      <c r="H1435" s="3"/>
      <c r="I1435" s="3"/>
      <c r="J1435" s="8"/>
      <c r="K1435" s="9"/>
      <c r="L1435" s="9"/>
      <c r="M1435" s="9"/>
    </row>
    <row r="1436" spans="1:13" ht="15.95" customHeight="1">
      <c r="A1436" s="2" t="s">
        <v>1373</v>
      </c>
      <c r="D1436" s="92"/>
      <c r="E1436" s="92"/>
      <c r="F1436" s="97"/>
      <c r="G1436" s="97"/>
      <c r="H1436" s="3"/>
      <c r="I1436" s="3"/>
      <c r="J1436" s="8"/>
      <c r="K1436" s="9"/>
      <c r="L1436" s="9"/>
      <c r="M1436" s="9"/>
    </row>
    <row r="1437" spans="1:13" ht="15.95" customHeight="1">
      <c r="A1437" s="2" t="s">
        <v>1373</v>
      </c>
      <c r="D1437" s="92"/>
      <c r="E1437" s="92"/>
      <c r="F1437" s="97"/>
      <c r="G1437" s="97"/>
      <c r="H1437" s="3"/>
      <c r="I1437" s="3"/>
      <c r="J1437" s="8"/>
      <c r="K1437" s="9"/>
      <c r="L1437" s="9"/>
      <c r="M1437" s="9"/>
    </row>
    <row r="1438" spans="1:13" ht="15.95" customHeight="1">
      <c r="A1438" s="2" t="s">
        <v>1373</v>
      </c>
      <c r="D1438" s="92"/>
      <c r="E1438" s="92"/>
      <c r="F1438" s="97"/>
      <c r="G1438" s="97"/>
      <c r="H1438" s="3"/>
      <c r="I1438" s="3"/>
      <c r="J1438" s="8"/>
      <c r="K1438" s="9"/>
      <c r="L1438" s="9"/>
      <c r="M1438" s="9"/>
    </row>
    <row r="1439" spans="1:13" ht="15.95" customHeight="1">
      <c r="A1439" s="2" t="s">
        <v>1373</v>
      </c>
      <c r="D1439" s="92"/>
      <c r="E1439" s="92"/>
      <c r="F1439" s="97"/>
      <c r="G1439" s="97"/>
      <c r="H1439" s="3"/>
      <c r="I1439" s="3"/>
      <c r="J1439" s="8"/>
      <c r="K1439" s="9"/>
      <c r="L1439" s="9"/>
      <c r="M1439" s="9"/>
    </row>
    <row r="1440" spans="1:13" ht="15.95" customHeight="1">
      <c r="A1440" s="2" t="s">
        <v>1373</v>
      </c>
      <c r="D1440" s="5"/>
      <c r="E1440" s="5"/>
      <c r="F1440" s="97"/>
      <c r="G1440" s="97"/>
      <c r="H1440" s="3"/>
      <c r="I1440" s="3"/>
      <c r="J1440" s="8"/>
      <c r="K1440" s="9"/>
      <c r="L1440" s="9"/>
      <c r="M1440" s="9"/>
    </row>
    <row r="1441" spans="1:13" ht="15.95" customHeight="1">
      <c r="D1441" s="99"/>
      <c r="E1441" s="99"/>
    </row>
    <row r="1442" spans="1:13" ht="15.95" customHeight="1">
      <c r="D1442" s="99"/>
      <c r="E1442" s="99"/>
    </row>
    <row r="1443" spans="1:13" ht="15.95" customHeight="1">
      <c r="B1443" s="17" t="s">
        <v>1324</v>
      </c>
      <c r="D1443" s="250" t="s">
        <v>1867</v>
      </c>
      <c r="E1443" s="251"/>
      <c r="F1443" s="251"/>
      <c r="G1443" s="251"/>
      <c r="H1443" s="251"/>
      <c r="I1443" s="251"/>
      <c r="J1443" s="251"/>
      <c r="K1443" s="251"/>
      <c r="L1443" s="251"/>
      <c r="M1443" s="251"/>
    </row>
    <row r="1444" spans="1:13" ht="15.95" customHeight="1">
      <c r="A1444" s="44" t="s">
        <v>1325</v>
      </c>
      <c r="B1444" s="42" t="s">
        <v>1326</v>
      </c>
      <c r="C1444" s="42" t="s">
        <v>1327</v>
      </c>
      <c r="D1444" s="252" t="s">
        <v>1328</v>
      </c>
      <c r="E1444" s="252" t="s">
        <v>1329</v>
      </c>
      <c r="F1444" s="255" t="s">
        <v>1330</v>
      </c>
      <c r="G1444" s="255" t="s">
        <v>1331</v>
      </c>
      <c r="H1444" s="252" t="s">
        <v>1332</v>
      </c>
      <c r="I1444" s="252" t="s">
        <v>1333</v>
      </c>
      <c r="J1444" s="252" t="s">
        <v>1334</v>
      </c>
      <c r="K1444" s="252" t="s">
        <v>1335</v>
      </c>
      <c r="L1444" s="252" t="s">
        <v>1336</v>
      </c>
      <c r="M1444" s="252" t="s">
        <v>1337</v>
      </c>
    </row>
    <row r="1445" spans="1:13" ht="15.95" customHeight="1">
      <c r="A1445" s="44"/>
      <c r="B1445" s="42"/>
      <c r="C1445" s="42"/>
      <c r="D1445" s="254"/>
      <c r="E1445" s="254"/>
      <c r="F1445" s="256"/>
      <c r="G1445" s="256"/>
      <c r="H1445" s="254"/>
      <c r="I1445" s="254"/>
      <c r="J1445" s="254"/>
      <c r="K1445" s="254"/>
      <c r="L1445" s="254"/>
      <c r="M1445" s="254"/>
    </row>
    <row r="1446" spans="1:13" ht="15.95" customHeight="1">
      <c r="A1446" s="2" t="s">
        <v>1868</v>
      </c>
      <c r="D1446" s="92" t="s">
        <v>1869</v>
      </c>
      <c r="E1446" s="92"/>
      <c r="F1446" s="93"/>
      <c r="G1446" s="93"/>
      <c r="H1446" s="5"/>
      <c r="I1446" s="5"/>
      <c r="J1446" s="94"/>
      <c r="K1446" s="95"/>
      <c r="L1446" s="95"/>
      <c r="M1446" s="95"/>
    </row>
    <row r="1447" spans="1:13" ht="15.95" customHeight="1">
      <c r="A1447" s="2" t="s">
        <v>1868</v>
      </c>
      <c r="D1447" s="96"/>
      <c r="E1447" s="96"/>
      <c r="F1447" s="97"/>
      <c r="G1447" s="97"/>
      <c r="H1447" s="3"/>
      <c r="I1447" s="3"/>
      <c r="J1447" s="8"/>
      <c r="K1447" s="9"/>
      <c r="L1447" s="9"/>
      <c r="M1447" s="9"/>
    </row>
    <row r="1448" spans="1:13" ht="15.95" customHeight="1">
      <c r="A1448" s="2" t="s">
        <v>1868</v>
      </c>
      <c r="D1448" s="96" t="s">
        <v>1870</v>
      </c>
      <c r="E1448" s="96"/>
      <c r="F1448" s="97"/>
      <c r="G1448" s="97"/>
      <c r="H1448" s="3"/>
      <c r="I1448" s="3"/>
      <c r="J1448" s="8"/>
      <c r="K1448" s="9"/>
      <c r="L1448" s="9"/>
      <c r="M1448" s="9"/>
    </row>
    <row r="1449" spans="1:13" ht="15.95" customHeight="1">
      <c r="A1449" s="2" t="s">
        <v>1868</v>
      </c>
      <c r="D1449" s="96" t="s">
        <v>1871</v>
      </c>
      <c r="E1449" s="96"/>
      <c r="F1449" s="97"/>
      <c r="G1449" s="97"/>
      <c r="H1449" s="3"/>
      <c r="I1449" s="3"/>
      <c r="J1449" s="8"/>
      <c r="K1449" s="9"/>
      <c r="L1449" s="9"/>
      <c r="M1449" s="9"/>
    </row>
    <row r="1450" spans="1:13" ht="15.95" customHeight="1">
      <c r="A1450" s="2" t="s">
        <v>1868</v>
      </c>
      <c r="B1450" s="17" t="s">
        <v>1809</v>
      </c>
      <c r="D1450" s="96" t="s">
        <v>1810</v>
      </c>
      <c r="E1450" s="96" t="s">
        <v>1872</v>
      </c>
      <c r="F1450" s="97" t="s">
        <v>1873</v>
      </c>
      <c r="G1450" s="97" t="s">
        <v>264</v>
      </c>
      <c r="H1450" s="3" t="s">
        <v>252</v>
      </c>
      <c r="I1450" s="3" t="s">
        <v>265</v>
      </c>
      <c r="J1450" s="8" t="s">
        <v>128</v>
      </c>
      <c r="K1450" s="9" t="s">
        <v>1412</v>
      </c>
      <c r="L1450" s="9" t="s">
        <v>1412</v>
      </c>
      <c r="M1450" s="9" t="s">
        <v>1874</v>
      </c>
    </row>
    <row r="1451" spans="1:13" ht="15.95" customHeight="1">
      <c r="A1451" s="2" t="s">
        <v>1868</v>
      </c>
      <c r="B1451" s="17" t="s">
        <v>1480</v>
      </c>
      <c r="D1451" s="96" t="s">
        <v>1875</v>
      </c>
      <c r="E1451" s="96" t="s">
        <v>1482</v>
      </c>
      <c r="F1451" s="97" t="s">
        <v>1483</v>
      </c>
      <c r="G1451" s="97" t="s">
        <v>131</v>
      </c>
      <c r="H1451" s="3" t="s">
        <v>126</v>
      </c>
      <c r="I1451" s="3" t="s">
        <v>132</v>
      </c>
      <c r="J1451" s="8" t="s">
        <v>128</v>
      </c>
      <c r="K1451" s="9" t="s">
        <v>1268</v>
      </c>
      <c r="L1451" s="9" t="s">
        <v>1268</v>
      </c>
      <c r="M1451" s="9" t="s">
        <v>1483</v>
      </c>
    </row>
    <row r="1452" spans="1:13" ht="15.95" customHeight="1">
      <c r="A1452" s="2" t="s">
        <v>1868</v>
      </c>
      <c r="B1452" s="17" t="s">
        <v>1809</v>
      </c>
      <c r="D1452" s="92"/>
      <c r="E1452" s="92"/>
      <c r="F1452" s="97"/>
      <c r="G1452" s="97" t="s">
        <v>264</v>
      </c>
      <c r="H1452" s="3" t="s">
        <v>252</v>
      </c>
      <c r="I1452" s="3" t="s">
        <v>265</v>
      </c>
      <c r="J1452" s="8" t="s">
        <v>128</v>
      </c>
      <c r="K1452" s="9" t="s">
        <v>1412</v>
      </c>
      <c r="L1452" s="9" t="s">
        <v>1412</v>
      </c>
      <c r="M1452" s="9" t="s">
        <v>1578</v>
      </c>
    </row>
    <row r="1453" spans="1:13" ht="15.95" customHeight="1">
      <c r="A1453" s="2" t="s">
        <v>1868</v>
      </c>
      <c r="B1453" s="17" t="s">
        <v>1484</v>
      </c>
      <c r="D1453" s="92"/>
      <c r="E1453" s="92"/>
      <c r="F1453" s="97"/>
      <c r="G1453" s="97" t="s">
        <v>680</v>
      </c>
      <c r="H1453" s="3" t="s">
        <v>675</v>
      </c>
      <c r="I1453" s="3" t="s">
        <v>682</v>
      </c>
      <c r="J1453" s="8" t="s">
        <v>322</v>
      </c>
      <c r="K1453" s="9" t="s">
        <v>1271</v>
      </c>
      <c r="L1453" s="9" t="s">
        <v>1271</v>
      </c>
      <c r="M1453" s="9" t="s">
        <v>1485</v>
      </c>
    </row>
    <row r="1454" spans="1:13" ht="15.95" customHeight="1">
      <c r="A1454" s="2" t="s">
        <v>1868</v>
      </c>
      <c r="B1454" s="17" t="s">
        <v>1876</v>
      </c>
      <c r="D1454" s="96" t="s">
        <v>1877</v>
      </c>
      <c r="E1454" s="96" t="s">
        <v>1878</v>
      </c>
      <c r="F1454" s="97" t="s">
        <v>1879</v>
      </c>
      <c r="G1454" s="97" t="s">
        <v>344</v>
      </c>
      <c r="H1454" s="3" t="s">
        <v>137</v>
      </c>
      <c r="I1454" s="3" t="s">
        <v>345</v>
      </c>
      <c r="J1454" s="8" t="s">
        <v>128</v>
      </c>
      <c r="K1454" s="9" t="s">
        <v>1268</v>
      </c>
      <c r="L1454" s="9" t="s">
        <v>1268</v>
      </c>
      <c r="M1454" s="9" t="s">
        <v>1879</v>
      </c>
    </row>
    <row r="1455" spans="1:13" ht="15.95" customHeight="1">
      <c r="A1455" s="2" t="s">
        <v>1868</v>
      </c>
      <c r="B1455" s="17" t="s">
        <v>1809</v>
      </c>
      <c r="D1455" s="92"/>
      <c r="E1455" s="92"/>
      <c r="F1455" s="97"/>
      <c r="G1455" s="97" t="s">
        <v>264</v>
      </c>
      <c r="H1455" s="3" t="s">
        <v>252</v>
      </c>
      <c r="I1455" s="3" t="s">
        <v>265</v>
      </c>
      <c r="J1455" s="8" t="s">
        <v>128</v>
      </c>
      <c r="K1455" s="9" t="s">
        <v>1412</v>
      </c>
      <c r="L1455" s="9" t="s">
        <v>1412</v>
      </c>
      <c r="M1455" s="9" t="s">
        <v>1369</v>
      </c>
    </row>
    <row r="1456" spans="1:13" ht="15.95" customHeight="1">
      <c r="A1456" s="2" t="s">
        <v>1868</v>
      </c>
      <c r="B1456" s="17" t="s">
        <v>1809</v>
      </c>
      <c r="D1456" s="96" t="s">
        <v>1814</v>
      </c>
      <c r="E1456" s="96" t="s">
        <v>1880</v>
      </c>
      <c r="F1456" s="97" t="s">
        <v>1263</v>
      </c>
      <c r="G1456" s="97" t="s">
        <v>264</v>
      </c>
      <c r="H1456" s="3" t="s">
        <v>252</v>
      </c>
      <c r="I1456" s="3" t="s">
        <v>265</v>
      </c>
      <c r="J1456" s="8" t="s">
        <v>128</v>
      </c>
      <c r="K1456" s="9" t="s">
        <v>1412</v>
      </c>
      <c r="L1456" s="9" t="s">
        <v>1412</v>
      </c>
      <c r="M1456" s="9" t="s">
        <v>1524</v>
      </c>
    </row>
    <row r="1457" spans="1:13" ht="15.95" customHeight="1">
      <c r="A1457" s="2" t="s">
        <v>1868</v>
      </c>
      <c r="B1457" s="17" t="s">
        <v>1725</v>
      </c>
      <c r="D1457" s="96" t="s">
        <v>1830</v>
      </c>
      <c r="E1457" s="96" t="s">
        <v>1881</v>
      </c>
      <c r="F1457" s="97" t="s">
        <v>1874</v>
      </c>
      <c r="G1457" s="97" t="s">
        <v>237</v>
      </c>
      <c r="H1457" s="3" t="s">
        <v>238</v>
      </c>
      <c r="I1457" s="3" t="s">
        <v>239</v>
      </c>
      <c r="J1457" s="8" t="s">
        <v>128</v>
      </c>
      <c r="K1457" s="9" t="s">
        <v>1268</v>
      </c>
      <c r="L1457" s="9" t="s">
        <v>1268</v>
      </c>
      <c r="M1457" s="9" t="s">
        <v>1874</v>
      </c>
    </row>
    <row r="1458" spans="1:13" ht="15.95" customHeight="1">
      <c r="A1458" s="2" t="s">
        <v>1868</v>
      </c>
      <c r="B1458" s="17" t="s">
        <v>1265</v>
      </c>
      <c r="D1458" s="96" t="s">
        <v>1882</v>
      </c>
      <c r="E1458" s="96" t="s">
        <v>1883</v>
      </c>
      <c r="F1458" s="97" t="s">
        <v>1578</v>
      </c>
      <c r="G1458" s="97" t="s">
        <v>129</v>
      </c>
      <c r="H1458" s="3" t="s">
        <v>126</v>
      </c>
      <c r="I1458" s="3" t="s">
        <v>130</v>
      </c>
      <c r="J1458" s="8" t="s">
        <v>128</v>
      </c>
      <c r="K1458" s="9" t="s">
        <v>1268</v>
      </c>
      <c r="L1458" s="9" t="s">
        <v>1268</v>
      </c>
      <c r="M1458" s="9" t="s">
        <v>1578</v>
      </c>
    </row>
    <row r="1459" spans="1:13" ht="15.95" customHeight="1">
      <c r="A1459" s="2" t="s">
        <v>1868</v>
      </c>
      <c r="B1459" s="17" t="s">
        <v>1725</v>
      </c>
      <c r="D1459" s="92"/>
      <c r="E1459" s="92"/>
      <c r="F1459" s="97"/>
      <c r="G1459" s="97" t="s">
        <v>237</v>
      </c>
      <c r="H1459" s="3" t="s">
        <v>238</v>
      </c>
      <c r="I1459" s="3" t="s">
        <v>239</v>
      </c>
      <c r="J1459" s="8" t="s">
        <v>128</v>
      </c>
      <c r="K1459" s="9" t="s">
        <v>1268</v>
      </c>
      <c r="L1459" s="9" t="s">
        <v>1268</v>
      </c>
      <c r="M1459" s="9" t="s">
        <v>1578</v>
      </c>
    </row>
    <row r="1460" spans="1:13" ht="15.95" customHeight="1">
      <c r="A1460" s="2" t="s">
        <v>1868</v>
      </c>
      <c r="B1460" s="17" t="s">
        <v>1513</v>
      </c>
      <c r="D1460" s="92"/>
      <c r="E1460" s="92"/>
      <c r="F1460" s="97"/>
      <c r="G1460" s="97" t="s">
        <v>677</v>
      </c>
      <c r="H1460" s="3" t="s">
        <v>675</v>
      </c>
      <c r="I1460" s="3" t="s">
        <v>679</v>
      </c>
      <c r="J1460" s="8" t="s">
        <v>322</v>
      </c>
      <c r="K1460" s="9" t="s">
        <v>1271</v>
      </c>
      <c r="L1460" s="9" t="s">
        <v>1271</v>
      </c>
      <c r="M1460" s="9" t="s">
        <v>1884</v>
      </c>
    </row>
    <row r="1461" spans="1:13" ht="15.95" customHeight="1">
      <c r="A1461" s="2" t="s">
        <v>1868</v>
      </c>
      <c r="B1461" s="17" t="s">
        <v>1876</v>
      </c>
      <c r="D1461" s="96" t="s">
        <v>1885</v>
      </c>
      <c r="E1461" s="96" t="s">
        <v>1886</v>
      </c>
      <c r="F1461" s="97" t="s">
        <v>1369</v>
      </c>
      <c r="G1461" s="97" t="s">
        <v>344</v>
      </c>
      <c r="H1461" s="3" t="s">
        <v>137</v>
      </c>
      <c r="I1461" s="3" t="s">
        <v>345</v>
      </c>
      <c r="J1461" s="8" t="s">
        <v>128</v>
      </c>
      <c r="K1461" s="9" t="s">
        <v>1268</v>
      </c>
      <c r="L1461" s="9" t="s">
        <v>1268</v>
      </c>
      <c r="M1461" s="9" t="s">
        <v>1369</v>
      </c>
    </row>
    <row r="1462" spans="1:13" ht="15.95" customHeight="1">
      <c r="A1462" s="2" t="s">
        <v>1868</v>
      </c>
      <c r="B1462" s="17" t="s">
        <v>1725</v>
      </c>
      <c r="D1462" s="92"/>
      <c r="E1462" s="92"/>
      <c r="F1462" s="97"/>
      <c r="G1462" s="97" t="s">
        <v>237</v>
      </c>
      <c r="H1462" s="3" t="s">
        <v>238</v>
      </c>
      <c r="I1462" s="3" t="s">
        <v>239</v>
      </c>
      <c r="J1462" s="8" t="s">
        <v>128</v>
      </c>
      <c r="K1462" s="9" t="s">
        <v>1268</v>
      </c>
      <c r="L1462" s="9" t="s">
        <v>1268</v>
      </c>
      <c r="M1462" s="9" t="s">
        <v>1369</v>
      </c>
    </row>
    <row r="1463" spans="1:13" ht="15.95" customHeight="1">
      <c r="A1463" s="2" t="s">
        <v>1868</v>
      </c>
      <c r="B1463" s="17" t="s">
        <v>1725</v>
      </c>
      <c r="D1463" s="96" t="s">
        <v>1835</v>
      </c>
      <c r="E1463" s="96" t="s">
        <v>1887</v>
      </c>
      <c r="F1463" s="97" t="s">
        <v>1524</v>
      </c>
      <c r="G1463" s="97" t="s">
        <v>237</v>
      </c>
      <c r="H1463" s="3" t="s">
        <v>238</v>
      </c>
      <c r="I1463" s="3" t="s">
        <v>239</v>
      </c>
      <c r="J1463" s="8" t="s">
        <v>128</v>
      </c>
      <c r="K1463" s="9" t="s">
        <v>1268</v>
      </c>
      <c r="L1463" s="9" t="s">
        <v>1268</v>
      </c>
      <c r="M1463" s="9" t="s">
        <v>1524</v>
      </c>
    </row>
    <row r="1464" spans="1:13" ht="15.95" customHeight="1">
      <c r="A1464" s="2" t="s">
        <v>1868</v>
      </c>
      <c r="B1464" s="17" t="s">
        <v>1525</v>
      </c>
      <c r="D1464" s="96" t="s">
        <v>1526</v>
      </c>
      <c r="E1464" s="96" t="s">
        <v>1888</v>
      </c>
      <c r="F1464" s="97" t="s">
        <v>1267</v>
      </c>
      <c r="G1464" s="97" t="s">
        <v>151</v>
      </c>
      <c r="H1464" s="3" t="s">
        <v>152</v>
      </c>
      <c r="I1464" s="3" t="s">
        <v>153</v>
      </c>
      <c r="J1464" s="8" t="s">
        <v>154</v>
      </c>
      <c r="K1464" s="9" t="s">
        <v>1268</v>
      </c>
      <c r="L1464" s="9" t="s">
        <v>1268</v>
      </c>
      <c r="M1464" s="9" t="s">
        <v>1267</v>
      </c>
    </row>
    <row r="1465" spans="1:13" ht="15.95" customHeight="1">
      <c r="A1465" s="2" t="s">
        <v>1868</v>
      </c>
      <c r="D1465" s="96"/>
      <c r="E1465" s="96"/>
      <c r="F1465" s="97"/>
      <c r="G1465" s="97"/>
      <c r="H1465" s="3"/>
      <c r="I1465" s="3"/>
      <c r="J1465" s="8"/>
      <c r="K1465" s="9"/>
      <c r="L1465" s="9"/>
      <c r="M1465" s="9"/>
    </row>
    <row r="1466" spans="1:13" ht="15.95" customHeight="1">
      <c r="A1466" s="2" t="s">
        <v>1868</v>
      </c>
      <c r="D1466" s="96" t="s">
        <v>1889</v>
      </c>
      <c r="E1466" s="96"/>
      <c r="F1466" s="97"/>
      <c r="G1466" s="97"/>
      <c r="H1466" s="3"/>
      <c r="I1466" s="3"/>
      <c r="J1466" s="8"/>
      <c r="K1466" s="9"/>
      <c r="L1466" s="9"/>
      <c r="M1466" s="9"/>
    </row>
    <row r="1467" spans="1:13" ht="15.95" customHeight="1">
      <c r="A1467" s="2" t="s">
        <v>1868</v>
      </c>
      <c r="B1467" s="17" t="s">
        <v>1890</v>
      </c>
      <c r="D1467" s="96" t="s">
        <v>1891</v>
      </c>
      <c r="E1467" s="96" t="s">
        <v>1892</v>
      </c>
      <c r="F1467" s="97" t="s">
        <v>1893</v>
      </c>
      <c r="G1467" s="97" t="s">
        <v>336</v>
      </c>
      <c r="H1467" s="3" t="s">
        <v>137</v>
      </c>
      <c r="I1467" s="3" t="s">
        <v>337</v>
      </c>
      <c r="J1467" s="8" t="s">
        <v>128</v>
      </c>
      <c r="K1467" s="9" t="s">
        <v>1268</v>
      </c>
      <c r="L1467" s="9" t="s">
        <v>1268</v>
      </c>
      <c r="M1467" s="9" t="s">
        <v>1893</v>
      </c>
    </row>
    <row r="1468" spans="1:13" ht="15.95" customHeight="1">
      <c r="A1468" s="2" t="s">
        <v>1868</v>
      </c>
      <c r="B1468" s="17" t="s">
        <v>1790</v>
      </c>
      <c r="D1468" s="92"/>
      <c r="E1468" s="92"/>
      <c r="F1468" s="97"/>
      <c r="G1468" s="97" t="s">
        <v>251</v>
      </c>
      <c r="H1468" s="3" t="s">
        <v>252</v>
      </c>
      <c r="I1468" s="3" t="s">
        <v>253</v>
      </c>
      <c r="J1468" s="8" t="s">
        <v>128</v>
      </c>
      <c r="K1468" s="9" t="s">
        <v>1268</v>
      </c>
      <c r="L1468" s="9" t="s">
        <v>1268</v>
      </c>
      <c r="M1468" s="9" t="s">
        <v>1893</v>
      </c>
    </row>
    <row r="1469" spans="1:13" ht="15.95" customHeight="1">
      <c r="A1469" s="2" t="s">
        <v>1868</v>
      </c>
      <c r="B1469" s="17" t="s">
        <v>1790</v>
      </c>
      <c r="D1469" s="96" t="s">
        <v>1791</v>
      </c>
      <c r="E1469" s="96" t="s">
        <v>1461</v>
      </c>
      <c r="F1469" s="97" t="s">
        <v>1461</v>
      </c>
      <c r="G1469" s="97" t="s">
        <v>251</v>
      </c>
      <c r="H1469" s="3" t="s">
        <v>252</v>
      </c>
      <c r="I1469" s="3" t="s">
        <v>253</v>
      </c>
      <c r="J1469" s="8" t="s">
        <v>128</v>
      </c>
      <c r="K1469" s="9" t="s">
        <v>1268</v>
      </c>
      <c r="L1469" s="9" t="s">
        <v>1268</v>
      </c>
      <c r="M1469" s="9" t="s">
        <v>1461</v>
      </c>
    </row>
    <row r="1470" spans="1:13" ht="15.95" customHeight="1">
      <c r="A1470" s="2" t="s">
        <v>1868</v>
      </c>
      <c r="B1470" s="17" t="s">
        <v>1890</v>
      </c>
      <c r="D1470" s="96" t="s">
        <v>1894</v>
      </c>
      <c r="E1470" s="96" t="s">
        <v>1892</v>
      </c>
      <c r="F1470" s="97" t="s">
        <v>1893</v>
      </c>
      <c r="G1470" s="97" t="s">
        <v>336</v>
      </c>
      <c r="H1470" s="3" t="s">
        <v>137</v>
      </c>
      <c r="I1470" s="3" t="s">
        <v>337</v>
      </c>
      <c r="J1470" s="8" t="s">
        <v>128</v>
      </c>
      <c r="K1470" s="9" t="s">
        <v>1268</v>
      </c>
      <c r="L1470" s="9" t="s">
        <v>1268</v>
      </c>
      <c r="M1470" s="9" t="s">
        <v>1893</v>
      </c>
    </row>
    <row r="1471" spans="1:13" ht="15.95" customHeight="1">
      <c r="A1471" s="2" t="s">
        <v>1868</v>
      </c>
      <c r="B1471" s="17" t="s">
        <v>1725</v>
      </c>
      <c r="D1471" s="92"/>
      <c r="E1471" s="92"/>
      <c r="F1471" s="97"/>
      <c r="G1471" s="97" t="s">
        <v>237</v>
      </c>
      <c r="H1471" s="3" t="s">
        <v>238</v>
      </c>
      <c r="I1471" s="3" t="s">
        <v>239</v>
      </c>
      <c r="J1471" s="8" t="s">
        <v>128</v>
      </c>
      <c r="K1471" s="9" t="s">
        <v>1268</v>
      </c>
      <c r="L1471" s="9" t="s">
        <v>1268</v>
      </c>
      <c r="M1471" s="9" t="s">
        <v>1893</v>
      </c>
    </row>
    <row r="1472" spans="1:13" ht="15.95" customHeight="1">
      <c r="A1472" s="2" t="s">
        <v>1868</v>
      </c>
      <c r="B1472" s="17" t="s">
        <v>1725</v>
      </c>
      <c r="D1472" s="96" t="s">
        <v>1835</v>
      </c>
      <c r="E1472" s="96" t="s">
        <v>1461</v>
      </c>
      <c r="F1472" s="97" t="s">
        <v>1461</v>
      </c>
      <c r="G1472" s="97" t="s">
        <v>237</v>
      </c>
      <c r="H1472" s="3" t="s">
        <v>238</v>
      </c>
      <c r="I1472" s="3" t="s">
        <v>239</v>
      </c>
      <c r="J1472" s="8" t="s">
        <v>128</v>
      </c>
      <c r="K1472" s="9" t="s">
        <v>1268</v>
      </c>
      <c r="L1472" s="9" t="s">
        <v>1268</v>
      </c>
      <c r="M1472" s="9" t="s">
        <v>1461</v>
      </c>
    </row>
    <row r="1473" spans="1:13" ht="15.95" customHeight="1">
      <c r="A1473" s="2" t="s">
        <v>1868</v>
      </c>
      <c r="D1473" s="96"/>
      <c r="E1473" s="96"/>
      <c r="F1473" s="97"/>
      <c r="G1473" s="97"/>
      <c r="H1473" s="3"/>
      <c r="I1473" s="3"/>
      <c r="J1473" s="8"/>
      <c r="K1473" s="9"/>
      <c r="L1473" s="9"/>
      <c r="M1473" s="9"/>
    </row>
    <row r="1474" spans="1:13" ht="15.95" customHeight="1">
      <c r="A1474" s="2" t="s">
        <v>1868</v>
      </c>
      <c r="D1474" s="96" t="s">
        <v>1895</v>
      </c>
      <c r="E1474" s="96"/>
      <c r="F1474" s="97"/>
      <c r="G1474" s="97"/>
      <c r="H1474" s="3"/>
      <c r="I1474" s="3"/>
      <c r="J1474" s="8"/>
      <c r="K1474" s="9"/>
      <c r="L1474" s="9"/>
      <c r="M1474" s="9"/>
    </row>
    <row r="1475" spans="1:13" ht="15.95" customHeight="1">
      <c r="A1475" s="2" t="s">
        <v>1868</v>
      </c>
      <c r="B1475" s="17" t="s">
        <v>1896</v>
      </c>
      <c r="D1475" s="96" t="s">
        <v>1897</v>
      </c>
      <c r="E1475" s="96" t="s">
        <v>1898</v>
      </c>
      <c r="F1475" s="97" t="s">
        <v>1264</v>
      </c>
      <c r="G1475" s="97" t="s">
        <v>342</v>
      </c>
      <c r="H1475" s="3" t="s">
        <v>137</v>
      </c>
      <c r="I1475" s="3" t="s">
        <v>343</v>
      </c>
      <c r="J1475" s="8" t="s">
        <v>128</v>
      </c>
      <c r="K1475" s="9" t="s">
        <v>1268</v>
      </c>
      <c r="L1475" s="9" t="s">
        <v>1268</v>
      </c>
      <c r="M1475" s="9" t="s">
        <v>1264</v>
      </c>
    </row>
    <row r="1476" spans="1:13" ht="15.95" customHeight="1">
      <c r="A1476" s="2" t="s">
        <v>1868</v>
      </c>
      <c r="B1476" s="17" t="s">
        <v>1773</v>
      </c>
      <c r="D1476" s="92"/>
      <c r="E1476" s="92"/>
      <c r="F1476" s="97"/>
      <c r="G1476" s="97" t="s">
        <v>260</v>
      </c>
      <c r="H1476" s="3" t="s">
        <v>252</v>
      </c>
      <c r="I1476" s="3" t="s">
        <v>261</v>
      </c>
      <c r="J1476" s="8" t="s">
        <v>128</v>
      </c>
      <c r="K1476" s="9" t="s">
        <v>1263</v>
      </c>
      <c r="L1476" s="9" t="s">
        <v>1263</v>
      </c>
      <c r="M1476" s="9" t="s">
        <v>1899</v>
      </c>
    </row>
    <row r="1477" spans="1:13" ht="15.95" customHeight="1">
      <c r="A1477" s="2" t="s">
        <v>1868</v>
      </c>
      <c r="B1477" s="17" t="s">
        <v>1773</v>
      </c>
      <c r="D1477" s="96" t="s">
        <v>1780</v>
      </c>
      <c r="E1477" s="96" t="s">
        <v>1461</v>
      </c>
      <c r="F1477" s="97" t="s">
        <v>1461</v>
      </c>
      <c r="G1477" s="97" t="s">
        <v>260</v>
      </c>
      <c r="H1477" s="3" t="s">
        <v>252</v>
      </c>
      <c r="I1477" s="3" t="s">
        <v>261</v>
      </c>
      <c r="J1477" s="8" t="s">
        <v>128</v>
      </c>
      <c r="K1477" s="9" t="s">
        <v>1263</v>
      </c>
      <c r="L1477" s="9" t="s">
        <v>1263</v>
      </c>
      <c r="M1477" s="9" t="s">
        <v>1413</v>
      </c>
    </row>
    <row r="1478" spans="1:13" ht="15.95" customHeight="1">
      <c r="A1478" s="2" t="s">
        <v>1868</v>
      </c>
      <c r="B1478" s="17" t="s">
        <v>1896</v>
      </c>
      <c r="D1478" s="96" t="s">
        <v>1900</v>
      </c>
      <c r="E1478" s="96" t="s">
        <v>1901</v>
      </c>
      <c r="F1478" s="97" t="s">
        <v>1899</v>
      </c>
      <c r="G1478" s="97" t="s">
        <v>342</v>
      </c>
      <c r="H1478" s="3" t="s">
        <v>137</v>
      </c>
      <c r="I1478" s="3" t="s">
        <v>343</v>
      </c>
      <c r="J1478" s="8" t="s">
        <v>128</v>
      </c>
      <c r="K1478" s="9" t="s">
        <v>1268</v>
      </c>
      <c r="L1478" s="9" t="s">
        <v>1268</v>
      </c>
      <c r="M1478" s="9" t="s">
        <v>1899</v>
      </c>
    </row>
    <row r="1479" spans="1:13" ht="15.95" customHeight="1">
      <c r="A1479" s="2" t="s">
        <v>1868</v>
      </c>
      <c r="B1479" s="17" t="s">
        <v>1725</v>
      </c>
      <c r="D1479" s="92"/>
      <c r="E1479" s="92"/>
      <c r="F1479" s="97"/>
      <c r="G1479" s="97" t="s">
        <v>237</v>
      </c>
      <c r="H1479" s="3" t="s">
        <v>238</v>
      </c>
      <c r="I1479" s="3" t="s">
        <v>239</v>
      </c>
      <c r="J1479" s="8" t="s">
        <v>128</v>
      </c>
      <c r="K1479" s="9" t="s">
        <v>1268</v>
      </c>
      <c r="L1479" s="9" t="s">
        <v>1268</v>
      </c>
      <c r="M1479" s="9" t="s">
        <v>1899</v>
      </c>
    </row>
    <row r="1480" spans="1:13" ht="15.95" customHeight="1">
      <c r="A1480" s="2" t="s">
        <v>1868</v>
      </c>
      <c r="B1480" s="17" t="s">
        <v>1725</v>
      </c>
      <c r="D1480" s="96" t="s">
        <v>1835</v>
      </c>
      <c r="E1480" s="96" t="s">
        <v>1902</v>
      </c>
      <c r="F1480" s="97" t="s">
        <v>1413</v>
      </c>
      <c r="G1480" s="97" t="s">
        <v>237</v>
      </c>
      <c r="H1480" s="3" t="s">
        <v>238</v>
      </c>
      <c r="I1480" s="3" t="s">
        <v>239</v>
      </c>
      <c r="J1480" s="8" t="s">
        <v>128</v>
      </c>
      <c r="K1480" s="9" t="s">
        <v>1268</v>
      </c>
      <c r="L1480" s="9" t="s">
        <v>1268</v>
      </c>
      <c r="M1480" s="9" t="s">
        <v>1413</v>
      </c>
    </row>
    <row r="1481" spans="1:13" ht="15.95" customHeight="1">
      <c r="A1481" s="2" t="s">
        <v>1868</v>
      </c>
      <c r="D1481" s="96"/>
      <c r="E1481" s="96"/>
      <c r="F1481" s="97"/>
      <c r="G1481" s="97"/>
      <c r="H1481" s="3"/>
      <c r="I1481" s="3"/>
      <c r="J1481" s="8"/>
      <c r="K1481" s="9"/>
      <c r="L1481" s="9"/>
      <c r="M1481" s="9"/>
    </row>
    <row r="1482" spans="1:13" ht="15.95" customHeight="1">
      <c r="A1482" s="2" t="s">
        <v>1868</v>
      </c>
      <c r="D1482" s="96" t="s">
        <v>1903</v>
      </c>
      <c r="E1482" s="96"/>
      <c r="F1482" s="97"/>
      <c r="G1482" s="97"/>
      <c r="H1482" s="3"/>
      <c r="I1482" s="3"/>
      <c r="J1482" s="8"/>
      <c r="K1482" s="9"/>
      <c r="L1482" s="9"/>
      <c r="M1482" s="9"/>
    </row>
    <row r="1483" spans="1:13" ht="15.95" customHeight="1">
      <c r="A1483" s="2" t="s">
        <v>1868</v>
      </c>
      <c r="B1483" s="17" t="s">
        <v>1904</v>
      </c>
      <c r="D1483" s="96" t="s">
        <v>1905</v>
      </c>
      <c r="E1483" s="96" t="s">
        <v>1906</v>
      </c>
      <c r="F1483" s="97" t="s">
        <v>1907</v>
      </c>
      <c r="G1483" s="97" t="s">
        <v>340</v>
      </c>
      <c r="H1483" s="3" t="s">
        <v>137</v>
      </c>
      <c r="I1483" s="3" t="s">
        <v>341</v>
      </c>
      <c r="J1483" s="8" t="s">
        <v>128</v>
      </c>
      <c r="K1483" s="9" t="s">
        <v>1268</v>
      </c>
      <c r="L1483" s="9" t="s">
        <v>1268</v>
      </c>
      <c r="M1483" s="9" t="s">
        <v>1907</v>
      </c>
    </row>
    <row r="1484" spans="1:13" ht="15.95" customHeight="1">
      <c r="A1484" s="2" t="s">
        <v>1868</v>
      </c>
      <c r="B1484" s="17" t="s">
        <v>1782</v>
      </c>
      <c r="D1484" s="92"/>
      <c r="E1484" s="92"/>
      <c r="F1484" s="97"/>
      <c r="G1484" s="97" t="s">
        <v>258</v>
      </c>
      <c r="H1484" s="3" t="s">
        <v>252</v>
      </c>
      <c r="I1484" s="3" t="s">
        <v>259</v>
      </c>
      <c r="J1484" s="8" t="s">
        <v>128</v>
      </c>
      <c r="K1484" s="9" t="s">
        <v>1461</v>
      </c>
      <c r="L1484" s="9" t="s">
        <v>1461</v>
      </c>
      <c r="M1484" s="9" t="s">
        <v>1908</v>
      </c>
    </row>
    <row r="1485" spans="1:13" ht="15.95" customHeight="1">
      <c r="A1485" s="2" t="s">
        <v>1868</v>
      </c>
      <c r="B1485" s="17" t="s">
        <v>1782</v>
      </c>
      <c r="D1485" s="98" t="s">
        <v>1783</v>
      </c>
      <c r="E1485" s="98" t="s">
        <v>1461</v>
      </c>
      <c r="F1485" s="97" t="s">
        <v>1461</v>
      </c>
      <c r="G1485" s="97" t="s">
        <v>258</v>
      </c>
      <c r="H1485" s="3" t="s">
        <v>252</v>
      </c>
      <c r="I1485" s="3" t="s">
        <v>259</v>
      </c>
      <c r="J1485" s="8" t="s">
        <v>128</v>
      </c>
      <c r="K1485" s="9" t="s">
        <v>1461</v>
      </c>
      <c r="L1485" s="9" t="s">
        <v>1461</v>
      </c>
      <c r="M1485" s="9" t="s">
        <v>1371</v>
      </c>
    </row>
    <row r="1486" spans="1:13" ht="15.95" customHeight="1">
      <c r="D1486" s="99"/>
      <c r="E1486" s="99"/>
    </row>
    <row r="1487" spans="1:13" ht="15.95" customHeight="1">
      <c r="D1487" s="99"/>
      <c r="E1487" s="99"/>
    </row>
    <row r="1488" spans="1:13" ht="15.95" customHeight="1">
      <c r="B1488" s="17" t="s">
        <v>1324</v>
      </c>
      <c r="D1488" s="250" t="s">
        <v>1867</v>
      </c>
      <c r="E1488" s="251"/>
      <c r="F1488" s="251"/>
      <c r="G1488" s="251"/>
      <c r="H1488" s="251"/>
      <c r="I1488" s="251"/>
      <c r="J1488" s="251"/>
      <c r="K1488" s="251"/>
      <c r="L1488" s="251"/>
      <c r="M1488" s="251"/>
    </row>
    <row r="1489" spans="1:13" ht="15.95" customHeight="1">
      <c r="A1489" s="44" t="s">
        <v>1325</v>
      </c>
      <c r="B1489" s="42" t="s">
        <v>1326</v>
      </c>
      <c r="C1489" s="42" t="s">
        <v>1327</v>
      </c>
      <c r="D1489" s="252" t="s">
        <v>1328</v>
      </c>
      <c r="E1489" s="252" t="s">
        <v>1329</v>
      </c>
      <c r="F1489" s="255" t="s">
        <v>1330</v>
      </c>
      <c r="G1489" s="255" t="s">
        <v>1331</v>
      </c>
      <c r="H1489" s="252" t="s">
        <v>1332</v>
      </c>
      <c r="I1489" s="252" t="s">
        <v>1333</v>
      </c>
      <c r="J1489" s="252" t="s">
        <v>1334</v>
      </c>
      <c r="K1489" s="252" t="s">
        <v>1335</v>
      </c>
      <c r="L1489" s="252" t="s">
        <v>1336</v>
      </c>
      <c r="M1489" s="252" t="s">
        <v>1337</v>
      </c>
    </row>
    <row r="1490" spans="1:13" ht="15.95" customHeight="1">
      <c r="A1490" s="44"/>
      <c r="B1490" s="42"/>
      <c r="C1490" s="42"/>
      <c r="D1490" s="254"/>
      <c r="E1490" s="254"/>
      <c r="F1490" s="256"/>
      <c r="G1490" s="256"/>
      <c r="H1490" s="254"/>
      <c r="I1490" s="254"/>
      <c r="J1490" s="254"/>
      <c r="K1490" s="254"/>
      <c r="L1490" s="254"/>
      <c r="M1490" s="254"/>
    </row>
    <row r="1491" spans="1:13" ht="15.95" customHeight="1">
      <c r="A1491" s="2" t="s">
        <v>1868</v>
      </c>
      <c r="B1491" s="17" t="s">
        <v>1904</v>
      </c>
      <c r="D1491" s="92" t="s">
        <v>1909</v>
      </c>
      <c r="E1491" s="92" t="s">
        <v>1910</v>
      </c>
      <c r="F1491" s="93" t="s">
        <v>1908</v>
      </c>
      <c r="G1491" s="93" t="s">
        <v>340</v>
      </c>
      <c r="H1491" s="5" t="s">
        <v>137</v>
      </c>
      <c r="I1491" s="5" t="s">
        <v>341</v>
      </c>
      <c r="J1491" s="94" t="s">
        <v>128</v>
      </c>
      <c r="K1491" s="95" t="s">
        <v>1268</v>
      </c>
      <c r="L1491" s="95" t="s">
        <v>1268</v>
      </c>
      <c r="M1491" s="95" t="s">
        <v>1908</v>
      </c>
    </row>
    <row r="1492" spans="1:13" ht="15.95" customHeight="1">
      <c r="A1492" s="2" t="s">
        <v>1868</v>
      </c>
      <c r="B1492" s="17" t="s">
        <v>1725</v>
      </c>
      <c r="D1492" s="92"/>
      <c r="E1492" s="92"/>
      <c r="F1492" s="97"/>
      <c r="G1492" s="97" t="s">
        <v>237</v>
      </c>
      <c r="H1492" s="3" t="s">
        <v>238</v>
      </c>
      <c r="I1492" s="3" t="s">
        <v>239</v>
      </c>
      <c r="J1492" s="8" t="s">
        <v>128</v>
      </c>
      <c r="K1492" s="9" t="s">
        <v>1268</v>
      </c>
      <c r="L1492" s="9" t="s">
        <v>1268</v>
      </c>
      <c r="M1492" s="9" t="s">
        <v>1908</v>
      </c>
    </row>
    <row r="1493" spans="1:13" ht="15.95" customHeight="1">
      <c r="A1493" s="2" t="s">
        <v>1868</v>
      </c>
      <c r="B1493" s="17" t="s">
        <v>1725</v>
      </c>
      <c r="D1493" s="96" t="s">
        <v>1835</v>
      </c>
      <c r="E1493" s="96" t="s">
        <v>1911</v>
      </c>
      <c r="F1493" s="97" t="s">
        <v>1371</v>
      </c>
      <c r="G1493" s="97" t="s">
        <v>237</v>
      </c>
      <c r="H1493" s="3" t="s">
        <v>238</v>
      </c>
      <c r="I1493" s="3" t="s">
        <v>239</v>
      </c>
      <c r="J1493" s="8" t="s">
        <v>128</v>
      </c>
      <c r="K1493" s="9" t="s">
        <v>1268</v>
      </c>
      <c r="L1493" s="9" t="s">
        <v>1268</v>
      </c>
      <c r="M1493" s="9" t="s">
        <v>1371</v>
      </c>
    </row>
    <row r="1494" spans="1:13" ht="15.95" customHeight="1">
      <c r="A1494" s="2" t="s">
        <v>1868</v>
      </c>
      <c r="D1494" s="96"/>
      <c r="E1494" s="96"/>
      <c r="F1494" s="97"/>
      <c r="G1494" s="97"/>
      <c r="H1494" s="3"/>
      <c r="I1494" s="3"/>
      <c r="J1494" s="8"/>
      <c r="K1494" s="9"/>
      <c r="L1494" s="9"/>
      <c r="M1494" s="9"/>
    </row>
    <row r="1495" spans="1:13" ht="15.95" customHeight="1">
      <c r="A1495" s="2" t="s">
        <v>1868</v>
      </c>
      <c r="D1495" s="96" t="s">
        <v>1912</v>
      </c>
      <c r="E1495" s="96"/>
      <c r="F1495" s="97"/>
      <c r="G1495" s="97"/>
      <c r="H1495" s="3"/>
      <c r="I1495" s="3"/>
      <c r="J1495" s="8"/>
      <c r="K1495" s="9"/>
      <c r="L1495" s="9"/>
      <c r="M1495" s="9"/>
    </row>
    <row r="1496" spans="1:13" ht="15.95" customHeight="1">
      <c r="A1496" s="2" t="s">
        <v>1868</v>
      </c>
      <c r="B1496" s="17" t="s">
        <v>1913</v>
      </c>
      <c r="D1496" s="96" t="s">
        <v>1914</v>
      </c>
      <c r="E1496" s="96" t="s">
        <v>1892</v>
      </c>
      <c r="F1496" s="97" t="s">
        <v>1893</v>
      </c>
      <c r="G1496" s="97" t="s">
        <v>338</v>
      </c>
      <c r="H1496" s="3" t="s">
        <v>137</v>
      </c>
      <c r="I1496" s="3" t="s">
        <v>339</v>
      </c>
      <c r="J1496" s="8" t="s">
        <v>128</v>
      </c>
      <c r="K1496" s="9" t="s">
        <v>1268</v>
      </c>
      <c r="L1496" s="9" t="s">
        <v>1268</v>
      </c>
      <c r="M1496" s="9" t="s">
        <v>1893</v>
      </c>
    </row>
    <row r="1497" spans="1:13" ht="15.95" customHeight="1">
      <c r="A1497" s="2" t="s">
        <v>1868</v>
      </c>
      <c r="B1497" s="17" t="s">
        <v>1786</v>
      </c>
      <c r="D1497" s="92"/>
      <c r="E1497" s="92"/>
      <c r="F1497" s="97"/>
      <c r="G1497" s="97" t="s">
        <v>256</v>
      </c>
      <c r="H1497" s="3" t="s">
        <v>252</v>
      </c>
      <c r="I1497" s="3" t="s">
        <v>257</v>
      </c>
      <c r="J1497" s="8" t="s">
        <v>128</v>
      </c>
      <c r="K1497" s="9" t="s">
        <v>1282</v>
      </c>
      <c r="L1497" s="9" t="s">
        <v>1282</v>
      </c>
      <c r="M1497" s="9" t="s">
        <v>1915</v>
      </c>
    </row>
    <row r="1498" spans="1:13" ht="15.95" customHeight="1">
      <c r="A1498" s="2" t="s">
        <v>1868</v>
      </c>
      <c r="B1498" s="17" t="s">
        <v>1786</v>
      </c>
      <c r="D1498" s="96" t="s">
        <v>1787</v>
      </c>
      <c r="E1498" s="96" t="s">
        <v>1461</v>
      </c>
      <c r="F1498" s="97" t="s">
        <v>1461</v>
      </c>
      <c r="G1498" s="97" t="s">
        <v>256</v>
      </c>
      <c r="H1498" s="3" t="s">
        <v>252</v>
      </c>
      <c r="I1498" s="3" t="s">
        <v>257</v>
      </c>
      <c r="J1498" s="8" t="s">
        <v>128</v>
      </c>
      <c r="K1498" s="9" t="s">
        <v>1282</v>
      </c>
      <c r="L1498" s="9" t="s">
        <v>1282</v>
      </c>
      <c r="M1498" s="9" t="s">
        <v>1412</v>
      </c>
    </row>
    <row r="1499" spans="1:13" ht="15.95" customHeight="1">
      <c r="A1499" s="2" t="s">
        <v>1868</v>
      </c>
      <c r="B1499" s="17" t="s">
        <v>1913</v>
      </c>
      <c r="D1499" s="96" t="s">
        <v>1916</v>
      </c>
      <c r="E1499" s="96" t="s">
        <v>1917</v>
      </c>
      <c r="F1499" s="97" t="s">
        <v>1915</v>
      </c>
      <c r="G1499" s="97" t="s">
        <v>338</v>
      </c>
      <c r="H1499" s="3" t="s">
        <v>137</v>
      </c>
      <c r="I1499" s="3" t="s">
        <v>339</v>
      </c>
      <c r="J1499" s="8" t="s">
        <v>128</v>
      </c>
      <c r="K1499" s="9" t="s">
        <v>1268</v>
      </c>
      <c r="L1499" s="9" t="s">
        <v>1268</v>
      </c>
      <c r="M1499" s="9" t="s">
        <v>1915</v>
      </c>
    </row>
    <row r="1500" spans="1:13" ht="15.95" customHeight="1">
      <c r="A1500" s="2" t="s">
        <v>1868</v>
      </c>
      <c r="B1500" s="17" t="s">
        <v>1725</v>
      </c>
      <c r="D1500" s="92"/>
      <c r="E1500" s="92"/>
      <c r="F1500" s="97"/>
      <c r="G1500" s="97" t="s">
        <v>237</v>
      </c>
      <c r="H1500" s="3" t="s">
        <v>238</v>
      </c>
      <c r="I1500" s="3" t="s">
        <v>239</v>
      </c>
      <c r="J1500" s="8" t="s">
        <v>128</v>
      </c>
      <c r="K1500" s="9" t="s">
        <v>1268</v>
      </c>
      <c r="L1500" s="9" t="s">
        <v>1268</v>
      </c>
      <c r="M1500" s="9" t="s">
        <v>1915</v>
      </c>
    </row>
    <row r="1501" spans="1:13" ht="15.95" customHeight="1">
      <c r="A1501" s="2" t="s">
        <v>1868</v>
      </c>
      <c r="B1501" s="17" t="s">
        <v>1725</v>
      </c>
      <c r="D1501" s="96" t="s">
        <v>1835</v>
      </c>
      <c r="E1501" s="96" t="s">
        <v>1918</v>
      </c>
      <c r="F1501" s="97" t="s">
        <v>1412</v>
      </c>
      <c r="G1501" s="97" t="s">
        <v>237</v>
      </c>
      <c r="H1501" s="3" t="s">
        <v>238</v>
      </c>
      <c r="I1501" s="3" t="s">
        <v>239</v>
      </c>
      <c r="J1501" s="8" t="s">
        <v>128</v>
      </c>
      <c r="K1501" s="9" t="s">
        <v>1268</v>
      </c>
      <c r="L1501" s="9" t="s">
        <v>1268</v>
      </c>
      <c r="M1501" s="9" t="s">
        <v>1412</v>
      </c>
    </row>
    <row r="1502" spans="1:13" ht="15.95" customHeight="1">
      <c r="A1502" s="2" t="s">
        <v>1868</v>
      </c>
      <c r="D1502" s="96"/>
      <c r="E1502" s="96"/>
      <c r="F1502" s="97"/>
      <c r="G1502" s="97"/>
      <c r="H1502" s="3"/>
      <c r="I1502" s="3"/>
      <c r="J1502" s="8"/>
      <c r="K1502" s="9"/>
      <c r="L1502" s="9"/>
      <c r="M1502" s="9"/>
    </row>
    <row r="1503" spans="1:13" ht="15.95" customHeight="1">
      <c r="A1503" s="2" t="s">
        <v>1868</v>
      </c>
      <c r="D1503" s="96" t="s">
        <v>1889</v>
      </c>
      <c r="E1503" s="96"/>
      <c r="F1503" s="97"/>
      <c r="G1503" s="97"/>
      <c r="H1503" s="3"/>
      <c r="I1503" s="3"/>
      <c r="J1503" s="8"/>
      <c r="K1503" s="9"/>
      <c r="L1503" s="9"/>
      <c r="M1503" s="9"/>
    </row>
    <row r="1504" spans="1:13" ht="15.95" customHeight="1">
      <c r="A1504" s="2" t="s">
        <v>1868</v>
      </c>
      <c r="B1504" s="17" t="s">
        <v>1890</v>
      </c>
      <c r="D1504" s="96" t="s">
        <v>1891</v>
      </c>
      <c r="E1504" s="96" t="s">
        <v>1919</v>
      </c>
      <c r="F1504" s="97" t="s">
        <v>1920</v>
      </c>
      <c r="G1504" s="97" t="s">
        <v>336</v>
      </c>
      <c r="H1504" s="3" t="s">
        <v>137</v>
      </c>
      <c r="I1504" s="3" t="s">
        <v>337</v>
      </c>
      <c r="J1504" s="8" t="s">
        <v>128</v>
      </c>
      <c r="K1504" s="9" t="s">
        <v>1268</v>
      </c>
      <c r="L1504" s="9" t="s">
        <v>1268</v>
      </c>
      <c r="M1504" s="9" t="s">
        <v>1920</v>
      </c>
    </row>
    <row r="1505" spans="1:13" ht="15.95" customHeight="1">
      <c r="A1505" s="2" t="s">
        <v>1868</v>
      </c>
      <c r="B1505" s="17" t="s">
        <v>1790</v>
      </c>
      <c r="D1505" s="92"/>
      <c r="E1505" s="92"/>
      <c r="F1505" s="97"/>
      <c r="G1505" s="97" t="s">
        <v>251</v>
      </c>
      <c r="H1505" s="3" t="s">
        <v>252</v>
      </c>
      <c r="I1505" s="3" t="s">
        <v>253</v>
      </c>
      <c r="J1505" s="8" t="s">
        <v>128</v>
      </c>
      <c r="K1505" s="9" t="s">
        <v>1268</v>
      </c>
      <c r="L1505" s="9" t="s">
        <v>1268</v>
      </c>
      <c r="M1505" s="9" t="s">
        <v>1920</v>
      </c>
    </row>
    <row r="1506" spans="1:13" ht="15.95" customHeight="1">
      <c r="A1506" s="2" t="s">
        <v>1868</v>
      </c>
      <c r="B1506" s="17" t="s">
        <v>1790</v>
      </c>
      <c r="D1506" s="96" t="s">
        <v>1791</v>
      </c>
      <c r="E1506" s="96" t="s">
        <v>1461</v>
      </c>
      <c r="F1506" s="97" t="s">
        <v>1461</v>
      </c>
      <c r="G1506" s="97" t="s">
        <v>251</v>
      </c>
      <c r="H1506" s="3" t="s">
        <v>252</v>
      </c>
      <c r="I1506" s="3" t="s">
        <v>253</v>
      </c>
      <c r="J1506" s="8" t="s">
        <v>128</v>
      </c>
      <c r="K1506" s="9" t="s">
        <v>1268</v>
      </c>
      <c r="L1506" s="9" t="s">
        <v>1268</v>
      </c>
      <c r="M1506" s="9" t="s">
        <v>1461</v>
      </c>
    </row>
    <row r="1507" spans="1:13" ht="15.95" customHeight="1">
      <c r="A1507" s="2" t="s">
        <v>1868</v>
      </c>
      <c r="B1507" s="17" t="s">
        <v>1890</v>
      </c>
      <c r="D1507" s="96" t="s">
        <v>1894</v>
      </c>
      <c r="E1507" s="96" t="s">
        <v>1919</v>
      </c>
      <c r="F1507" s="97" t="s">
        <v>1920</v>
      </c>
      <c r="G1507" s="97" t="s">
        <v>336</v>
      </c>
      <c r="H1507" s="3" t="s">
        <v>137</v>
      </c>
      <c r="I1507" s="3" t="s">
        <v>337</v>
      </c>
      <c r="J1507" s="8" t="s">
        <v>128</v>
      </c>
      <c r="K1507" s="9" t="s">
        <v>1268</v>
      </c>
      <c r="L1507" s="9" t="s">
        <v>1268</v>
      </c>
      <c r="M1507" s="9" t="s">
        <v>1920</v>
      </c>
    </row>
    <row r="1508" spans="1:13" ht="15.95" customHeight="1">
      <c r="A1508" s="2" t="s">
        <v>1868</v>
      </c>
      <c r="B1508" s="17" t="s">
        <v>1725</v>
      </c>
      <c r="D1508" s="92"/>
      <c r="E1508" s="92"/>
      <c r="F1508" s="97"/>
      <c r="G1508" s="97" t="s">
        <v>237</v>
      </c>
      <c r="H1508" s="3" t="s">
        <v>238</v>
      </c>
      <c r="I1508" s="3" t="s">
        <v>239</v>
      </c>
      <c r="J1508" s="8" t="s">
        <v>128</v>
      </c>
      <c r="K1508" s="9" t="s">
        <v>1268</v>
      </c>
      <c r="L1508" s="9" t="s">
        <v>1268</v>
      </c>
      <c r="M1508" s="9" t="s">
        <v>1920</v>
      </c>
    </row>
    <row r="1509" spans="1:13" ht="15.95" customHeight="1">
      <c r="A1509" s="2" t="s">
        <v>1868</v>
      </c>
      <c r="B1509" s="17" t="s">
        <v>1725</v>
      </c>
      <c r="D1509" s="96" t="s">
        <v>1835</v>
      </c>
      <c r="E1509" s="96" t="s">
        <v>1461</v>
      </c>
      <c r="F1509" s="97" t="s">
        <v>1461</v>
      </c>
      <c r="G1509" s="97" t="s">
        <v>237</v>
      </c>
      <c r="H1509" s="3" t="s">
        <v>238</v>
      </c>
      <c r="I1509" s="3" t="s">
        <v>239</v>
      </c>
      <c r="J1509" s="8" t="s">
        <v>128</v>
      </c>
      <c r="K1509" s="9" t="s">
        <v>1268</v>
      </c>
      <c r="L1509" s="9" t="s">
        <v>1268</v>
      </c>
      <c r="M1509" s="9" t="s">
        <v>1461</v>
      </c>
    </row>
    <row r="1510" spans="1:13" ht="15.95" customHeight="1">
      <c r="A1510" s="2" t="s">
        <v>1868</v>
      </c>
      <c r="D1510" s="96"/>
      <c r="E1510" s="96"/>
      <c r="F1510" s="97"/>
      <c r="G1510" s="97"/>
      <c r="H1510" s="3"/>
      <c r="I1510" s="3"/>
      <c r="J1510" s="8"/>
      <c r="K1510" s="9"/>
      <c r="L1510" s="9"/>
      <c r="M1510" s="9"/>
    </row>
    <row r="1511" spans="1:13" ht="15.95" customHeight="1">
      <c r="A1511" s="2" t="s">
        <v>1868</v>
      </c>
      <c r="D1511" s="92"/>
      <c r="E1511" s="92"/>
      <c r="F1511" s="97"/>
      <c r="G1511" s="97"/>
      <c r="H1511" s="3"/>
      <c r="I1511" s="3"/>
      <c r="J1511" s="8"/>
      <c r="K1511" s="9"/>
      <c r="L1511" s="9"/>
      <c r="M1511" s="9"/>
    </row>
    <row r="1512" spans="1:13" ht="15.95" customHeight="1">
      <c r="A1512" s="2" t="s">
        <v>1868</v>
      </c>
      <c r="D1512" s="92"/>
      <c r="E1512" s="92"/>
      <c r="F1512" s="97"/>
      <c r="G1512" s="97"/>
      <c r="H1512" s="3"/>
      <c r="I1512" s="3"/>
      <c r="J1512" s="8"/>
      <c r="K1512" s="9"/>
      <c r="L1512" s="9"/>
      <c r="M1512" s="9"/>
    </row>
    <row r="1513" spans="1:13" ht="15.95" customHeight="1">
      <c r="A1513" s="2" t="s">
        <v>1868</v>
      </c>
      <c r="D1513" s="92"/>
      <c r="E1513" s="92"/>
      <c r="F1513" s="97"/>
      <c r="G1513" s="97"/>
      <c r="H1513" s="3"/>
      <c r="I1513" s="3"/>
      <c r="J1513" s="8"/>
      <c r="K1513" s="9"/>
      <c r="L1513" s="9"/>
      <c r="M1513" s="9"/>
    </row>
    <row r="1514" spans="1:13" ht="15.95" customHeight="1">
      <c r="A1514" s="2" t="s">
        <v>1868</v>
      </c>
      <c r="D1514" s="92"/>
      <c r="E1514" s="92"/>
      <c r="F1514" s="97"/>
      <c r="G1514" s="97"/>
      <c r="H1514" s="3"/>
      <c r="I1514" s="3"/>
      <c r="J1514" s="8"/>
      <c r="K1514" s="9"/>
      <c r="L1514" s="9"/>
      <c r="M1514" s="9"/>
    </row>
    <row r="1515" spans="1:13" ht="15.95" customHeight="1">
      <c r="A1515" s="2" t="s">
        <v>1868</v>
      </c>
      <c r="D1515" s="92"/>
      <c r="E1515" s="92"/>
      <c r="F1515" s="97"/>
      <c r="G1515" s="97"/>
      <c r="H1515" s="3"/>
      <c r="I1515" s="3"/>
      <c r="J1515" s="8"/>
      <c r="K1515" s="9"/>
      <c r="L1515" s="9"/>
      <c r="M1515" s="9"/>
    </row>
    <row r="1516" spans="1:13" ht="15.95" customHeight="1">
      <c r="A1516" s="2" t="s">
        <v>1868</v>
      </c>
      <c r="D1516" s="92"/>
      <c r="E1516" s="92"/>
      <c r="F1516" s="97"/>
      <c r="G1516" s="97"/>
      <c r="H1516" s="3"/>
      <c r="I1516" s="3"/>
      <c r="J1516" s="8"/>
      <c r="K1516" s="9"/>
      <c r="L1516" s="9"/>
      <c r="M1516" s="9"/>
    </row>
    <row r="1517" spans="1:13" ht="15.95" customHeight="1">
      <c r="A1517" s="2" t="s">
        <v>1868</v>
      </c>
      <c r="D1517" s="92"/>
      <c r="E1517" s="92"/>
      <c r="F1517" s="97"/>
      <c r="G1517" s="97"/>
      <c r="H1517" s="3"/>
      <c r="I1517" s="3"/>
      <c r="J1517" s="8"/>
      <c r="K1517" s="9"/>
      <c r="L1517" s="9"/>
      <c r="M1517" s="9"/>
    </row>
    <row r="1518" spans="1:13" ht="15.95" customHeight="1">
      <c r="A1518" s="2" t="s">
        <v>1868</v>
      </c>
      <c r="D1518" s="92"/>
      <c r="E1518" s="92"/>
      <c r="F1518" s="97"/>
      <c r="G1518" s="97"/>
      <c r="H1518" s="3"/>
      <c r="I1518" s="3"/>
      <c r="J1518" s="8"/>
      <c r="K1518" s="9"/>
      <c r="L1518" s="9"/>
      <c r="M1518" s="9"/>
    </row>
    <row r="1519" spans="1:13" ht="15.95" customHeight="1">
      <c r="A1519" s="2" t="s">
        <v>1868</v>
      </c>
      <c r="D1519" s="92"/>
      <c r="E1519" s="92"/>
      <c r="F1519" s="97"/>
      <c r="G1519" s="97"/>
      <c r="H1519" s="3"/>
      <c r="I1519" s="3"/>
      <c r="J1519" s="8"/>
      <c r="K1519" s="9"/>
      <c r="L1519" s="9"/>
      <c r="M1519" s="9"/>
    </row>
    <row r="1520" spans="1:13" ht="15.95" customHeight="1">
      <c r="A1520" s="2" t="s">
        <v>1868</v>
      </c>
      <c r="D1520" s="92"/>
      <c r="E1520" s="92"/>
      <c r="F1520" s="97"/>
      <c r="G1520" s="97"/>
      <c r="H1520" s="3"/>
      <c r="I1520" s="3"/>
      <c r="J1520" s="8"/>
      <c r="K1520" s="9"/>
      <c r="L1520" s="9"/>
      <c r="M1520" s="9"/>
    </row>
    <row r="1521" spans="1:13" ht="15.95" customHeight="1">
      <c r="A1521" s="2" t="s">
        <v>1868</v>
      </c>
      <c r="D1521" s="92"/>
      <c r="E1521" s="92"/>
      <c r="F1521" s="97"/>
      <c r="G1521" s="97"/>
      <c r="H1521" s="3"/>
      <c r="I1521" s="3"/>
      <c r="J1521" s="8"/>
      <c r="K1521" s="9"/>
      <c r="L1521" s="9"/>
      <c r="M1521" s="9"/>
    </row>
    <row r="1522" spans="1:13" ht="15.95" customHeight="1">
      <c r="A1522" s="2" t="s">
        <v>1868</v>
      </c>
      <c r="D1522" s="92"/>
      <c r="E1522" s="92"/>
      <c r="F1522" s="97"/>
      <c r="G1522" s="97"/>
      <c r="H1522" s="3"/>
      <c r="I1522" s="3"/>
      <c r="J1522" s="8"/>
      <c r="K1522" s="9"/>
      <c r="L1522" s="9"/>
      <c r="M1522" s="9"/>
    </row>
    <row r="1523" spans="1:13" ht="15.95" customHeight="1">
      <c r="A1523" s="2" t="s">
        <v>1868</v>
      </c>
      <c r="D1523" s="92"/>
      <c r="E1523" s="92"/>
      <c r="F1523" s="97"/>
      <c r="G1523" s="97"/>
      <c r="H1523" s="3"/>
      <c r="I1523" s="3"/>
      <c r="J1523" s="8"/>
      <c r="K1523" s="9"/>
      <c r="L1523" s="9"/>
      <c r="M1523" s="9"/>
    </row>
    <row r="1524" spans="1:13" ht="15.95" customHeight="1">
      <c r="A1524" s="2" t="s">
        <v>1868</v>
      </c>
      <c r="D1524" s="92"/>
      <c r="E1524" s="92"/>
      <c r="F1524" s="97"/>
      <c r="G1524" s="97"/>
      <c r="H1524" s="3"/>
      <c r="I1524" s="3"/>
      <c r="J1524" s="8"/>
      <c r="K1524" s="9"/>
      <c r="L1524" s="9"/>
      <c r="M1524" s="9"/>
    </row>
    <row r="1525" spans="1:13" ht="15.95" customHeight="1">
      <c r="A1525" s="2" t="s">
        <v>1868</v>
      </c>
      <c r="D1525" s="92"/>
      <c r="E1525" s="92"/>
      <c r="F1525" s="97"/>
      <c r="G1525" s="97"/>
      <c r="H1525" s="3"/>
      <c r="I1525" s="3"/>
      <c r="J1525" s="8"/>
      <c r="K1525" s="9"/>
      <c r="L1525" s="9"/>
      <c r="M1525" s="9"/>
    </row>
    <row r="1526" spans="1:13" ht="15.95" customHeight="1">
      <c r="A1526" s="2" t="s">
        <v>1868</v>
      </c>
      <c r="D1526" s="92"/>
      <c r="E1526" s="92"/>
      <c r="F1526" s="97"/>
      <c r="G1526" s="97"/>
      <c r="H1526" s="3"/>
      <c r="I1526" s="3"/>
      <c r="J1526" s="8"/>
      <c r="K1526" s="9"/>
      <c r="L1526" s="9"/>
      <c r="M1526" s="9"/>
    </row>
    <row r="1527" spans="1:13" ht="15.95" customHeight="1">
      <c r="A1527" s="2" t="s">
        <v>1868</v>
      </c>
      <c r="D1527" s="92"/>
      <c r="E1527" s="92"/>
      <c r="F1527" s="97"/>
      <c r="G1527" s="97"/>
      <c r="H1527" s="3"/>
      <c r="I1527" s="3"/>
      <c r="J1527" s="8"/>
      <c r="K1527" s="9"/>
      <c r="L1527" s="9"/>
      <c r="M1527" s="9"/>
    </row>
    <row r="1528" spans="1:13" ht="15.95" customHeight="1">
      <c r="A1528" s="2" t="s">
        <v>1868</v>
      </c>
      <c r="D1528" s="92"/>
      <c r="E1528" s="92"/>
      <c r="F1528" s="97"/>
      <c r="G1528" s="97"/>
      <c r="H1528" s="3"/>
      <c r="I1528" s="3"/>
      <c r="J1528" s="8"/>
      <c r="K1528" s="9"/>
      <c r="L1528" s="9"/>
      <c r="M1528" s="9"/>
    </row>
    <row r="1529" spans="1:13" ht="15.95" customHeight="1">
      <c r="A1529" s="2" t="s">
        <v>1868</v>
      </c>
      <c r="D1529" s="92"/>
      <c r="E1529" s="92"/>
      <c r="F1529" s="97"/>
      <c r="G1529" s="97"/>
      <c r="H1529" s="3"/>
      <c r="I1529" s="3"/>
      <c r="J1529" s="8"/>
      <c r="K1529" s="9"/>
      <c r="L1529" s="9"/>
      <c r="M1529" s="9"/>
    </row>
    <row r="1530" spans="1:13" ht="15.95" customHeight="1">
      <c r="A1530" s="2" t="s">
        <v>1868</v>
      </c>
      <c r="D1530" s="5"/>
      <c r="E1530" s="5"/>
      <c r="F1530" s="97"/>
      <c r="G1530" s="97"/>
      <c r="H1530" s="3"/>
      <c r="I1530" s="3"/>
      <c r="J1530" s="8"/>
      <c r="K1530" s="9"/>
      <c r="L1530" s="9"/>
      <c r="M1530" s="9"/>
    </row>
    <row r="1531" spans="1:13" ht="15.95" customHeight="1">
      <c r="D1531" s="99"/>
      <c r="E1531" s="99"/>
    </row>
    <row r="1532" spans="1:13" ht="15.95" customHeight="1">
      <c r="D1532" s="99"/>
      <c r="E1532" s="99"/>
    </row>
    <row r="1533" spans="1:13" ht="15.95" customHeight="1">
      <c r="B1533" s="17" t="s">
        <v>1324</v>
      </c>
      <c r="D1533" s="250" t="s">
        <v>1921</v>
      </c>
      <c r="E1533" s="251"/>
      <c r="F1533" s="251"/>
      <c r="G1533" s="251"/>
      <c r="H1533" s="251"/>
      <c r="I1533" s="251"/>
      <c r="J1533" s="251"/>
      <c r="K1533" s="251"/>
      <c r="L1533" s="251"/>
      <c r="M1533" s="251"/>
    </row>
    <row r="1534" spans="1:13" ht="15.95" customHeight="1">
      <c r="A1534" s="44" t="s">
        <v>1325</v>
      </c>
      <c r="B1534" s="42" t="s">
        <v>1326</v>
      </c>
      <c r="C1534" s="42" t="s">
        <v>1327</v>
      </c>
      <c r="D1534" s="252" t="s">
        <v>1328</v>
      </c>
      <c r="E1534" s="252" t="s">
        <v>1329</v>
      </c>
      <c r="F1534" s="255" t="s">
        <v>1330</v>
      </c>
      <c r="G1534" s="255" t="s">
        <v>1331</v>
      </c>
      <c r="H1534" s="252" t="s">
        <v>1332</v>
      </c>
      <c r="I1534" s="252" t="s">
        <v>1333</v>
      </c>
      <c r="J1534" s="252" t="s">
        <v>1334</v>
      </c>
      <c r="K1534" s="252" t="s">
        <v>1335</v>
      </c>
      <c r="L1534" s="252" t="s">
        <v>1336</v>
      </c>
      <c r="M1534" s="252" t="s">
        <v>1337</v>
      </c>
    </row>
    <row r="1535" spans="1:13" ht="15.95" customHeight="1">
      <c r="A1535" s="44"/>
      <c r="B1535" s="42"/>
      <c r="C1535" s="42"/>
      <c r="D1535" s="254"/>
      <c r="E1535" s="254"/>
      <c r="F1535" s="256"/>
      <c r="G1535" s="256"/>
      <c r="H1535" s="254"/>
      <c r="I1535" s="254"/>
      <c r="J1535" s="254"/>
      <c r="K1535" s="254"/>
      <c r="L1535" s="254"/>
      <c r="M1535" s="254"/>
    </row>
    <row r="1536" spans="1:13" ht="15.95" customHeight="1">
      <c r="A1536" s="2" t="s">
        <v>1868</v>
      </c>
      <c r="D1536" s="92" t="s">
        <v>1922</v>
      </c>
      <c r="E1536" s="92"/>
      <c r="F1536" s="93"/>
      <c r="G1536" s="93"/>
      <c r="H1536" s="5"/>
      <c r="I1536" s="5"/>
      <c r="J1536" s="94"/>
      <c r="K1536" s="95"/>
      <c r="L1536" s="95"/>
      <c r="M1536" s="95"/>
    </row>
    <row r="1537" spans="1:13" ht="15.95" customHeight="1">
      <c r="A1537" s="2" t="s">
        <v>1868</v>
      </c>
      <c r="D1537" s="96"/>
      <c r="E1537" s="96"/>
      <c r="F1537" s="97"/>
      <c r="G1537" s="97"/>
      <c r="H1537" s="3"/>
      <c r="I1537" s="3"/>
      <c r="J1537" s="8"/>
      <c r="K1537" s="9"/>
      <c r="L1537" s="9"/>
      <c r="M1537" s="9"/>
    </row>
    <row r="1538" spans="1:13" ht="15.95" customHeight="1">
      <c r="A1538" s="2" t="s">
        <v>1868</v>
      </c>
      <c r="D1538" s="96" t="s">
        <v>1923</v>
      </c>
      <c r="E1538" s="96"/>
      <c r="F1538" s="97"/>
      <c r="G1538" s="97"/>
      <c r="H1538" s="3"/>
      <c r="I1538" s="3"/>
      <c r="J1538" s="8"/>
      <c r="K1538" s="9"/>
      <c r="L1538" s="9"/>
      <c r="M1538" s="9"/>
    </row>
    <row r="1539" spans="1:13" ht="15.95" customHeight="1">
      <c r="A1539" s="2" t="s">
        <v>1868</v>
      </c>
      <c r="B1539" s="17" t="s">
        <v>1790</v>
      </c>
      <c r="D1539" s="96" t="s">
        <v>1798</v>
      </c>
      <c r="E1539" s="96" t="s">
        <v>1924</v>
      </c>
      <c r="F1539" s="97" t="s">
        <v>1302</v>
      </c>
      <c r="G1539" s="97" t="s">
        <v>251</v>
      </c>
      <c r="H1539" s="3" t="s">
        <v>252</v>
      </c>
      <c r="I1539" s="3" t="s">
        <v>253</v>
      </c>
      <c r="J1539" s="8" t="s">
        <v>128</v>
      </c>
      <c r="K1539" s="9" t="s">
        <v>1268</v>
      </c>
      <c r="L1539" s="9" t="s">
        <v>1268</v>
      </c>
      <c r="M1539" s="9" t="s">
        <v>1302</v>
      </c>
    </row>
    <row r="1540" spans="1:13" ht="15.95" customHeight="1">
      <c r="A1540" s="2" t="s">
        <v>1868</v>
      </c>
      <c r="B1540" s="17" t="s">
        <v>1790</v>
      </c>
      <c r="D1540" s="96" t="s">
        <v>1791</v>
      </c>
      <c r="E1540" s="96" t="s">
        <v>1600</v>
      </c>
      <c r="F1540" s="97" t="s">
        <v>1282</v>
      </c>
      <c r="G1540" s="97" t="s">
        <v>251</v>
      </c>
      <c r="H1540" s="3" t="s">
        <v>252</v>
      </c>
      <c r="I1540" s="3" t="s">
        <v>253</v>
      </c>
      <c r="J1540" s="8" t="s">
        <v>128</v>
      </c>
      <c r="K1540" s="9" t="s">
        <v>1268</v>
      </c>
      <c r="L1540" s="9" t="s">
        <v>1268</v>
      </c>
      <c r="M1540" s="9" t="s">
        <v>1282</v>
      </c>
    </row>
    <row r="1541" spans="1:13" ht="15.95" customHeight="1">
      <c r="A1541" s="2" t="s">
        <v>1868</v>
      </c>
      <c r="D1541" s="96" t="s">
        <v>1311</v>
      </c>
      <c r="E1541" s="96"/>
      <c r="F1541" s="97"/>
      <c r="G1541" s="97"/>
      <c r="H1541" s="3"/>
      <c r="I1541" s="3"/>
      <c r="J1541" s="8"/>
      <c r="K1541" s="9"/>
      <c r="L1541" s="9"/>
      <c r="M1541" s="9"/>
    </row>
    <row r="1542" spans="1:13" ht="15.95" customHeight="1">
      <c r="A1542" s="2" t="s">
        <v>1868</v>
      </c>
      <c r="B1542" s="17" t="s">
        <v>358</v>
      </c>
      <c r="D1542" s="96" t="s">
        <v>358</v>
      </c>
      <c r="E1542" s="96" t="s">
        <v>1268</v>
      </c>
      <c r="F1542" s="97" t="s">
        <v>1268</v>
      </c>
      <c r="G1542" s="97" t="s">
        <v>357</v>
      </c>
      <c r="H1542" s="3" t="s">
        <v>358</v>
      </c>
      <c r="I1542" s="3"/>
      <c r="J1542" s="8" t="s">
        <v>348</v>
      </c>
      <c r="K1542" s="9" t="s">
        <v>1268</v>
      </c>
      <c r="L1542" s="9" t="s">
        <v>1268</v>
      </c>
      <c r="M1542" s="9" t="s">
        <v>1268</v>
      </c>
    </row>
    <row r="1543" spans="1:13" ht="15.95" customHeight="1">
      <c r="A1543" s="2" t="s">
        <v>1868</v>
      </c>
      <c r="D1543" s="96"/>
      <c r="E1543" s="96"/>
      <c r="F1543" s="97"/>
      <c r="G1543" s="97"/>
      <c r="H1543" s="3"/>
      <c r="I1543" s="3"/>
      <c r="J1543" s="8"/>
      <c r="K1543" s="9"/>
      <c r="L1543" s="9"/>
      <c r="M1543" s="9"/>
    </row>
    <row r="1544" spans="1:13" ht="15.95" customHeight="1">
      <c r="A1544" s="2" t="s">
        <v>1868</v>
      </c>
      <c r="D1544" s="92"/>
      <c r="E1544" s="92"/>
      <c r="F1544" s="97"/>
      <c r="G1544" s="97"/>
      <c r="H1544" s="3"/>
      <c r="I1544" s="3"/>
      <c r="J1544" s="8"/>
      <c r="K1544" s="9"/>
      <c r="L1544" s="9"/>
      <c r="M1544" s="9"/>
    </row>
    <row r="1545" spans="1:13" ht="15.95" customHeight="1">
      <c r="A1545" s="2" t="s">
        <v>1868</v>
      </c>
      <c r="D1545" s="92"/>
      <c r="E1545" s="92"/>
      <c r="F1545" s="97"/>
      <c r="G1545" s="97"/>
      <c r="H1545" s="3"/>
      <c r="I1545" s="3"/>
      <c r="J1545" s="8"/>
      <c r="K1545" s="9"/>
      <c r="L1545" s="9"/>
      <c r="M1545" s="9"/>
    </row>
    <row r="1546" spans="1:13" ht="15.95" customHeight="1">
      <c r="A1546" s="2" t="s">
        <v>1868</v>
      </c>
      <c r="D1546" s="92"/>
      <c r="E1546" s="92"/>
      <c r="F1546" s="97"/>
      <c r="G1546" s="97"/>
      <c r="H1546" s="3"/>
      <c r="I1546" s="3"/>
      <c r="J1546" s="8"/>
      <c r="K1546" s="9"/>
      <c r="L1546" s="9"/>
      <c r="M1546" s="9"/>
    </row>
    <row r="1547" spans="1:13" ht="15.95" customHeight="1">
      <c r="A1547" s="2" t="s">
        <v>1868</v>
      </c>
      <c r="D1547" s="92"/>
      <c r="E1547" s="92"/>
      <c r="F1547" s="97"/>
      <c r="G1547" s="97"/>
      <c r="H1547" s="3"/>
      <c r="I1547" s="3"/>
      <c r="J1547" s="8"/>
      <c r="K1547" s="9"/>
      <c r="L1547" s="9"/>
      <c r="M1547" s="9"/>
    </row>
    <row r="1548" spans="1:13" ht="15.95" customHeight="1">
      <c r="A1548" s="2" t="s">
        <v>1868</v>
      </c>
      <c r="D1548" s="92"/>
      <c r="E1548" s="92"/>
      <c r="F1548" s="97"/>
      <c r="G1548" s="97"/>
      <c r="H1548" s="3"/>
      <c r="I1548" s="3"/>
      <c r="J1548" s="8"/>
      <c r="K1548" s="9"/>
      <c r="L1548" s="9"/>
      <c r="M1548" s="9"/>
    </row>
    <row r="1549" spans="1:13" ht="15.95" customHeight="1">
      <c r="A1549" s="2" t="s">
        <v>1868</v>
      </c>
      <c r="D1549" s="92"/>
      <c r="E1549" s="92"/>
      <c r="F1549" s="97"/>
      <c r="G1549" s="97"/>
      <c r="H1549" s="3"/>
      <c r="I1549" s="3"/>
      <c r="J1549" s="8"/>
      <c r="K1549" s="9"/>
      <c r="L1549" s="9"/>
      <c r="M1549" s="9"/>
    </row>
    <row r="1550" spans="1:13" ht="15.95" customHeight="1">
      <c r="A1550" s="2" t="s">
        <v>1868</v>
      </c>
      <c r="D1550" s="92"/>
      <c r="E1550" s="92"/>
      <c r="F1550" s="97"/>
      <c r="G1550" s="97"/>
      <c r="H1550" s="3"/>
      <c r="I1550" s="3"/>
      <c r="J1550" s="8"/>
      <c r="K1550" s="9"/>
      <c r="L1550" s="9"/>
      <c r="M1550" s="9"/>
    </row>
    <row r="1551" spans="1:13" ht="15.95" customHeight="1">
      <c r="A1551" s="2" t="s">
        <v>1868</v>
      </c>
      <c r="D1551" s="92"/>
      <c r="E1551" s="92"/>
      <c r="F1551" s="97"/>
      <c r="G1551" s="97"/>
      <c r="H1551" s="3"/>
      <c r="I1551" s="3"/>
      <c r="J1551" s="8"/>
      <c r="K1551" s="9"/>
      <c r="L1551" s="9"/>
      <c r="M1551" s="9"/>
    </row>
    <row r="1552" spans="1:13" ht="15.95" customHeight="1">
      <c r="A1552" s="2" t="s">
        <v>1868</v>
      </c>
      <c r="D1552" s="92"/>
      <c r="E1552" s="92"/>
      <c r="F1552" s="97"/>
      <c r="G1552" s="97"/>
      <c r="H1552" s="3"/>
      <c r="I1552" s="3"/>
      <c r="J1552" s="8"/>
      <c r="K1552" s="9"/>
      <c r="L1552" s="9"/>
      <c r="M1552" s="9"/>
    </row>
    <row r="1553" spans="1:13" ht="15.95" customHeight="1">
      <c r="A1553" s="2" t="s">
        <v>1868</v>
      </c>
      <c r="D1553" s="92"/>
      <c r="E1553" s="92"/>
      <c r="F1553" s="97"/>
      <c r="G1553" s="97"/>
      <c r="H1553" s="3"/>
      <c r="I1553" s="3"/>
      <c r="J1553" s="8"/>
      <c r="K1553" s="9"/>
      <c r="L1553" s="9"/>
      <c r="M1553" s="9"/>
    </row>
    <row r="1554" spans="1:13" ht="15.95" customHeight="1">
      <c r="A1554" s="2" t="s">
        <v>1868</v>
      </c>
      <c r="D1554" s="92"/>
      <c r="E1554" s="92"/>
      <c r="F1554" s="97"/>
      <c r="G1554" s="97"/>
      <c r="H1554" s="3"/>
      <c r="I1554" s="3"/>
      <c r="J1554" s="8"/>
      <c r="K1554" s="9"/>
      <c r="L1554" s="9"/>
      <c r="M1554" s="9"/>
    </row>
    <row r="1555" spans="1:13" ht="15.95" customHeight="1">
      <c r="A1555" s="2" t="s">
        <v>1868</v>
      </c>
      <c r="D1555" s="92"/>
      <c r="E1555" s="92"/>
      <c r="F1555" s="97"/>
      <c r="G1555" s="97"/>
      <c r="H1555" s="3"/>
      <c r="I1555" s="3"/>
      <c r="J1555" s="8"/>
      <c r="K1555" s="9"/>
      <c r="L1555" s="9"/>
      <c r="M1555" s="9"/>
    </row>
    <row r="1556" spans="1:13" ht="15.95" customHeight="1">
      <c r="A1556" s="2" t="s">
        <v>1868</v>
      </c>
      <c r="D1556" s="92"/>
      <c r="E1556" s="92"/>
      <c r="F1556" s="97"/>
      <c r="G1556" s="97"/>
      <c r="H1556" s="3"/>
      <c r="I1556" s="3"/>
      <c r="J1556" s="8"/>
      <c r="K1556" s="9"/>
      <c r="L1556" s="9"/>
      <c r="M1556" s="9"/>
    </row>
    <row r="1557" spans="1:13" ht="15.95" customHeight="1">
      <c r="A1557" s="2" t="s">
        <v>1868</v>
      </c>
      <c r="D1557" s="92"/>
      <c r="E1557" s="92"/>
      <c r="F1557" s="97"/>
      <c r="G1557" s="97"/>
      <c r="H1557" s="3"/>
      <c r="I1557" s="3"/>
      <c r="J1557" s="8"/>
      <c r="K1557" s="9"/>
      <c r="L1557" s="9"/>
      <c r="M1557" s="9"/>
    </row>
    <row r="1558" spans="1:13" ht="15.95" customHeight="1">
      <c r="A1558" s="2" t="s">
        <v>1868</v>
      </c>
      <c r="D1558" s="92"/>
      <c r="E1558" s="92"/>
      <c r="F1558" s="97"/>
      <c r="G1558" s="97"/>
      <c r="H1558" s="3"/>
      <c r="I1558" s="3"/>
      <c r="J1558" s="8"/>
      <c r="K1558" s="9"/>
      <c r="L1558" s="9"/>
      <c r="M1558" s="9"/>
    </row>
    <row r="1559" spans="1:13" ht="15.95" customHeight="1">
      <c r="A1559" s="2" t="s">
        <v>1868</v>
      </c>
      <c r="D1559" s="92"/>
      <c r="E1559" s="92"/>
      <c r="F1559" s="97"/>
      <c r="G1559" s="97"/>
      <c r="H1559" s="3"/>
      <c r="I1559" s="3"/>
      <c r="J1559" s="8"/>
      <c r="K1559" s="9"/>
      <c r="L1559" s="9"/>
      <c r="M1559" s="9"/>
    </row>
    <row r="1560" spans="1:13" ht="15.95" customHeight="1">
      <c r="A1560" s="2" t="s">
        <v>1868</v>
      </c>
      <c r="D1560" s="92"/>
      <c r="E1560" s="92"/>
      <c r="F1560" s="97"/>
      <c r="G1560" s="97"/>
      <c r="H1560" s="3"/>
      <c r="I1560" s="3"/>
      <c r="J1560" s="8"/>
      <c r="K1560" s="9"/>
      <c r="L1560" s="9"/>
      <c r="M1560" s="9"/>
    </row>
    <row r="1561" spans="1:13" ht="15.95" customHeight="1">
      <c r="A1561" s="2" t="s">
        <v>1868</v>
      </c>
      <c r="D1561" s="92"/>
      <c r="E1561" s="92"/>
      <c r="F1561" s="97"/>
      <c r="G1561" s="97"/>
      <c r="H1561" s="3"/>
      <c r="I1561" s="3"/>
      <c r="J1561" s="8"/>
      <c r="K1561" s="9"/>
      <c r="L1561" s="9"/>
      <c r="M1561" s="9"/>
    </row>
    <row r="1562" spans="1:13" ht="15.95" customHeight="1">
      <c r="A1562" s="2" t="s">
        <v>1868</v>
      </c>
      <c r="D1562" s="92"/>
      <c r="E1562" s="92"/>
      <c r="F1562" s="97"/>
      <c r="G1562" s="97"/>
      <c r="H1562" s="3"/>
      <c r="I1562" s="3"/>
      <c r="J1562" s="8"/>
      <c r="K1562" s="9"/>
      <c r="L1562" s="9"/>
      <c r="M1562" s="9"/>
    </row>
    <row r="1563" spans="1:13" ht="15.95" customHeight="1">
      <c r="A1563" s="2" t="s">
        <v>1868</v>
      </c>
      <c r="D1563" s="92"/>
      <c r="E1563" s="92"/>
      <c r="F1563" s="97"/>
      <c r="G1563" s="97"/>
      <c r="H1563" s="3"/>
      <c r="I1563" s="3"/>
      <c r="J1563" s="8"/>
      <c r="K1563" s="9"/>
      <c r="L1563" s="9"/>
      <c r="M1563" s="9"/>
    </row>
    <row r="1564" spans="1:13" ht="15.95" customHeight="1">
      <c r="A1564" s="2" t="s">
        <v>1868</v>
      </c>
      <c r="D1564" s="92"/>
      <c r="E1564" s="92"/>
      <c r="F1564" s="97"/>
      <c r="G1564" s="97"/>
      <c r="H1564" s="3"/>
      <c r="I1564" s="3"/>
      <c r="J1564" s="8"/>
      <c r="K1564" s="9"/>
      <c r="L1564" s="9"/>
      <c r="M1564" s="9"/>
    </row>
    <row r="1565" spans="1:13" ht="15.95" customHeight="1">
      <c r="A1565" s="2" t="s">
        <v>1868</v>
      </c>
      <c r="D1565" s="92"/>
      <c r="E1565" s="92"/>
      <c r="F1565" s="97"/>
      <c r="G1565" s="97"/>
      <c r="H1565" s="3"/>
      <c r="I1565" s="3"/>
      <c r="J1565" s="8"/>
      <c r="K1565" s="9"/>
      <c r="L1565" s="9"/>
      <c r="M1565" s="9"/>
    </row>
    <row r="1566" spans="1:13" ht="15.95" customHeight="1">
      <c r="A1566" s="2" t="s">
        <v>1868</v>
      </c>
      <c r="D1566" s="92"/>
      <c r="E1566" s="92"/>
      <c r="F1566" s="97"/>
      <c r="G1566" s="97"/>
      <c r="H1566" s="3"/>
      <c r="I1566" s="3"/>
      <c r="J1566" s="8"/>
      <c r="K1566" s="9"/>
      <c r="L1566" s="9"/>
      <c r="M1566" s="9"/>
    </row>
    <row r="1567" spans="1:13" ht="15.95" customHeight="1">
      <c r="A1567" s="2" t="s">
        <v>1868</v>
      </c>
      <c r="D1567" s="92"/>
      <c r="E1567" s="92"/>
      <c r="F1567" s="97"/>
      <c r="G1567" s="97"/>
      <c r="H1567" s="3"/>
      <c r="I1567" s="3"/>
      <c r="J1567" s="8"/>
      <c r="K1567" s="9"/>
      <c r="L1567" s="9"/>
      <c r="M1567" s="9"/>
    </row>
    <row r="1568" spans="1:13" ht="15.95" customHeight="1">
      <c r="A1568" s="2" t="s">
        <v>1868</v>
      </c>
      <c r="D1568" s="92"/>
      <c r="E1568" s="92"/>
      <c r="F1568" s="97"/>
      <c r="G1568" s="97"/>
      <c r="H1568" s="3"/>
      <c r="I1568" s="3"/>
      <c r="J1568" s="8"/>
      <c r="K1568" s="9"/>
      <c r="L1568" s="9"/>
      <c r="M1568" s="9"/>
    </row>
    <row r="1569" spans="1:13" ht="15.95" customHeight="1">
      <c r="A1569" s="2" t="s">
        <v>1868</v>
      </c>
      <c r="D1569" s="92"/>
      <c r="E1569" s="92"/>
      <c r="F1569" s="97"/>
      <c r="G1569" s="97"/>
      <c r="H1569" s="3"/>
      <c r="I1569" s="3"/>
      <c r="J1569" s="8"/>
      <c r="K1569" s="9"/>
      <c r="L1569" s="9"/>
      <c r="M1569" s="9"/>
    </row>
    <row r="1570" spans="1:13" ht="15.95" customHeight="1">
      <c r="A1570" s="2" t="s">
        <v>1868</v>
      </c>
      <c r="D1570" s="92"/>
      <c r="E1570" s="92"/>
      <c r="F1570" s="97"/>
      <c r="G1570" s="97"/>
      <c r="H1570" s="3"/>
      <c r="I1570" s="3"/>
      <c r="J1570" s="8"/>
      <c r="K1570" s="9"/>
      <c r="L1570" s="9"/>
      <c r="M1570" s="9"/>
    </row>
    <row r="1571" spans="1:13" ht="15.95" customHeight="1">
      <c r="A1571" s="2" t="s">
        <v>1868</v>
      </c>
      <c r="D1571" s="92"/>
      <c r="E1571" s="92"/>
      <c r="F1571" s="97"/>
      <c r="G1571" s="97"/>
      <c r="H1571" s="3"/>
      <c r="I1571" s="3"/>
      <c r="J1571" s="8"/>
      <c r="K1571" s="9"/>
      <c r="L1571" s="9"/>
      <c r="M1571" s="9"/>
    </row>
    <row r="1572" spans="1:13" ht="15.95" customHeight="1">
      <c r="A1572" s="2" t="s">
        <v>1868</v>
      </c>
      <c r="D1572" s="92"/>
      <c r="E1572" s="92"/>
      <c r="F1572" s="97"/>
      <c r="G1572" s="97"/>
      <c r="H1572" s="3"/>
      <c r="I1572" s="3"/>
      <c r="J1572" s="8"/>
      <c r="K1572" s="9"/>
      <c r="L1572" s="9"/>
      <c r="M1572" s="9"/>
    </row>
    <row r="1573" spans="1:13" ht="15.95" customHeight="1">
      <c r="A1573" s="2" t="s">
        <v>1868</v>
      </c>
      <c r="D1573" s="92"/>
      <c r="E1573" s="92"/>
      <c r="F1573" s="97"/>
      <c r="G1573" s="97"/>
      <c r="H1573" s="3"/>
      <c r="I1573" s="3"/>
      <c r="J1573" s="8"/>
      <c r="K1573" s="9"/>
      <c r="L1573" s="9"/>
      <c r="M1573" s="9"/>
    </row>
    <row r="1574" spans="1:13" ht="15.95" customHeight="1">
      <c r="A1574" s="2" t="s">
        <v>1868</v>
      </c>
      <c r="D1574" s="92"/>
      <c r="E1574" s="92"/>
      <c r="F1574" s="97"/>
      <c r="G1574" s="97"/>
      <c r="H1574" s="3"/>
      <c r="I1574" s="3"/>
      <c r="J1574" s="8"/>
      <c r="K1574" s="9"/>
      <c r="L1574" s="9"/>
      <c r="M1574" s="9"/>
    </row>
    <row r="1575" spans="1:13" ht="15.95" customHeight="1">
      <c r="A1575" s="2" t="s">
        <v>1868</v>
      </c>
      <c r="D1575" s="5"/>
      <c r="E1575" s="5"/>
      <c r="F1575" s="97"/>
      <c r="G1575" s="97"/>
      <c r="H1575" s="3"/>
      <c r="I1575" s="3"/>
      <c r="J1575" s="8"/>
      <c r="K1575" s="9"/>
      <c r="L1575" s="9"/>
      <c r="M1575" s="9"/>
    </row>
    <row r="1576" spans="1:13" ht="15.95" customHeight="1">
      <c r="D1576" s="99"/>
      <c r="E1576" s="99"/>
    </row>
    <row r="1577" spans="1:13" ht="15.95" customHeight="1">
      <c r="D1577" s="99"/>
      <c r="E1577" s="99"/>
    </row>
    <row r="1578" spans="1:13" ht="15.95" customHeight="1">
      <c r="B1578" s="17" t="s">
        <v>1324</v>
      </c>
      <c r="D1578" s="250" t="s">
        <v>1925</v>
      </c>
      <c r="E1578" s="251"/>
      <c r="F1578" s="251"/>
      <c r="G1578" s="251"/>
      <c r="H1578" s="251"/>
      <c r="I1578" s="251"/>
      <c r="J1578" s="251"/>
      <c r="K1578" s="251"/>
      <c r="L1578" s="251"/>
      <c r="M1578" s="251"/>
    </row>
    <row r="1579" spans="1:13" ht="15.95" customHeight="1">
      <c r="A1579" s="44" t="s">
        <v>1325</v>
      </c>
      <c r="B1579" s="42" t="s">
        <v>1326</v>
      </c>
      <c r="C1579" s="42" t="s">
        <v>1327</v>
      </c>
      <c r="D1579" s="252" t="s">
        <v>1328</v>
      </c>
      <c r="E1579" s="252" t="s">
        <v>1329</v>
      </c>
      <c r="F1579" s="255" t="s">
        <v>1330</v>
      </c>
      <c r="G1579" s="255" t="s">
        <v>1331</v>
      </c>
      <c r="H1579" s="252" t="s">
        <v>1332</v>
      </c>
      <c r="I1579" s="252" t="s">
        <v>1333</v>
      </c>
      <c r="J1579" s="252" t="s">
        <v>1334</v>
      </c>
      <c r="K1579" s="252" t="s">
        <v>1335</v>
      </c>
      <c r="L1579" s="252" t="s">
        <v>1336</v>
      </c>
      <c r="M1579" s="252" t="s">
        <v>1337</v>
      </c>
    </row>
    <row r="1580" spans="1:13" ht="15.95" customHeight="1">
      <c r="A1580" s="44"/>
      <c r="B1580" s="42"/>
      <c r="C1580" s="42"/>
      <c r="D1580" s="254"/>
      <c r="E1580" s="254"/>
      <c r="F1580" s="256"/>
      <c r="G1580" s="256"/>
      <c r="H1580" s="254"/>
      <c r="I1580" s="254"/>
      <c r="J1580" s="254"/>
      <c r="K1580" s="254"/>
      <c r="L1580" s="254"/>
      <c r="M1580" s="254"/>
    </row>
    <row r="1581" spans="1:13" ht="15.95" customHeight="1">
      <c r="A1581" s="2" t="s">
        <v>1926</v>
      </c>
      <c r="D1581" s="92" t="s">
        <v>1927</v>
      </c>
      <c r="E1581" s="92"/>
      <c r="F1581" s="93"/>
      <c r="G1581" s="93"/>
      <c r="H1581" s="5"/>
      <c r="I1581" s="5"/>
      <c r="J1581" s="94"/>
      <c r="K1581" s="95"/>
      <c r="L1581" s="95"/>
      <c r="M1581" s="95"/>
    </row>
    <row r="1582" spans="1:13" ht="15.95" customHeight="1">
      <c r="A1582" s="2" t="s">
        <v>1926</v>
      </c>
      <c r="D1582" s="96"/>
      <c r="E1582" s="96"/>
      <c r="F1582" s="97"/>
      <c r="G1582" s="97"/>
      <c r="H1582" s="3"/>
      <c r="I1582" s="3"/>
      <c r="J1582" s="8"/>
      <c r="K1582" s="9"/>
      <c r="L1582" s="9"/>
      <c r="M1582" s="9"/>
    </row>
    <row r="1583" spans="1:13" ht="15.95" customHeight="1">
      <c r="A1583" s="2" t="s">
        <v>1926</v>
      </c>
      <c r="D1583" s="96" t="s">
        <v>1928</v>
      </c>
      <c r="E1583" s="96"/>
      <c r="F1583" s="97"/>
      <c r="G1583" s="97"/>
      <c r="H1583" s="3"/>
      <c r="I1583" s="3"/>
      <c r="J1583" s="8"/>
      <c r="K1583" s="9"/>
      <c r="L1583" s="9"/>
      <c r="M1583" s="9"/>
    </row>
    <row r="1584" spans="1:13" ht="15.95" customHeight="1">
      <c r="A1584" s="2" t="s">
        <v>1926</v>
      </c>
      <c r="D1584" s="96" t="s">
        <v>1929</v>
      </c>
      <c r="E1584" s="96"/>
      <c r="F1584" s="97"/>
      <c r="G1584" s="97"/>
      <c r="H1584" s="3"/>
      <c r="I1584" s="3"/>
      <c r="J1584" s="8"/>
      <c r="K1584" s="9"/>
      <c r="L1584" s="9"/>
      <c r="M1584" s="9"/>
    </row>
    <row r="1585" spans="1:13" ht="15.95" customHeight="1">
      <c r="A1585" s="2" t="s">
        <v>1926</v>
      </c>
      <c r="B1585" s="17" t="s">
        <v>1930</v>
      </c>
      <c r="D1585" s="96" t="s">
        <v>1931</v>
      </c>
      <c r="E1585" s="96" t="s">
        <v>1932</v>
      </c>
      <c r="F1585" s="97" t="s">
        <v>1933</v>
      </c>
      <c r="G1585" s="97" t="s">
        <v>183</v>
      </c>
      <c r="H1585" s="3" t="s">
        <v>181</v>
      </c>
      <c r="I1585" s="3" t="s">
        <v>184</v>
      </c>
      <c r="J1585" s="8" t="s">
        <v>128</v>
      </c>
      <c r="K1585" s="9" t="s">
        <v>1268</v>
      </c>
      <c r="L1585" s="9" t="s">
        <v>1268</v>
      </c>
      <c r="M1585" s="9" t="s">
        <v>1933</v>
      </c>
    </row>
    <row r="1586" spans="1:13" ht="15.95" customHeight="1">
      <c r="A1586" s="2" t="s">
        <v>1926</v>
      </c>
      <c r="B1586" s="17" t="s">
        <v>1934</v>
      </c>
      <c r="D1586" s="96" t="s">
        <v>1935</v>
      </c>
      <c r="E1586" s="96" t="s">
        <v>1936</v>
      </c>
      <c r="F1586" s="97" t="s">
        <v>1276</v>
      </c>
      <c r="G1586" s="97" t="s">
        <v>187</v>
      </c>
      <c r="H1586" s="3" t="s">
        <v>181</v>
      </c>
      <c r="I1586" s="3" t="s">
        <v>188</v>
      </c>
      <c r="J1586" s="8" t="s">
        <v>128</v>
      </c>
      <c r="K1586" s="9" t="s">
        <v>1268</v>
      </c>
      <c r="L1586" s="9" t="s">
        <v>1268</v>
      </c>
      <c r="M1586" s="9" t="s">
        <v>1276</v>
      </c>
    </row>
    <row r="1587" spans="1:13" ht="15.95" customHeight="1">
      <c r="A1587" s="2" t="s">
        <v>1926</v>
      </c>
      <c r="B1587" s="17" t="s">
        <v>1937</v>
      </c>
      <c r="D1587" s="96" t="s">
        <v>1938</v>
      </c>
      <c r="E1587" s="96" t="s">
        <v>1268</v>
      </c>
      <c r="F1587" s="97" t="s">
        <v>1268</v>
      </c>
      <c r="G1587" s="97" t="s">
        <v>192</v>
      </c>
      <c r="H1587" s="3" t="s">
        <v>190</v>
      </c>
      <c r="I1587" s="3" t="s">
        <v>193</v>
      </c>
      <c r="J1587" s="8" t="s">
        <v>148</v>
      </c>
      <c r="K1587" s="9" t="s">
        <v>1268</v>
      </c>
      <c r="L1587" s="9" t="s">
        <v>1268</v>
      </c>
      <c r="M1587" s="9" t="s">
        <v>1268</v>
      </c>
    </row>
    <row r="1588" spans="1:13" ht="15.95" customHeight="1">
      <c r="A1588" s="2" t="s">
        <v>1926</v>
      </c>
      <c r="B1588" s="17" t="s">
        <v>1939</v>
      </c>
      <c r="D1588" s="96" t="s">
        <v>1940</v>
      </c>
      <c r="E1588" s="96" t="s">
        <v>1282</v>
      </c>
      <c r="F1588" s="97" t="s">
        <v>1282</v>
      </c>
      <c r="G1588" s="97" t="s">
        <v>194</v>
      </c>
      <c r="H1588" s="3" t="s">
        <v>190</v>
      </c>
      <c r="I1588" s="3" t="s">
        <v>195</v>
      </c>
      <c r="J1588" s="8" t="s">
        <v>148</v>
      </c>
      <c r="K1588" s="9" t="s">
        <v>1268</v>
      </c>
      <c r="L1588" s="9" t="s">
        <v>1268</v>
      </c>
      <c r="M1588" s="9" t="s">
        <v>1282</v>
      </c>
    </row>
    <row r="1589" spans="1:13" ht="15.95" customHeight="1">
      <c r="A1589" s="2" t="s">
        <v>1926</v>
      </c>
      <c r="B1589" s="17" t="s">
        <v>1941</v>
      </c>
      <c r="D1589" s="96" t="s">
        <v>1942</v>
      </c>
      <c r="E1589" s="96" t="s">
        <v>1282</v>
      </c>
      <c r="F1589" s="97" t="s">
        <v>1282</v>
      </c>
      <c r="G1589" s="97" t="s">
        <v>198</v>
      </c>
      <c r="H1589" s="3" t="s">
        <v>190</v>
      </c>
      <c r="I1589" s="3" t="s">
        <v>199</v>
      </c>
      <c r="J1589" s="8" t="s">
        <v>148</v>
      </c>
      <c r="K1589" s="9" t="s">
        <v>1268</v>
      </c>
      <c r="L1589" s="9" t="s">
        <v>1268</v>
      </c>
      <c r="M1589" s="9" t="s">
        <v>1282</v>
      </c>
    </row>
    <row r="1590" spans="1:13" ht="15.95" customHeight="1">
      <c r="A1590" s="2" t="s">
        <v>1926</v>
      </c>
      <c r="B1590" s="17" t="s">
        <v>1943</v>
      </c>
      <c r="D1590" s="96" t="s">
        <v>1944</v>
      </c>
      <c r="E1590" s="96" t="s">
        <v>1945</v>
      </c>
      <c r="F1590" s="97" t="s">
        <v>1946</v>
      </c>
      <c r="G1590" s="97" t="s">
        <v>202</v>
      </c>
      <c r="H1590" s="3" t="s">
        <v>190</v>
      </c>
      <c r="I1590" s="3" t="s">
        <v>203</v>
      </c>
      <c r="J1590" s="8" t="s">
        <v>148</v>
      </c>
      <c r="K1590" s="9" t="s">
        <v>1268</v>
      </c>
      <c r="L1590" s="9" t="s">
        <v>1268</v>
      </c>
      <c r="M1590" s="9" t="s">
        <v>1946</v>
      </c>
    </row>
    <row r="1591" spans="1:13" ht="15.95" customHeight="1">
      <c r="A1591" s="2" t="s">
        <v>1926</v>
      </c>
      <c r="B1591" s="17" t="s">
        <v>1947</v>
      </c>
      <c r="D1591" s="96" t="s">
        <v>1948</v>
      </c>
      <c r="E1591" s="96" t="s">
        <v>1342</v>
      </c>
      <c r="F1591" s="97" t="s">
        <v>1342</v>
      </c>
      <c r="G1591" s="97" t="s">
        <v>208</v>
      </c>
      <c r="H1591" s="3" t="s">
        <v>209</v>
      </c>
      <c r="I1591" s="3" t="s">
        <v>210</v>
      </c>
      <c r="J1591" s="8" t="s">
        <v>148</v>
      </c>
      <c r="K1591" s="9" t="s">
        <v>1268</v>
      </c>
      <c r="L1591" s="9" t="s">
        <v>1268</v>
      </c>
      <c r="M1591" s="9" t="s">
        <v>1342</v>
      </c>
    </row>
    <row r="1592" spans="1:13" ht="15.95" customHeight="1">
      <c r="A1592" s="2" t="s">
        <v>1926</v>
      </c>
      <c r="B1592" s="17" t="s">
        <v>1949</v>
      </c>
      <c r="D1592" s="96" t="s">
        <v>1950</v>
      </c>
      <c r="E1592" s="96" t="s">
        <v>1951</v>
      </c>
      <c r="F1592" s="97" t="s">
        <v>1952</v>
      </c>
      <c r="G1592" s="97" t="s">
        <v>739</v>
      </c>
      <c r="H1592" s="3" t="s">
        <v>737</v>
      </c>
      <c r="I1592" s="3" t="s">
        <v>741</v>
      </c>
      <c r="J1592" s="8" t="s">
        <v>322</v>
      </c>
      <c r="K1592" s="9" t="s">
        <v>1268</v>
      </c>
      <c r="L1592" s="9" t="s">
        <v>1268</v>
      </c>
      <c r="M1592" s="9" t="s">
        <v>1952</v>
      </c>
    </row>
    <row r="1593" spans="1:13" ht="15.95" customHeight="1">
      <c r="A1593" s="2" t="s">
        <v>1926</v>
      </c>
      <c r="B1593" s="17" t="s">
        <v>1953</v>
      </c>
      <c r="D1593" s="96" t="s">
        <v>1954</v>
      </c>
      <c r="E1593" s="96" t="s">
        <v>1955</v>
      </c>
      <c r="F1593" s="97" t="s">
        <v>1956</v>
      </c>
      <c r="G1593" s="97" t="s">
        <v>742</v>
      </c>
      <c r="H1593" s="3" t="s">
        <v>744</v>
      </c>
      <c r="I1593" s="3" t="s">
        <v>741</v>
      </c>
      <c r="J1593" s="8" t="s">
        <v>322</v>
      </c>
      <c r="K1593" s="9" t="s">
        <v>1268</v>
      </c>
      <c r="L1593" s="9" t="s">
        <v>1268</v>
      </c>
      <c r="M1593" s="9" t="s">
        <v>1956</v>
      </c>
    </row>
    <row r="1594" spans="1:13" ht="15.95" customHeight="1">
      <c r="A1594" s="2" t="s">
        <v>1926</v>
      </c>
      <c r="B1594" s="17" t="s">
        <v>1512</v>
      </c>
      <c r="D1594" s="96" t="s">
        <v>1957</v>
      </c>
      <c r="E1594" s="96" t="s">
        <v>1933</v>
      </c>
      <c r="F1594" s="97" t="s">
        <v>1933</v>
      </c>
      <c r="G1594" s="97" t="s">
        <v>234</v>
      </c>
      <c r="H1594" s="3" t="s">
        <v>235</v>
      </c>
      <c r="I1594" s="3" t="s">
        <v>236</v>
      </c>
      <c r="J1594" s="8" t="s">
        <v>128</v>
      </c>
      <c r="K1594" s="9" t="s">
        <v>1268</v>
      </c>
      <c r="L1594" s="9" t="s">
        <v>1268</v>
      </c>
      <c r="M1594" s="9" t="s">
        <v>1933</v>
      </c>
    </row>
    <row r="1595" spans="1:13" ht="15.95" customHeight="1">
      <c r="A1595" s="2" t="s">
        <v>1926</v>
      </c>
      <c r="B1595" s="17" t="s">
        <v>1958</v>
      </c>
      <c r="D1595" s="96" t="s">
        <v>1959</v>
      </c>
      <c r="E1595" s="96" t="s">
        <v>1267</v>
      </c>
      <c r="F1595" s="97" t="s">
        <v>1267</v>
      </c>
      <c r="G1595" s="97" t="s">
        <v>752</v>
      </c>
      <c r="H1595" s="3" t="s">
        <v>750</v>
      </c>
      <c r="I1595" s="3" t="s">
        <v>754</v>
      </c>
      <c r="J1595" s="8" t="s">
        <v>322</v>
      </c>
      <c r="K1595" s="9" t="s">
        <v>1268</v>
      </c>
      <c r="L1595" s="9" t="s">
        <v>1268</v>
      </c>
      <c r="M1595" s="9" t="s">
        <v>1267</v>
      </c>
    </row>
    <row r="1596" spans="1:13" ht="15.95" customHeight="1">
      <c r="A1596" s="2" t="s">
        <v>1926</v>
      </c>
      <c r="B1596" s="17" t="s">
        <v>1960</v>
      </c>
      <c r="D1596" s="96" t="s">
        <v>1961</v>
      </c>
      <c r="E1596" s="96" t="s">
        <v>1263</v>
      </c>
      <c r="F1596" s="97" t="s">
        <v>1263</v>
      </c>
      <c r="G1596" s="97" t="s">
        <v>745</v>
      </c>
      <c r="H1596" s="3" t="s">
        <v>747</v>
      </c>
      <c r="I1596" s="3" t="s">
        <v>531</v>
      </c>
      <c r="J1596" s="8" t="s">
        <v>322</v>
      </c>
      <c r="K1596" s="9" t="s">
        <v>1268</v>
      </c>
      <c r="L1596" s="9" t="s">
        <v>1268</v>
      </c>
      <c r="M1596" s="9" t="s">
        <v>1263</v>
      </c>
    </row>
    <row r="1597" spans="1:13" ht="15.95" customHeight="1">
      <c r="A1597" s="2" t="s">
        <v>1926</v>
      </c>
      <c r="D1597" s="96"/>
      <c r="E1597" s="96"/>
      <c r="F1597" s="97"/>
      <c r="G1597" s="97"/>
      <c r="H1597" s="3"/>
      <c r="I1597" s="3"/>
      <c r="J1597" s="8"/>
      <c r="K1597" s="9"/>
      <c r="L1597" s="9"/>
      <c r="M1597" s="9"/>
    </row>
    <row r="1598" spans="1:13" ht="15.95" customHeight="1">
      <c r="A1598" s="2" t="s">
        <v>1926</v>
      </c>
      <c r="D1598" s="96" t="s">
        <v>1962</v>
      </c>
      <c r="E1598" s="96"/>
      <c r="F1598" s="97"/>
      <c r="G1598" s="97"/>
      <c r="H1598" s="3"/>
      <c r="I1598" s="3"/>
      <c r="J1598" s="8"/>
      <c r="K1598" s="9"/>
      <c r="L1598" s="9"/>
      <c r="M1598" s="9"/>
    </row>
    <row r="1599" spans="1:13" ht="15.95" customHeight="1">
      <c r="A1599" s="2" t="s">
        <v>1926</v>
      </c>
      <c r="B1599" s="17" t="s">
        <v>1963</v>
      </c>
      <c r="D1599" s="96" t="s">
        <v>1964</v>
      </c>
      <c r="E1599" s="96" t="s">
        <v>1412</v>
      </c>
      <c r="F1599" s="97" t="s">
        <v>1412</v>
      </c>
      <c r="G1599" s="97" t="s">
        <v>180</v>
      </c>
      <c r="H1599" s="3" t="s">
        <v>181</v>
      </c>
      <c r="I1599" s="3" t="s">
        <v>182</v>
      </c>
      <c r="J1599" s="8" t="s">
        <v>128</v>
      </c>
      <c r="K1599" s="9" t="s">
        <v>1268</v>
      </c>
      <c r="L1599" s="9" t="s">
        <v>1268</v>
      </c>
      <c r="M1599" s="9" t="s">
        <v>1412</v>
      </c>
    </row>
    <row r="1600" spans="1:13" ht="15.95" customHeight="1">
      <c r="A1600" s="2" t="s">
        <v>1926</v>
      </c>
      <c r="B1600" s="17" t="s">
        <v>1965</v>
      </c>
      <c r="D1600" s="96" t="s">
        <v>1966</v>
      </c>
      <c r="E1600" s="96" t="s">
        <v>1268</v>
      </c>
      <c r="F1600" s="97" t="s">
        <v>1268</v>
      </c>
      <c r="G1600" s="97" t="s">
        <v>196</v>
      </c>
      <c r="H1600" s="3" t="s">
        <v>190</v>
      </c>
      <c r="I1600" s="3" t="s">
        <v>197</v>
      </c>
      <c r="J1600" s="8" t="s">
        <v>148</v>
      </c>
      <c r="K1600" s="9" t="s">
        <v>1268</v>
      </c>
      <c r="L1600" s="9" t="s">
        <v>1268</v>
      </c>
      <c r="M1600" s="9" t="s">
        <v>1268</v>
      </c>
    </row>
    <row r="1601" spans="1:13" ht="15.95" customHeight="1">
      <c r="A1601" s="2" t="s">
        <v>1926</v>
      </c>
      <c r="B1601" s="17" t="s">
        <v>1967</v>
      </c>
      <c r="D1601" s="96" t="s">
        <v>1968</v>
      </c>
      <c r="E1601" s="96" t="s">
        <v>1969</v>
      </c>
      <c r="F1601" s="97" t="s">
        <v>1263</v>
      </c>
      <c r="G1601" s="97" t="s">
        <v>200</v>
      </c>
      <c r="H1601" s="3" t="s">
        <v>190</v>
      </c>
      <c r="I1601" s="3" t="s">
        <v>201</v>
      </c>
      <c r="J1601" s="8" t="s">
        <v>148</v>
      </c>
      <c r="K1601" s="9" t="s">
        <v>1268</v>
      </c>
      <c r="L1601" s="9" t="s">
        <v>1268</v>
      </c>
      <c r="M1601" s="9" t="s">
        <v>1263</v>
      </c>
    </row>
    <row r="1602" spans="1:13" ht="15.95" customHeight="1">
      <c r="A1602" s="2" t="s">
        <v>1926</v>
      </c>
      <c r="B1602" s="17" t="s">
        <v>1947</v>
      </c>
      <c r="D1602" s="96" t="s">
        <v>1948</v>
      </c>
      <c r="E1602" s="96" t="s">
        <v>1263</v>
      </c>
      <c r="F1602" s="97" t="s">
        <v>1263</v>
      </c>
      <c r="G1602" s="97" t="s">
        <v>208</v>
      </c>
      <c r="H1602" s="3" t="s">
        <v>209</v>
      </c>
      <c r="I1602" s="3" t="s">
        <v>210</v>
      </c>
      <c r="J1602" s="8" t="s">
        <v>148</v>
      </c>
      <c r="K1602" s="9" t="s">
        <v>1268</v>
      </c>
      <c r="L1602" s="9" t="s">
        <v>1268</v>
      </c>
      <c r="M1602" s="9" t="s">
        <v>1263</v>
      </c>
    </row>
    <row r="1603" spans="1:13" ht="15.95" customHeight="1">
      <c r="A1603" s="2" t="s">
        <v>1926</v>
      </c>
      <c r="B1603" s="17" t="s">
        <v>1970</v>
      </c>
      <c r="D1603" s="96" t="s">
        <v>1971</v>
      </c>
      <c r="E1603" s="96" t="s">
        <v>1972</v>
      </c>
      <c r="F1603" s="97" t="s">
        <v>1263</v>
      </c>
      <c r="G1603" s="97" t="s">
        <v>735</v>
      </c>
      <c r="H1603" s="3" t="s">
        <v>737</v>
      </c>
      <c r="I1603" s="3" t="s">
        <v>738</v>
      </c>
      <c r="J1603" s="8" t="s">
        <v>322</v>
      </c>
      <c r="K1603" s="9" t="s">
        <v>1268</v>
      </c>
      <c r="L1603" s="9" t="s">
        <v>1268</v>
      </c>
      <c r="M1603" s="9" t="s">
        <v>1263</v>
      </c>
    </row>
    <row r="1604" spans="1:13" ht="15.95" customHeight="1">
      <c r="A1604" s="2" t="s">
        <v>1926</v>
      </c>
      <c r="B1604" s="17" t="s">
        <v>1512</v>
      </c>
      <c r="D1604" s="96" t="s">
        <v>1957</v>
      </c>
      <c r="E1604" s="96" t="s">
        <v>1412</v>
      </c>
      <c r="F1604" s="97" t="s">
        <v>1412</v>
      </c>
      <c r="G1604" s="97" t="s">
        <v>234</v>
      </c>
      <c r="H1604" s="3" t="s">
        <v>235</v>
      </c>
      <c r="I1604" s="3" t="s">
        <v>236</v>
      </c>
      <c r="J1604" s="8" t="s">
        <v>128</v>
      </c>
      <c r="K1604" s="9" t="s">
        <v>1268</v>
      </c>
      <c r="L1604" s="9" t="s">
        <v>1268</v>
      </c>
      <c r="M1604" s="9" t="s">
        <v>1412</v>
      </c>
    </row>
    <row r="1605" spans="1:13" ht="15.95" customHeight="1">
      <c r="A1605" s="2" t="s">
        <v>1926</v>
      </c>
      <c r="D1605" s="96"/>
      <c r="E1605" s="96"/>
      <c r="F1605" s="97"/>
      <c r="G1605" s="97"/>
      <c r="H1605" s="3"/>
      <c r="I1605" s="3"/>
      <c r="J1605" s="8"/>
      <c r="K1605" s="9"/>
      <c r="L1605" s="9"/>
      <c r="M1605" s="9"/>
    </row>
    <row r="1606" spans="1:13" ht="15.95" customHeight="1">
      <c r="A1606" s="2" t="s">
        <v>1926</v>
      </c>
      <c r="D1606" s="96" t="s">
        <v>1973</v>
      </c>
      <c r="E1606" s="96"/>
      <c r="F1606" s="97"/>
      <c r="G1606" s="97"/>
      <c r="H1606" s="3"/>
      <c r="I1606" s="3"/>
      <c r="J1606" s="8"/>
      <c r="K1606" s="9"/>
      <c r="L1606" s="9"/>
      <c r="M1606" s="9"/>
    </row>
    <row r="1607" spans="1:13" ht="15.95" customHeight="1">
      <c r="A1607" s="2" t="s">
        <v>1926</v>
      </c>
      <c r="D1607" s="96" t="s">
        <v>1962</v>
      </c>
      <c r="E1607" s="96"/>
      <c r="F1607" s="97"/>
      <c r="G1607" s="97"/>
      <c r="H1607" s="3"/>
      <c r="I1607" s="3"/>
      <c r="J1607" s="8"/>
      <c r="K1607" s="9"/>
      <c r="L1607" s="9"/>
      <c r="M1607" s="9"/>
    </row>
    <row r="1608" spans="1:13" ht="15.95" customHeight="1">
      <c r="A1608" s="2" t="s">
        <v>1926</v>
      </c>
      <c r="B1608" s="17" t="s">
        <v>1963</v>
      </c>
      <c r="D1608" s="96" t="s">
        <v>1964</v>
      </c>
      <c r="E1608" s="96" t="s">
        <v>1974</v>
      </c>
      <c r="F1608" s="97" t="s">
        <v>1405</v>
      </c>
      <c r="G1608" s="97" t="s">
        <v>180</v>
      </c>
      <c r="H1608" s="3" t="s">
        <v>181</v>
      </c>
      <c r="I1608" s="3" t="s">
        <v>182</v>
      </c>
      <c r="J1608" s="8" t="s">
        <v>128</v>
      </c>
      <c r="K1608" s="9" t="s">
        <v>1268</v>
      </c>
      <c r="L1608" s="9" t="s">
        <v>1268</v>
      </c>
      <c r="M1608" s="9" t="s">
        <v>1405</v>
      </c>
    </row>
    <row r="1609" spans="1:13" ht="15.95" customHeight="1">
      <c r="A1609" s="2" t="s">
        <v>1926</v>
      </c>
      <c r="B1609" s="17" t="s">
        <v>1975</v>
      </c>
      <c r="D1609" s="96" t="s">
        <v>1976</v>
      </c>
      <c r="E1609" s="96" t="s">
        <v>1268</v>
      </c>
      <c r="F1609" s="97" t="s">
        <v>1268</v>
      </c>
      <c r="G1609" s="97" t="s">
        <v>189</v>
      </c>
      <c r="H1609" s="3" t="s">
        <v>190</v>
      </c>
      <c r="I1609" s="3" t="s">
        <v>191</v>
      </c>
      <c r="J1609" s="8" t="s">
        <v>148</v>
      </c>
      <c r="K1609" s="9" t="s">
        <v>1268</v>
      </c>
      <c r="L1609" s="9" t="s">
        <v>1268</v>
      </c>
      <c r="M1609" s="9" t="s">
        <v>1268</v>
      </c>
    </row>
    <row r="1610" spans="1:13" ht="15.95" customHeight="1">
      <c r="A1610" s="2" t="s">
        <v>1926</v>
      </c>
      <c r="B1610" s="17" t="s">
        <v>1965</v>
      </c>
      <c r="D1610" s="96" t="s">
        <v>1966</v>
      </c>
      <c r="E1610" s="96" t="s">
        <v>1268</v>
      </c>
      <c r="F1610" s="97" t="s">
        <v>1268</v>
      </c>
      <c r="G1610" s="97" t="s">
        <v>196</v>
      </c>
      <c r="H1610" s="3" t="s">
        <v>190</v>
      </c>
      <c r="I1610" s="3" t="s">
        <v>197</v>
      </c>
      <c r="J1610" s="8" t="s">
        <v>148</v>
      </c>
      <c r="K1610" s="9" t="s">
        <v>1268</v>
      </c>
      <c r="L1610" s="9" t="s">
        <v>1268</v>
      </c>
      <c r="M1610" s="9" t="s">
        <v>1268</v>
      </c>
    </row>
    <row r="1611" spans="1:13" ht="15.95" customHeight="1">
      <c r="A1611" s="2" t="s">
        <v>1926</v>
      </c>
      <c r="B1611" s="17" t="s">
        <v>1967</v>
      </c>
      <c r="D1611" s="96" t="s">
        <v>1968</v>
      </c>
      <c r="E1611" s="96" t="s">
        <v>1977</v>
      </c>
      <c r="F1611" s="97" t="s">
        <v>1978</v>
      </c>
      <c r="G1611" s="97" t="s">
        <v>200</v>
      </c>
      <c r="H1611" s="3" t="s">
        <v>190</v>
      </c>
      <c r="I1611" s="3" t="s">
        <v>201</v>
      </c>
      <c r="J1611" s="8" t="s">
        <v>148</v>
      </c>
      <c r="K1611" s="9" t="s">
        <v>1268</v>
      </c>
      <c r="L1611" s="9" t="s">
        <v>1268</v>
      </c>
      <c r="M1611" s="9" t="s">
        <v>1978</v>
      </c>
    </row>
    <row r="1612" spans="1:13" ht="15.95" customHeight="1">
      <c r="A1612" s="2" t="s">
        <v>1926</v>
      </c>
      <c r="B1612" s="17" t="s">
        <v>1947</v>
      </c>
      <c r="D1612" s="96" t="s">
        <v>1948</v>
      </c>
      <c r="E1612" s="96" t="s">
        <v>1305</v>
      </c>
      <c r="F1612" s="97" t="s">
        <v>1305</v>
      </c>
      <c r="G1612" s="97" t="s">
        <v>208</v>
      </c>
      <c r="H1612" s="3" t="s">
        <v>209</v>
      </c>
      <c r="I1612" s="3" t="s">
        <v>210</v>
      </c>
      <c r="J1612" s="8" t="s">
        <v>148</v>
      </c>
      <c r="K1612" s="9" t="s">
        <v>1268</v>
      </c>
      <c r="L1612" s="9" t="s">
        <v>1268</v>
      </c>
      <c r="M1612" s="9" t="s">
        <v>1305</v>
      </c>
    </row>
    <row r="1613" spans="1:13" ht="15.95" customHeight="1">
      <c r="A1613" s="2" t="s">
        <v>1926</v>
      </c>
      <c r="B1613" s="17" t="s">
        <v>1970</v>
      </c>
      <c r="D1613" s="96" t="s">
        <v>1971</v>
      </c>
      <c r="E1613" s="96" t="s">
        <v>1979</v>
      </c>
      <c r="F1613" s="97" t="s">
        <v>1980</v>
      </c>
      <c r="G1613" s="97" t="s">
        <v>735</v>
      </c>
      <c r="H1613" s="3" t="s">
        <v>737</v>
      </c>
      <c r="I1613" s="3" t="s">
        <v>738</v>
      </c>
      <c r="J1613" s="8" t="s">
        <v>322</v>
      </c>
      <c r="K1613" s="9" t="s">
        <v>1268</v>
      </c>
      <c r="L1613" s="9" t="s">
        <v>1268</v>
      </c>
      <c r="M1613" s="9" t="s">
        <v>1980</v>
      </c>
    </row>
    <row r="1614" spans="1:13" ht="15.95" customHeight="1">
      <c r="A1614" s="2" t="s">
        <v>1926</v>
      </c>
      <c r="B1614" s="17" t="s">
        <v>1512</v>
      </c>
      <c r="D1614" s="96" t="s">
        <v>1957</v>
      </c>
      <c r="E1614" s="96" t="s">
        <v>1405</v>
      </c>
      <c r="F1614" s="97" t="s">
        <v>1405</v>
      </c>
      <c r="G1614" s="97" t="s">
        <v>234</v>
      </c>
      <c r="H1614" s="3" t="s">
        <v>235</v>
      </c>
      <c r="I1614" s="3" t="s">
        <v>236</v>
      </c>
      <c r="J1614" s="8" t="s">
        <v>128</v>
      </c>
      <c r="K1614" s="9" t="s">
        <v>1268</v>
      </c>
      <c r="L1614" s="9" t="s">
        <v>1268</v>
      </c>
      <c r="M1614" s="9" t="s">
        <v>1405</v>
      </c>
    </row>
    <row r="1615" spans="1:13" ht="15.95" customHeight="1">
      <c r="A1615" s="2" t="s">
        <v>1926</v>
      </c>
      <c r="B1615" s="17" t="s">
        <v>1981</v>
      </c>
      <c r="D1615" s="96" t="s">
        <v>1982</v>
      </c>
      <c r="E1615" s="96" t="s">
        <v>1268</v>
      </c>
      <c r="F1615" s="97" t="s">
        <v>1268</v>
      </c>
      <c r="G1615" s="97" t="s">
        <v>748</v>
      </c>
      <c r="H1615" s="3" t="s">
        <v>750</v>
      </c>
      <c r="I1615" s="3" t="s">
        <v>751</v>
      </c>
      <c r="J1615" s="8" t="s">
        <v>322</v>
      </c>
      <c r="K1615" s="9" t="s">
        <v>1268</v>
      </c>
      <c r="L1615" s="9" t="s">
        <v>1268</v>
      </c>
      <c r="M1615" s="9" t="s">
        <v>1268</v>
      </c>
    </row>
    <row r="1616" spans="1:13" ht="15.95" customHeight="1">
      <c r="A1616" s="2" t="s">
        <v>1926</v>
      </c>
      <c r="D1616" s="96"/>
      <c r="E1616" s="96"/>
      <c r="F1616" s="97"/>
      <c r="G1616" s="97"/>
      <c r="H1616" s="3"/>
      <c r="I1616" s="3"/>
      <c r="J1616" s="8"/>
      <c r="K1616" s="9"/>
      <c r="L1616" s="9"/>
      <c r="M1616" s="9"/>
    </row>
    <row r="1617" spans="1:13" ht="15.95" customHeight="1">
      <c r="A1617" s="2" t="s">
        <v>1926</v>
      </c>
      <c r="D1617" s="96" t="s">
        <v>1983</v>
      </c>
      <c r="E1617" s="96"/>
      <c r="F1617" s="97"/>
      <c r="G1617" s="97"/>
      <c r="H1617" s="3"/>
      <c r="I1617" s="3"/>
      <c r="J1617" s="8"/>
      <c r="K1617" s="9"/>
      <c r="L1617" s="9"/>
      <c r="M1617" s="9"/>
    </row>
    <row r="1618" spans="1:13" ht="15.95" customHeight="1">
      <c r="A1618" s="2" t="s">
        <v>1926</v>
      </c>
      <c r="D1618" s="96" t="s">
        <v>1962</v>
      </c>
      <c r="E1618" s="96"/>
      <c r="F1618" s="97"/>
      <c r="G1618" s="97"/>
      <c r="H1618" s="3"/>
      <c r="I1618" s="3"/>
      <c r="J1618" s="8"/>
      <c r="K1618" s="9"/>
      <c r="L1618" s="9"/>
      <c r="M1618" s="9"/>
    </row>
    <row r="1619" spans="1:13" ht="15.95" customHeight="1">
      <c r="A1619" s="2" t="s">
        <v>1926</v>
      </c>
      <c r="B1619" s="17" t="s">
        <v>1963</v>
      </c>
      <c r="D1619" s="96" t="s">
        <v>1964</v>
      </c>
      <c r="E1619" s="96" t="s">
        <v>1984</v>
      </c>
      <c r="F1619" s="97" t="s">
        <v>1985</v>
      </c>
      <c r="G1619" s="97" t="s">
        <v>180</v>
      </c>
      <c r="H1619" s="3" t="s">
        <v>181</v>
      </c>
      <c r="I1619" s="3" t="s">
        <v>182</v>
      </c>
      <c r="J1619" s="8" t="s">
        <v>128</v>
      </c>
      <c r="K1619" s="9" t="s">
        <v>1268</v>
      </c>
      <c r="L1619" s="9" t="s">
        <v>1268</v>
      </c>
      <c r="M1619" s="9" t="s">
        <v>1985</v>
      </c>
    </row>
    <row r="1620" spans="1:13" ht="15.95" customHeight="1">
      <c r="A1620" s="2" t="s">
        <v>1926</v>
      </c>
      <c r="B1620" s="17" t="s">
        <v>1986</v>
      </c>
      <c r="D1620" s="98" t="s">
        <v>1987</v>
      </c>
      <c r="E1620" s="98" t="s">
        <v>1984</v>
      </c>
      <c r="F1620" s="97" t="s">
        <v>1985</v>
      </c>
      <c r="G1620" s="97" t="s">
        <v>185</v>
      </c>
      <c r="H1620" s="3" t="s">
        <v>181</v>
      </c>
      <c r="I1620" s="3" t="s">
        <v>186</v>
      </c>
      <c r="J1620" s="8" t="s">
        <v>128</v>
      </c>
      <c r="K1620" s="9" t="s">
        <v>1268</v>
      </c>
      <c r="L1620" s="9" t="s">
        <v>1268</v>
      </c>
      <c r="M1620" s="9" t="s">
        <v>1985</v>
      </c>
    </row>
    <row r="1621" spans="1:13" ht="15.95" customHeight="1">
      <c r="D1621" s="99"/>
      <c r="E1621" s="99"/>
    </row>
    <row r="1622" spans="1:13" ht="15.95" customHeight="1">
      <c r="D1622" s="99"/>
      <c r="E1622" s="99"/>
    </row>
    <row r="1623" spans="1:13" ht="15.95" customHeight="1">
      <c r="B1623" s="17" t="s">
        <v>1324</v>
      </c>
      <c r="D1623" s="250" t="s">
        <v>1925</v>
      </c>
      <c r="E1623" s="251"/>
      <c r="F1623" s="251"/>
      <c r="G1623" s="251"/>
      <c r="H1623" s="251"/>
      <c r="I1623" s="251"/>
      <c r="J1623" s="251"/>
      <c r="K1623" s="251"/>
      <c r="L1623" s="251"/>
      <c r="M1623" s="251"/>
    </row>
    <row r="1624" spans="1:13" ht="15.95" customHeight="1">
      <c r="A1624" s="44" t="s">
        <v>1390</v>
      </c>
      <c r="B1624" s="42" t="s">
        <v>1391</v>
      </c>
      <c r="C1624" s="42" t="s">
        <v>1392</v>
      </c>
      <c r="D1624" s="252" t="s">
        <v>1393</v>
      </c>
      <c r="E1624" s="252" t="s">
        <v>1394</v>
      </c>
      <c r="F1624" s="255" t="s">
        <v>1395</v>
      </c>
      <c r="G1624" s="255" t="s">
        <v>1396</v>
      </c>
      <c r="H1624" s="252" t="s">
        <v>1397</v>
      </c>
      <c r="I1624" s="252" t="s">
        <v>1398</v>
      </c>
      <c r="J1624" s="252" t="s">
        <v>1399</v>
      </c>
      <c r="K1624" s="252" t="s">
        <v>1400</v>
      </c>
      <c r="L1624" s="252" t="s">
        <v>1401</v>
      </c>
      <c r="M1624" s="252" t="s">
        <v>1402</v>
      </c>
    </row>
    <row r="1625" spans="1:13" ht="15.95" customHeight="1">
      <c r="A1625" s="44"/>
      <c r="B1625" s="42"/>
      <c r="C1625" s="42"/>
      <c r="D1625" s="254"/>
      <c r="E1625" s="254"/>
      <c r="F1625" s="256"/>
      <c r="G1625" s="256"/>
      <c r="H1625" s="254"/>
      <c r="I1625" s="254"/>
      <c r="J1625" s="254"/>
      <c r="K1625" s="254"/>
      <c r="L1625" s="254"/>
      <c r="M1625" s="254"/>
    </row>
    <row r="1626" spans="1:13" ht="15.95" customHeight="1">
      <c r="A1626" s="2" t="s">
        <v>1926</v>
      </c>
      <c r="B1626" s="17" t="s">
        <v>1967</v>
      </c>
      <c r="D1626" s="92" t="s">
        <v>1968</v>
      </c>
      <c r="E1626" s="92" t="s">
        <v>1988</v>
      </c>
      <c r="F1626" s="93" t="s">
        <v>1989</v>
      </c>
      <c r="G1626" s="93" t="s">
        <v>200</v>
      </c>
      <c r="H1626" s="5" t="s">
        <v>190</v>
      </c>
      <c r="I1626" s="5" t="s">
        <v>201</v>
      </c>
      <c r="J1626" s="94" t="s">
        <v>148</v>
      </c>
      <c r="K1626" s="95" t="s">
        <v>1268</v>
      </c>
      <c r="L1626" s="95" t="s">
        <v>1268</v>
      </c>
      <c r="M1626" s="95" t="s">
        <v>1989</v>
      </c>
    </row>
    <row r="1627" spans="1:13" ht="15.95" customHeight="1">
      <c r="A1627" s="2" t="s">
        <v>1926</v>
      </c>
      <c r="B1627" s="17" t="s">
        <v>1947</v>
      </c>
      <c r="D1627" s="96" t="s">
        <v>1948</v>
      </c>
      <c r="E1627" s="96" t="s">
        <v>1282</v>
      </c>
      <c r="F1627" s="97" t="s">
        <v>1282</v>
      </c>
      <c r="G1627" s="97" t="s">
        <v>208</v>
      </c>
      <c r="H1627" s="3" t="s">
        <v>209</v>
      </c>
      <c r="I1627" s="3" t="s">
        <v>210</v>
      </c>
      <c r="J1627" s="8" t="s">
        <v>148</v>
      </c>
      <c r="K1627" s="9" t="s">
        <v>1268</v>
      </c>
      <c r="L1627" s="9" t="s">
        <v>1268</v>
      </c>
      <c r="M1627" s="9" t="s">
        <v>1282</v>
      </c>
    </row>
    <row r="1628" spans="1:13" ht="15.95" customHeight="1">
      <c r="A1628" s="2" t="s">
        <v>1926</v>
      </c>
      <c r="B1628" s="17" t="s">
        <v>1970</v>
      </c>
      <c r="D1628" s="96" t="s">
        <v>1971</v>
      </c>
      <c r="E1628" s="96" t="s">
        <v>1990</v>
      </c>
      <c r="F1628" s="97" t="s">
        <v>1991</v>
      </c>
      <c r="G1628" s="97" t="s">
        <v>735</v>
      </c>
      <c r="H1628" s="3" t="s">
        <v>737</v>
      </c>
      <c r="I1628" s="3" t="s">
        <v>738</v>
      </c>
      <c r="J1628" s="8" t="s">
        <v>322</v>
      </c>
      <c r="K1628" s="9" t="s">
        <v>1268</v>
      </c>
      <c r="L1628" s="9" t="s">
        <v>1268</v>
      </c>
      <c r="M1628" s="9" t="s">
        <v>1991</v>
      </c>
    </row>
    <row r="1629" spans="1:13" ht="15.95" customHeight="1">
      <c r="A1629" s="2" t="s">
        <v>1926</v>
      </c>
      <c r="B1629" s="17" t="s">
        <v>1512</v>
      </c>
      <c r="D1629" s="96" t="s">
        <v>1957</v>
      </c>
      <c r="E1629" s="96" t="s">
        <v>1985</v>
      </c>
      <c r="F1629" s="97" t="s">
        <v>1985</v>
      </c>
      <c r="G1629" s="97" t="s">
        <v>234</v>
      </c>
      <c r="H1629" s="3" t="s">
        <v>235</v>
      </c>
      <c r="I1629" s="3" t="s">
        <v>236</v>
      </c>
      <c r="J1629" s="8" t="s">
        <v>128</v>
      </c>
      <c r="K1629" s="9" t="s">
        <v>1268</v>
      </c>
      <c r="L1629" s="9" t="s">
        <v>1268</v>
      </c>
      <c r="M1629" s="9" t="s">
        <v>1985</v>
      </c>
    </row>
    <row r="1630" spans="1:13" ht="15.95" customHeight="1">
      <c r="A1630" s="2" t="s">
        <v>1926</v>
      </c>
      <c r="B1630" s="17" t="s">
        <v>1981</v>
      </c>
      <c r="D1630" s="96" t="s">
        <v>1982</v>
      </c>
      <c r="E1630" s="96" t="s">
        <v>1268</v>
      </c>
      <c r="F1630" s="97" t="s">
        <v>1268</v>
      </c>
      <c r="G1630" s="97" t="s">
        <v>748</v>
      </c>
      <c r="H1630" s="3" t="s">
        <v>750</v>
      </c>
      <c r="I1630" s="3" t="s">
        <v>751</v>
      </c>
      <c r="J1630" s="8" t="s">
        <v>322</v>
      </c>
      <c r="K1630" s="9" t="s">
        <v>1268</v>
      </c>
      <c r="L1630" s="9" t="s">
        <v>1268</v>
      </c>
      <c r="M1630" s="9" t="s">
        <v>1268</v>
      </c>
    </row>
    <row r="1631" spans="1:13" ht="15.95" customHeight="1">
      <c r="A1631" s="2" t="s">
        <v>1926</v>
      </c>
      <c r="D1631" s="96"/>
      <c r="E1631" s="96"/>
      <c r="F1631" s="97"/>
      <c r="G1631" s="97"/>
      <c r="H1631" s="3"/>
      <c r="I1631" s="3"/>
      <c r="J1631" s="8"/>
      <c r="K1631" s="9"/>
      <c r="L1631" s="9"/>
      <c r="M1631" s="9"/>
    </row>
    <row r="1632" spans="1:13" ht="15.95" customHeight="1">
      <c r="A1632" s="2" t="s">
        <v>1926</v>
      </c>
      <c r="D1632" s="92"/>
      <c r="E1632" s="92"/>
      <c r="F1632" s="97"/>
      <c r="G1632" s="97"/>
      <c r="H1632" s="3"/>
      <c r="I1632" s="3"/>
      <c r="J1632" s="8"/>
      <c r="K1632" s="9"/>
      <c r="L1632" s="9"/>
      <c r="M1632" s="9"/>
    </row>
    <row r="1633" spans="1:13" ht="15.95" customHeight="1">
      <c r="A1633" s="2" t="s">
        <v>1926</v>
      </c>
      <c r="D1633" s="92"/>
      <c r="E1633" s="92"/>
      <c r="F1633" s="97"/>
      <c r="G1633" s="97"/>
      <c r="H1633" s="3"/>
      <c r="I1633" s="3"/>
      <c r="J1633" s="8"/>
      <c r="K1633" s="9"/>
      <c r="L1633" s="9"/>
      <c r="M1633" s="9"/>
    </row>
    <row r="1634" spans="1:13" ht="15.95" customHeight="1">
      <c r="A1634" s="2" t="s">
        <v>1926</v>
      </c>
      <c r="D1634" s="92"/>
      <c r="E1634" s="92"/>
      <c r="F1634" s="97"/>
      <c r="G1634" s="97"/>
      <c r="H1634" s="3"/>
      <c r="I1634" s="3"/>
      <c r="J1634" s="8"/>
      <c r="K1634" s="9"/>
      <c r="L1634" s="9"/>
      <c r="M1634" s="9"/>
    </row>
    <row r="1635" spans="1:13" ht="15.95" customHeight="1">
      <c r="A1635" s="2" t="s">
        <v>1926</v>
      </c>
      <c r="D1635" s="92"/>
      <c r="E1635" s="92"/>
      <c r="F1635" s="97"/>
      <c r="G1635" s="97"/>
      <c r="H1635" s="3"/>
      <c r="I1635" s="3"/>
      <c r="J1635" s="8"/>
      <c r="K1635" s="9"/>
      <c r="L1635" s="9"/>
      <c r="M1635" s="9"/>
    </row>
    <row r="1636" spans="1:13" ht="15.95" customHeight="1">
      <c r="A1636" s="2" t="s">
        <v>1926</v>
      </c>
      <c r="D1636" s="92"/>
      <c r="E1636" s="92"/>
      <c r="F1636" s="97"/>
      <c r="G1636" s="97"/>
      <c r="H1636" s="3"/>
      <c r="I1636" s="3"/>
      <c r="J1636" s="8"/>
      <c r="K1636" s="9"/>
      <c r="L1636" s="9"/>
      <c r="M1636" s="9"/>
    </row>
    <row r="1637" spans="1:13" ht="15.95" customHeight="1">
      <c r="A1637" s="2" t="s">
        <v>1926</v>
      </c>
      <c r="D1637" s="92"/>
      <c r="E1637" s="92"/>
      <c r="F1637" s="97"/>
      <c r="G1637" s="97"/>
      <c r="H1637" s="3"/>
      <c r="I1637" s="3"/>
      <c r="J1637" s="8"/>
      <c r="K1637" s="9"/>
      <c r="L1637" s="9"/>
      <c r="M1637" s="9"/>
    </row>
    <row r="1638" spans="1:13" ht="15.95" customHeight="1">
      <c r="A1638" s="2" t="s">
        <v>1926</v>
      </c>
      <c r="D1638" s="92"/>
      <c r="E1638" s="92"/>
      <c r="F1638" s="97"/>
      <c r="G1638" s="97"/>
      <c r="H1638" s="3"/>
      <c r="I1638" s="3"/>
      <c r="J1638" s="8"/>
      <c r="K1638" s="9"/>
      <c r="L1638" s="9"/>
      <c r="M1638" s="9"/>
    </row>
    <row r="1639" spans="1:13" ht="15.95" customHeight="1">
      <c r="A1639" s="2" t="s">
        <v>1926</v>
      </c>
      <c r="D1639" s="92"/>
      <c r="E1639" s="92"/>
      <c r="F1639" s="97"/>
      <c r="G1639" s="97"/>
      <c r="H1639" s="3"/>
      <c r="I1639" s="3"/>
      <c r="J1639" s="8"/>
      <c r="K1639" s="9"/>
      <c r="L1639" s="9"/>
      <c r="M1639" s="9"/>
    </row>
    <row r="1640" spans="1:13" ht="15.95" customHeight="1">
      <c r="A1640" s="2" t="s">
        <v>1926</v>
      </c>
      <c r="D1640" s="92"/>
      <c r="E1640" s="92"/>
      <c r="F1640" s="97"/>
      <c r="G1640" s="97"/>
      <c r="H1640" s="3"/>
      <c r="I1640" s="3"/>
      <c r="J1640" s="8"/>
      <c r="K1640" s="9"/>
      <c r="L1640" s="9"/>
      <c r="M1640" s="9"/>
    </row>
    <row r="1641" spans="1:13" ht="15.95" customHeight="1">
      <c r="A1641" s="2" t="s">
        <v>1926</v>
      </c>
      <c r="D1641" s="92"/>
      <c r="E1641" s="92"/>
      <c r="F1641" s="97"/>
      <c r="G1641" s="97"/>
      <c r="H1641" s="3"/>
      <c r="I1641" s="3"/>
      <c r="J1641" s="8"/>
      <c r="K1641" s="9"/>
      <c r="L1641" s="9"/>
      <c r="M1641" s="9"/>
    </row>
    <row r="1642" spans="1:13" ht="15.95" customHeight="1">
      <c r="A1642" s="2" t="s">
        <v>1926</v>
      </c>
      <c r="D1642" s="92"/>
      <c r="E1642" s="92"/>
      <c r="F1642" s="97"/>
      <c r="G1642" s="97"/>
      <c r="H1642" s="3"/>
      <c r="I1642" s="3"/>
      <c r="J1642" s="8"/>
      <c r="K1642" s="9"/>
      <c r="L1642" s="9"/>
      <c r="M1642" s="9"/>
    </row>
    <row r="1643" spans="1:13" ht="15.95" customHeight="1">
      <c r="A1643" s="2" t="s">
        <v>1926</v>
      </c>
      <c r="D1643" s="92"/>
      <c r="E1643" s="92"/>
      <c r="F1643" s="97"/>
      <c r="G1643" s="97"/>
      <c r="H1643" s="3"/>
      <c r="I1643" s="3"/>
      <c r="J1643" s="8"/>
      <c r="K1643" s="9"/>
      <c r="L1643" s="9"/>
      <c r="M1643" s="9"/>
    </row>
    <row r="1644" spans="1:13" ht="15.95" customHeight="1">
      <c r="A1644" s="2" t="s">
        <v>1926</v>
      </c>
      <c r="D1644" s="92"/>
      <c r="E1644" s="92"/>
      <c r="F1644" s="97"/>
      <c r="G1644" s="97"/>
      <c r="H1644" s="3"/>
      <c r="I1644" s="3"/>
      <c r="J1644" s="8"/>
      <c r="K1644" s="9"/>
      <c r="L1644" s="9"/>
      <c r="M1644" s="9"/>
    </row>
    <row r="1645" spans="1:13" ht="15.95" customHeight="1">
      <c r="A1645" s="2" t="s">
        <v>1926</v>
      </c>
      <c r="D1645" s="92"/>
      <c r="E1645" s="92"/>
      <c r="F1645" s="97"/>
      <c r="G1645" s="97"/>
      <c r="H1645" s="3"/>
      <c r="I1645" s="3"/>
      <c r="J1645" s="8"/>
      <c r="K1645" s="9"/>
      <c r="L1645" s="9"/>
      <c r="M1645" s="9"/>
    </row>
    <row r="1646" spans="1:13" ht="15.95" customHeight="1">
      <c r="A1646" s="2" t="s">
        <v>1926</v>
      </c>
      <c r="D1646" s="92"/>
      <c r="E1646" s="92"/>
      <c r="F1646" s="97"/>
      <c r="G1646" s="97"/>
      <c r="H1646" s="3"/>
      <c r="I1646" s="3"/>
      <c r="J1646" s="8"/>
      <c r="K1646" s="9"/>
      <c r="L1646" s="9"/>
      <c r="M1646" s="9"/>
    </row>
    <row r="1647" spans="1:13" ht="15.95" customHeight="1">
      <c r="A1647" s="2" t="s">
        <v>1926</v>
      </c>
      <c r="D1647" s="92"/>
      <c r="E1647" s="92"/>
      <c r="F1647" s="97"/>
      <c r="G1647" s="97"/>
      <c r="H1647" s="3"/>
      <c r="I1647" s="3"/>
      <c r="J1647" s="8"/>
      <c r="K1647" s="9"/>
      <c r="L1647" s="9"/>
      <c r="M1647" s="9"/>
    </row>
    <row r="1648" spans="1:13" ht="15.95" customHeight="1">
      <c r="A1648" s="2" t="s">
        <v>1926</v>
      </c>
      <c r="D1648" s="92"/>
      <c r="E1648" s="92"/>
      <c r="F1648" s="97"/>
      <c r="G1648" s="97"/>
      <c r="H1648" s="3"/>
      <c r="I1648" s="3"/>
      <c r="J1648" s="8"/>
      <c r="K1648" s="9"/>
      <c r="L1648" s="9"/>
      <c r="M1648" s="9"/>
    </row>
    <row r="1649" spans="1:13" ht="15.95" customHeight="1">
      <c r="A1649" s="2" t="s">
        <v>1926</v>
      </c>
      <c r="D1649" s="92"/>
      <c r="E1649" s="92"/>
      <c r="F1649" s="97"/>
      <c r="G1649" s="97"/>
      <c r="H1649" s="3"/>
      <c r="I1649" s="3"/>
      <c r="J1649" s="8"/>
      <c r="K1649" s="9"/>
      <c r="L1649" s="9"/>
      <c r="M1649" s="9"/>
    </row>
    <row r="1650" spans="1:13" ht="15.95" customHeight="1">
      <c r="A1650" s="2" t="s">
        <v>1926</v>
      </c>
      <c r="D1650" s="92"/>
      <c r="E1650" s="92"/>
      <c r="F1650" s="97"/>
      <c r="G1650" s="97"/>
      <c r="H1650" s="3"/>
      <c r="I1650" s="3"/>
      <c r="J1650" s="8"/>
      <c r="K1650" s="9"/>
      <c r="L1650" s="9"/>
      <c r="M1650" s="9"/>
    </row>
    <row r="1651" spans="1:13" ht="15.95" customHeight="1">
      <c r="A1651" s="2" t="s">
        <v>1926</v>
      </c>
      <c r="D1651" s="92"/>
      <c r="E1651" s="92"/>
      <c r="F1651" s="97"/>
      <c r="G1651" s="97"/>
      <c r="H1651" s="3"/>
      <c r="I1651" s="3"/>
      <c r="J1651" s="8"/>
      <c r="K1651" s="9"/>
      <c r="L1651" s="9"/>
      <c r="M1651" s="9"/>
    </row>
    <row r="1652" spans="1:13" ht="15.95" customHeight="1">
      <c r="A1652" s="2" t="s">
        <v>1926</v>
      </c>
      <c r="D1652" s="92"/>
      <c r="E1652" s="92"/>
      <c r="F1652" s="97"/>
      <c r="G1652" s="97"/>
      <c r="H1652" s="3"/>
      <c r="I1652" s="3"/>
      <c r="J1652" s="8"/>
      <c r="K1652" s="9"/>
      <c r="L1652" s="9"/>
      <c r="M1652" s="9"/>
    </row>
    <row r="1653" spans="1:13" ht="15.95" customHeight="1">
      <c r="A1653" s="2" t="s">
        <v>1926</v>
      </c>
      <c r="D1653" s="92"/>
      <c r="E1653" s="92"/>
      <c r="F1653" s="97"/>
      <c r="G1653" s="97"/>
      <c r="H1653" s="3"/>
      <c r="I1653" s="3"/>
      <c r="J1653" s="8"/>
      <c r="K1653" s="9"/>
      <c r="L1653" s="9"/>
      <c r="M1653" s="9"/>
    </row>
    <row r="1654" spans="1:13" ht="15.95" customHeight="1">
      <c r="A1654" s="2" t="s">
        <v>1926</v>
      </c>
      <c r="D1654" s="92"/>
      <c r="E1654" s="92"/>
      <c r="F1654" s="97"/>
      <c r="G1654" s="97"/>
      <c r="H1654" s="3"/>
      <c r="I1654" s="3"/>
      <c r="J1654" s="8"/>
      <c r="K1654" s="9"/>
      <c r="L1654" s="9"/>
      <c r="M1654" s="9"/>
    </row>
    <row r="1655" spans="1:13" ht="15.95" customHeight="1">
      <c r="A1655" s="2" t="s">
        <v>1926</v>
      </c>
      <c r="D1655" s="92"/>
      <c r="E1655" s="92"/>
      <c r="F1655" s="97"/>
      <c r="G1655" s="97"/>
      <c r="H1655" s="3"/>
      <c r="I1655" s="3"/>
      <c r="J1655" s="8"/>
      <c r="K1655" s="9"/>
      <c r="L1655" s="9"/>
      <c r="M1655" s="9"/>
    </row>
    <row r="1656" spans="1:13" ht="15.95" customHeight="1">
      <c r="A1656" s="2" t="s">
        <v>1926</v>
      </c>
      <c r="D1656" s="92"/>
      <c r="E1656" s="92"/>
      <c r="F1656" s="97"/>
      <c r="G1656" s="97"/>
      <c r="H1656" s="3"/>
      <c r="I1656" s="3"/>
      <c r="J1656" s="8"/>
      <c r="K1656" s="9"/>
      <c r="L1656" s="9"/>
      <c r="M1656" s="9"/>
    </row>
    <row r="1657" spans="1:13" ht="15.95" customHeight="1">
      <c r="A1657" s="2" t="s">
        <v>1926</v>
      </c>
      <c r="D1657" s="92"/>
      <c r="E1657" s="92"/>
      <c r="F1657" s="97"/>
      <c r="G1657" s="97"/>
      <c r="H1657" s="3"/>
      <c r="I1657" s="3"/>
      <c r="J1657" s="8"/>
      <c r="K1657" s="9"/>
      <c r="L1657" s="9"/>
      <c r="M1657" s="9"/>
    </row>
    <row r="1658" spans="1:13" ht="15.95" customHeight="1">
      <c r="A1658" s="2" t="s">
        <v>1926</v>
      </c>
      <c r="D1658" s="92"/>
      <c r="E1658" s="92"/>
      <c r="F1658" s="97"/>
      <c r="G1658" s="97"/>
      <c r="H1658" s="3"/>
      <c r="I1658" s="3"/>
      <c r="J1658" s="8"/>
      <c r="K1658" s="9"/>
      <c r="L1658" s="9"/>
      <c r="M1658" s="9"/>
    </row>
    <row r="1659" spans="1:13" ht="15.95" customHeight="1">
      <c r="A1659" s="2" t="s">
        <v>1926</v>
      </c>
      <c r="D1659" s="92"/>
      <c r="E1659" s="92"/>
      <c r="F1659" s="97"/>
      <c r="G1659" s="97"/>
      <c r="H1659" s="3"/>
      <c r="I1659" s="3"/>
      <c r="J1659" s="8"/>
      <c r="K1659" s="9"/>
      <c r="L1659" s="9"/>
      <c r="M1659" s="9"/>
    </row>
    <row r="1660" spans="1:13" ht="15.95" customHeight="1">
      <c r="A1660" s="2" t="s">
        <v>1926</v>
      </c>
      <c r="D1660" s="92"/>
      <c r="E1660" s="92"/>
      <c r="F1660" s="97"/>
      <c r="G1660" s="97"/>
      <c r="H1660" s="3"/>
      <c r="I1660" s="3"/>
      <c r="J1660" s="8"/>
      <c r="K1660" s="9"/>
      <c r="L1660" s="9"/>
      <c r="M1660" s="9"/>
    </row>
    <row r="1661" spans="1:13" ht="15.95" customHeight="1">
      <c r="A1661" s="2" t="s">
        <v>1926</v>
      </c>
      <c r="D1661" s="92"/>
      <c r="E1661" s="92"/>
      <c r="F1661" s="97"/>
      <c r="G1661" s="97"/>
      <c r="H1661" s="3"/>
      <c r="I1661" s="3"/>
      <c r="J1661" s="8"/>
      <c r="K1661" s="9"/>
      <c r="L1661" s="9"/>
      <c r="M1661" s="9"/>
    </row>
    <row r="1662" spans="1:13" ht="15.95" customHeight="1">
      <c r="A1662" s="2" t="s">
        <v>1926</v>
      </c>
      <c r="D1662" s="92"/>
      <c r="E1662" s="92"/>
      <c r="F1662" s="97"/>
      <c r="G1662" s="97"/>
      <c r="H1662" s="3"/>
      <c r="I1662" s="3"/>
      <c r="J1662" s="8"/>
      <c r="K1662" s="9"/>
      <c r="L1662" s="9"/>
      <c r="M1662" s="9"/>
    </row>
    <row r="1663" spans="1:13" ht="15.95" customHeight="1">
      <c r="A1663" s="2" t="s">
        <v>1926</v>
      </c>
      <c r="D1663" s="92"/>
      <c r="E1663" s="92"/>
      <c r="F1663" s="97"/>
      <c r="G1663" s="97"/>
      <c r="H1663" s="3"/>
      <c r="I1663" s="3"/>
      <c r="J1663" s="8"/>
      <c r="K1663" s="9"/>
      <c r="L1663" s="9"/>
      <c r="M1663" s="9"/>
    </row>
    <row r="1664" spans="1:13" ht="15.95" customHeight="1">
      <c r="A1664" s="2" t="s">
        <v>1926</v>
      </c>
      <c r="D1664" s="92"/>
      <c r="E1664" s="92"/>
      <c r="F1664" s="97"/>
      <c r="G1664" s="97"/>
      <c r="H1664" s="3"/>
      <c r="I1664" s="3"/>
      <c r="J1664" s="8"/>
      <c r="K1664" s="9"/>
      <c r="L1664" s="9"/>
      <c r="M1664" s="9"/>
    </row>
    <row r="1665" spans="1:13" ht="15.95" customHeight="1">
      <c r="A1665" s="2" t="s">
        <v>1926</v>
      </c>
      <c r="D1665" s="5"/>
      <c r="E1665" s="5"/>
      <c r="F1665" s="97"/>
      <c r="G1665" s="97"/>
      <c r="H1665" s="3"/>
      <c r="I1665" s="3"/>
      <c r="J1665" s="8"/>
      <c r="K1665" s="9"/>
      <c r="L1665" s="9"/>
      <c r="M1665" s="9"/>
    </row>
  </sheetData>
  <mergeCells count="407">
    <mergeCell ref="D3:M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D48:M48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D93:M93"/>
    <mergeCell ref="D94:D95"/>
    <mergeCell ref="E94:E95"/>
    <mergeCell ref="F94:F95"/>
    <mergeCell ref="G94:G95"/>
    <mergeCell ref="H94:H95"/>
    <mergeCell ref="I94:I95"/>
    <mergeCell ref="J94:J95"/>
    <mergeCell ref="K94:K95"/>
    <mergeCell ref="L94:L95"/>
    <mergeCell ref="M94:M95"/>
    <mergeCell ref="D138:M138"/>
    <mergeCell ref="D139:D140"/>
    <mergeCell ref="E139:E140"/>
    <mergeCell ref="F139:F140"/>
    <mergeCell ref="G139:G140"/>
    <mergeCell ref="H139:H140"/>
    <mergeCell ref="I139:I140"/>
    <mergeCell ref="I184:I185"/>
    <mergeCell ref="J184:J185"/>
    <mergeCell ref="K184:K185"/>
    <mergeCell ref="L184:L185"/>
    <mergeCell ref="M184:M185"/>
    <mergeCell ref="D228:M228"/>
    <mergeCell ref="J139:J140"/>
    <mergeCell ref="K139:K140"/>
    <mergeCell ref="L139:L140"/>
    <mergeCell ref="M139:M140"/>
    <mergeCell ref="D183:M183"/>
    <mergeCell ref="D184:D185"/>
    <mergeCell ref="E184:E185"/>
    <mergeCell ref="F184:F185"/>
    <mergeCell ref="G184:G185"/>
    <mergeCell ref="H184:H185"/>
    <mergeCell ref="I274:I275"/>
    <mergeCell ref="J274:J275"/>
    <mergeCell ref="K274:K275"/>
    <mergeCell ref="L274:L275"/>
    <mergeCell ref="M274:M275"/>
    <mergeCell ref="D318:M318"/>
    <mergeCell ref="J229:J230"/>
    <mergeCell ref="K229:K230"/>
    <mergeCell ref="L229:L230"/>
    <mergeCell ref="M229:M230"/>
    <mergeCell ref="D273:M273"/>
    <mergeCell ref="D274:D275"/>
    <mergeCell ref="E274:E275"/>
    <mergeCell ref="F274:F275"/>
    <mergeCell ref="G274:G275"/>
    <mergeCell ref="H274:H275"/>
    <mergeCell ref="D229:D230"/>
    <mergeCell ref="E229:E230"/>
    <mergeCell ref="F229:F230"/>
    <mergeCell ref="G229:G230"/>
    <mergeCell ref="H229:H230"/>
    <mergeCell ref="I229:I230"/>
    <mergeCell ref="I364:I365"/>
    <mergeCell ref="J364:J365"/>
    <mergeCell ref="K364:K365"/>
    <mergeCell ref="L364:L365"/>
    <mergeCell ref="M364:M365"/>
    <mergeCell ref="D408:M408"/>
    <mergeCell ref="J319:J320"/>
    <mergeCell ref="K319:K320"/>
    <mergeCell ref="L319:L320"/>
    <mergeCell ref="M319:M320"/>
    <mergeCell ref="D363:M363"/>
    <mergeCell ref="D364:D365"/>
    <mergeCell ref="E364:E365"/>
    <mergeCell ref="F364:F365"/>
    <mergeCell ref="G364:G365"/>
    <mergeCell ref="H364:H365"/>
    <mergeCell ref="D319:D320"/>
    <mergeCell ref="E319:E320"/>
    <mergeCell ref="F319:F320"/>
    <mergeCell ref="G319:G320"/>
    <mergeCell ref="H319:H320"/>
    <mergeCell ref="I319:I320"/>
    <mergeCell ref="I454:I455"/>
    <mergeCell ref="J454:J455"/>
    <mergeCell ref="K454:K455"/>
    <mergeCell ref="L454:L455"/>
    <mergeCell ref="M454:M455"/>
    <mergeCell ref="D498:M498"/>
    <mergeCell ref="J409:J410"/>
    <mergeCell ref="K409:K410"/>
    <mergeCell ref="L409:L410"/>
    <mergeCell ref="M409:M410"/>
    <mergeCell ref="D453:M453"/>
    <mergeCell ref="D454:D455"/>
    <mergeCell ref="E454:E455"/>
    <mergeCell ref="F454:F455"/>
    <mergeCell ref="G454:G455"/>
    <mergeCell ref="H454:H455"/>
    <mergeCell ref="D409:D410"/>
    <mergeCell ref="E409:E410"/>
    <mergeCell ref="F409:F410"/>
    <mergeCell ref="G409:G410"/>
    <mergeCell ref="H409:H410"/>
    <mergeCell ref="I409:I410"/>
    <mergeCell ref="I544:I545"/>
    <mergeCell ref="J544:J545"/>
    <mergeCell ref="K544:K545"/>
    <mergeCell ref="L544:L545"/>
    <mergeCell ref="M544:M545"/>
    <mergeCell ref="D588:M588"/>
    <mergeCell ref="J499:J500"/>
    <mergeCell ref="K499:K500"/>
    <mergeCell ref="L499:L500"/>
    <mergeCell ref="M499:M500"/>
    <mergeCell ref="D543:M543"/>
    <mergeCell ref="D544:D545"/>
    <mergeCell ref="E544:E545"/>
    <mergeCell ref="F544:F545"/>
    <mergeCell ref="G544:G545"/>
    <mergeCell ref="H544:H545"/>
    <mergeCell ref="D499:D500"/>
    <mergeCell ref="E499:E500"/>
    <mergeCell ref="F499:F500"/>
    <mergeCell ref="G499:G500"/>
    <mergeCell ref="H499:H500"/>
    <mergeCell ref="I499:I500"/>
    <mergeCell ref="I634:I635"/>
    <mergeCell ref="J634:J635"/>
    <mergeCell ref="K634:K635"/>
    <mergeCell ref="L634:L635"/>
    <mergeCell ref="M634:M635"/>
    <mergeCell ref="D678:M678"/>
    <mergeCell ref="J589:J590"/>
    <mergeCell ref="K589:K590"/>
    <mergeCell ref="L589:L590"/>
    <mergeCell ref="M589:M590"/>
    <mergeCell ref="D633:M633"/>
    <mergeCell ref="D634:D635"/>
    <mergeCell ref="E634:E635"/>
    <mergeCell ref="F634:F635"/>
    <mergeCell ref="G634:G635"/>
    <mergeCell ref="H634:H635"/>
    <mergeCell ref="D589:D590"/>
    <mergeCell ref="E589:E590"/>
    <mergeCell ref="F589:F590"/>
    <mergeCell ref="G589:G590"/>
    <mergeCell ref="H589:H590"/>
    <mergeCell ref="I589:I590"/>
    <mergeCell ref="I724:I725"/>
    <mergeCell ref="J724:J725"/>
    <mergeCell ref="K724:K725"/>
    <mergeCell ref="L724:L725"/>
    <mergeCell ref="M724:M725"/>
    <mergeCell ref="D768:M768"/>
    <mergeCell ref="J679:J680"/>
    <mergeCell ref="K679:K680"/>
    <mergeCell ref="L679:L680"/>
    <mergeCell ref="M679:M680"/>
    <mergeCell ref="D723:M723"/>
    <mergeCell ref="D724:D725"/>
    <mergeCell ref="E724:E725"/>
    <mergeCell ref="F724:F725"/>
    <mergeCell ref="G724:G725"/>
    <mergeCell ref="H724:H725"/>
    <mergeCell ref="D679:D680"/>
    <mergeCell ref="E679:E680"/>
    <mergeCell ref="F679:F680"/>
    <mergeCell ref="G679:G680"/>
    <mergeCell ref="H679:H680"/>
    <mergeCell ref="I679:I680"/>
    <mergeCell ref="I814:I815"/>
    <mergeCell ref="J814:J815"/>
    <mergeCell ref="K814:K815"/>
    <mergeCell ref="L814:L815"/>
    <mergeCell ref="M814:M815"/>
    <mergeCell ref="D858:M858"/>
    <mergeCell ref="J769:J770"/>
    <mergeCell ref="K769:K770"/>
    <mergeCell ref="L769:L770"/>
    <mergeCell ref="M769:M770"/>
    <mergeCell ref="D813:M813"/>
    <mergeCell ref="D814:D815"/>
    <mergeCell ref="E814:E815"/>
    <mergeCell ref="F814:F815"/>
    <mergeCell ref="G814:G815"/>
    <mergeCell ref="H814:H815"/>
    <mergeCell ref="D769:D770"/>
    <mergeCell ref="E769:E770"/>
    <mergeCell ref="F769:F770"/>
    <mergeCell ref="G769:G770"/>
    <mergeCell ref="H769:H770"/>
    <mergeCell ref="I769:I770"/>
    <mergeCell ref="I904:I905"/>
    <mergeCell ref="J904:J905"/>
    <mergeCell ref="K904:K905"/>
    <mergeCell ref="L904:L905"/>
    <mergeCell ref="M904:M905"/>
    <mergeCell ref="D948:M948"/>
    <mergeCell ref="J859:J860"/>
    <mergeCell ref="K859:K860"/>
    <mergeCell ref="L859:L860"/>
    <mergeCell ref="M859:M860"/>
    <mergeCell ref="D903:M903"/>
    <mergeCell ref="D904:D905"/>
    <mergeCell ref="E904:E905"/>
    <mergeCell ref="F904:F905"/>
    <mergeCell ref="G904:G905"/>
    <mergeCell ref="H904:H905"/>
    <mergeCell ref="D859:D860"/>
    <mergeCell ref="E859:E860"/>
    <mergeCell ref="F859:F860"/>
    <mergeCell ref="G859:G860"/>
    <mergeCell ref="H859:H860"/>
    <mergeCell ref="I859:I860"/>
    <mergeCell ref="I994:I995"/>
    <mergeCell ref="J994:J995"/>
    <mergeCell ref="K994:K995"/>
    <mergeCell ref="L994:L995"/>
    <mergeCell ref="M994:M995"/>
    <mergeCell ref="D1038:M1038"/>
    <mergeCell ref="J949:J950"/>
    <mergeCell ref="K949:K950"/>
    <mergeCell ref="L949:L950"/>
    <mergeCell ref="M949:M950"/>
    <mergeCell ref="D993:M993"/>
    <mergeCell ref="D994:D995"/>
    <mergeCell ref="E994:E995"/>
    <mergeCell ref="F994:F995"/>
    <mergeCell ref="G994:G995"/>
    <mergeCell ref="H994:H995"/>
    <mergeCell ref="D949:D950"/>
    <mergeCell ref="E949:E950"/>
    <mergeCell ref="F949:F950"/>
    <mergeCell ref="G949:G950"/>
    <mergeCell ref="H949:H950"/>
    <mergeCell ref="I949:I950"/>
    <mergeCell ref="I1084:I1085"/>
    <mergeCell ref="J1084:J1085"/>
    <mergeCell ref="K1084:K1085"/>
    <mergeCell ref="L1084:L1085"/>
    <mergeCell ref="M1084:M1085"/>
    <mergeCell ref="D1128:M1128"/>
    <mergeCell ref="J1039:J1040"/>
    <mergeCell ref="K1039:K1040"/>
    <mergeCell ref="L1039:L1040"/>
    <mergeCell ref="M1039:M1040"/>
    <mergeCell ref="D1083:M1083"/>
    <mergeCell ref="D1084:D1085"/>
    <mergeCell ref="E1084:E1085"/>
    <mergeCell ref="F1084:F1085"/>
    <mergeCell ref="G1084:G1085"/>
    <mergeCell ref="H1084:H1085"/>
    <mergeCell ref="D1039:D1040"/>
    <mergeCell ref="E1039:E1040"/>
    <mergeCell ref="F1039:F1040"/>
    <mergeCell ref="G1039:G1040"/>
    <mergeCell ref="H1039:H1040"/>
    <mergeCell ref="I1039:I1040"/>
    <mergeCell ref="I1174:I1175"/>
    <mergeCell ref="J1174:J1175"/>
    <mergeCell ref="K1174:K1175"/>
    <mergeCell ref="L1174:L1175"/>
    <mergeCell ref="M1174:M1175"/>
    <mergeCell ref="D1218:M1218"/>
    <mergeCell ref="J1129:J1130"/>
    <mergeCell ref="K1129:K1130"/>
    <mergeCell ref="L1129:L1130"/>
    <mergeCell ref="M1129:M1130"/>
    <mergeCell ref="D1173:M1173"/>
    <mergeCell ref="D1174:D1175"/>
    <mergeCell ref="E1174:E1175"/>
    <mergeCell ref="F1174:F1175"/>
    <mergeCell ref="G1174:G1175"/>
    <mergeCell ref="H1174:H1175"/>
    <mergeCell ref="D1129:D1130"/>
    <mergeCell ref="E1129:E1130"/>
    <mergeCell ref="F1129:F1130"/>
    <mergeCell ref="G1129:G1130"/>
    <mergeCell ref="H1129:H1130"/>
    <mergeCell ref="I1129:I1130"/>
    <mergeCell ref="I1264:I1265"/>
    <mergeCell ref="J1264:J1265"/>
    <mergeCell ref="K1264:K1265"/>
    <mergeCell ref="L1264:L1265"/>
    <mergeCell ref="M1264:M1265"/>
    <mergeCell ref="D1308:M1308"/>
    <mergeCell ref="J1219:J1220"/>
    <mergeCell ref="K1219:K1220"/>
    <mergeCell ref="L1219:L1220"/>
    <mergeCell ref="M1219:M1220"/>
    <mergeCell ref="D1263:M1263"/>
    <mergeCell ref="D1264:D1265"/>
    <mergeCell ref="E1264:E1265"/>
    <mergeCell ref="F1264:F1265"/>
    <mergeCell ref="G1264:G1265"/>
    <mergeCell ref="H1264:H1265"/>
    <mergeCell ref="D1219:D1220"/>
    <mergeCell ref="E1219:E1220"/>
    <mergeCell ref="F1219:F1220"/>
    <mergeCell ref="G1219:G1220"/>
    <mergeCell ref="H1219:H1220"/>
    <mergeCell ref="I1219:I1220"/>
    <mergeCell ref="I1354:I1355"/>
    <mergeCell ref="J1354:J1355"/>
    <mergeCell ref="K1354:K1355"/>
    <mergeCell ref="L1354:L1355"/>
    <mergeCell ref="M1354:M1355"/>
    <mergeCell ref="D1398:M1398"/>
    <mergeCell ref="J1309:J1310"/>
    <mergeCell ref="K1309:K1310"/>
    <mergeCell ref="L1309:L1310"/>
    <mergeCell ref="M1309:M1310"/>
    <mergeCell ref="D1353:M1353"/>
    <mergeCell ref="D1354:D1355"/>
    <mergeCell ref="E1354:E1355"/>
    <mergeCell ref="F1354:F1355"/>
    <mergeCell ref="G1354:G1355"/>
    <mergeCell ref="H1354:H1355"/>
    <mergeCell ref="D1309:D1310"/>
    <mergeCell ref="E1309:E1310"/>
    <mergeCell ref="F1309:F1310"/>
    <mergeCell ref="G1309:G1310"/>
    <mergeCell ref="H1309:H1310"/>
    <mergeCell ref="I1309:I1310"/>
    <mergeCell ref="I1444:I1445"/>
    <mergeCell ref="J1444:J1445"/>
    <mergeCell ref="K1444:K1445"/>
    <mergeCell ref="L1444:L1445"/>
    <mergeCell ref="M1444:M1445"/>
    <mergeCell ref="D1488:M1488"/>
    <mergeCell ref="J1399:J1400"/>
    <mergeCell ref="K1399:K1400"/>
    <mergeCell ref="L1399:L1400"/>
    <mergeCell ref="M1399:M1400"/>
    <mergeCell ref="D1443:M1443"/>
    <mergeCell ref="D1444:D1445"/>
    <mergeCell ref="E1444:E1445"/>
    <mergeCell ref="F1444:F1445"/>
    <mergeCell ref="G1444:G1445"/>
    <mergeCell ref="H1444:H1445"/>
    <mergeCell ref="D1399:D1400"/>
    <mergeCell ref="E1399:E1400"/>
    <mergeCell ref="F1399:F1400"/>
    <mergeCell ref="G1399:G1400"/>
    <mergeCell ref="H1399:H1400"/>
    <mergeCell ref="I1399:I1400"/>
    <mergeCell ref="I1534:I1535"/>
    <mergeCell ref="J1534:J1535"/>
    <mergeCell ref="K1534:K1535"/>
    <mergeCell ref="L1534:L1535"/>
    <mergeCell ref="M1534:M1535"/>
    <mergeCell ref="D1578:M1578"/>
    <mergeCell ref="J1489:J1490"/>
    <mergeCell ref="K1489:K1490"/>
    <mergeCell ref="L1489:L1490"/>
    <mergeCell ref="M1489:M1490"/>
    <mergeCell ref="D1533:M1533"/>
    <mergeCell ref="D1534:D1535"/>
    <mergeCell ref="E1534:E1535"/>
    <mergeCell ref="F1534:F1535"/>
    <mergeCell ref="G1534:G1535"/>
    <mergeCell ref="H1534:H1535"/>
    <mergeCell ref="D1489:D1490"/>
    <mergeCell ref="E1489:E1490"/>
    <mergeCell ref="F1489:F1490"/>
    <mergeCell ref="G1489:G1490"/>
    <mergeCell ref="H1489:H1490"/>
    <mergeCell ref="I1489:I1490"/>
    <mergeCell ref="I1624:I1625"/>
    <mergeCell ref="J1624:J1625"/>
    <mergeCell ref="K1624:K1625"/>
    <mergeCell ref="L1624:L1625"/>
    <mergeCell ref="M1624:M1625"/>
    <mergeCell ref="J1579:J1580"/>
    <mergeCell ref="K1579:K1580"/>
    <mergeCell ref="L1579:L1580"/>
    <mergeCell ref="M1579:M1580"/>
    <mergeCell ref="D1623:M1623"/>
    <mergeCell ref="D1624:D1625"/>
    <mergeCell ref="E1624:E1625"/>
    <mergeCell ref="F1624:F1625"/>
    <mergeCell ref="G1624:G1625"/>
    <mergeCell ref="H1624:H1625"/>
    <mergeCell ref="D1579:D1580"/>
    <mergeCell ref="E1579:E1580"/>
    <mergeCell ref="F1579:F1580"/>
    <mergeCell ref="G1579:G1580"/>
    <mergeCell ref="H1579:H1580"/>
    <mergeCell ref="I1579:I1580"/>
  </mergeCells>
  <phoneticPr fontId="2" type="noConversion"/>
  <printOptions horizontalCentered="1" verticalCentered="1"/>
  <pageMargins left="0.74803149606299213" right="0.35433070866141736" top="0.59055118110236227" bottom="0.59055118110236227" header="0.51181102362204722" footer="0.47244094488188981"/>
  <pageSetup paperSize="9" scale="70" orientation="landscape" r:id="rId1"/>
  <headerFooter alignWithMargins="0">
    <oddHeader>&amp;C&amp;28세 부 산 출 서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50"/>
  <sheetViews>
    <sheetView showZeros="0" workbookViewId="0">
      <selection activeCell="B31" sqref="B31"/>
    </sheetView>
  </sheetViews>
  <sheetFormatPr defaultRowHeight="13.5"/>
  <cols>
    <col min="1" max="1" width="36.109375" style="1" customWidth="1"/>
    <col min="2" max="2" width="15.109375" style="18" bestFit="1" customWidth="1"/>
    <col min="3" max="6" width="15.109375" style="18" customWidth="1"/>
    <col min="7" max="7" width="8.6640625" style="2" customWidth="1"/>
    <col min="8" max="8" width="8.77734375" style="2" customWidth="1"/>
    <col min="9" max="16384" width="8.88671875" style="2"/>
  </cols>
  <sheetData>
    <row r="1" spans="1:13" ht="14.25" thickBot="1">
      <c r="A1" s="31" t="s">
        <v>3</v>
      </c>
      <c r="B1" s="32" t="s">
        <v>7</v>
      </c>
      <c r="C1" s="32" t="s">
        <v>5</v>
      </c>
      <c r="D1" s="32" t="s">
        <v>6</v>
      </c>
      <c r="E1" s="32" t="s">
        <v>49</v>
      </c>
      <c r="F1" s="33" t="s">
        <v>8</v>
      </c>
      <c r="H1" s="30"/>
    </row>
    <row r="2" spans="1:13">
      <c r="A2" s="5" t="s">
        <v>9</v>
      </c>
      <c r="B2" s="26">
        <f>총괄표!I29</f>
        <v>0</v>
      </c>
      <c r="C2" s="26">
        <f>총괄표!L29</f>
        <v>0</v>
      </c>
      <c r="D2" s="26">
        <f>총괄표!N29</f>
        <v>0</v>
      </c>
      <c r="E2" s="26"/>
      <c r="F2" s="26">
        <f t="shared" ref="F2:F8" si="0">SUM(B2,C2,D2)</f>
        <v>0</v>
      </c>
    </row>
    <row r="3" spans="1:13">
      <c r="A3" s="3" t="s">
        <v>1133</v>
      </c>
      <c r="B3" s="27">
        <f>총괄표!I107</f>
        <v>0</v>
      </c>
      <c r="C3" s="27">
        <f>총괄표!L107</f>
        <v>0</v>
      </c>
      <c r="D3" s="27">
        <f>총괄표!N107</f>
        <v>0</v>
      </c>
      <c r="E3" s="27"/>
      <c r="F3" s="26">
        <f t="shared" si="0"/>
        <v>0</v>
      </c>
      <c r="H3" s="263" t="s">
        <v>105</v>
      </c>
      <c r="I3" s="264"/>
      <c r="J3" s="264"/>
      <c r="K3" s="264"/>
      <c r="L3" s="264"/>
      <c r="M3" s="265"/>
    </row>
    <row r="4" spans="1:13">
      <c r="A4" s="3" t="s">
        <v>3</v>
      </c>
      <c r="B4" s="27"/>
      <c r="C4" s="27"/>
      <c r="D4" s="27"/>
      <c r="E4" s="27"/>
      <c r="F4" s="27">
        <f t="shared" si="0"/>
        <v>0</v>
      </c>
      <c r="H4" s="266"/>
      <c r="I4" s="267"/>
      <c r="J4" s="267"/>
      <c r="K4" s="267"/>
      <c r="L4" s="267"/>
      <c r="M4" s="268"/>
    </row>
    <row r="5" spans="1:13">
      <c r="A5" s="3" t="s">
        <v>3</v>
      </c>
      <c r="B5" s="27"/>
      <c r="C5" s="27" t="s">
        <v>4</v>
      </c>
      <c r="D5" s="27"/>
      <c r="E5" s="27"/>
      <c r="F5" s="27">
        <f t="shared" si="0"/>
        <v>0</v>
      </c>
    </row>
    <row r="6" spans="1:13">
      <c r="A6" s="3" t="s">
        <v>3</v>
      </c>
      <c r="B6" s="27"/>
      <c r="C6" s="27"/>
      <c r="D6" s="27"/>
      <c r="E6" s="27"/>
      <c r="F6" s="27">
        <f t="shared" si="0"/>
        <v>0</v>
      </c>
      <c r="H6" s="257" t="s">
        <v>106</v>
      </c>
      <c r="I6" s="258"/>
      <c r="J6" s="258"/>
      <c r="K6" s="258"/>
      <c r="L6" s="258"/>
      <c r="M6" s="259"/>
    </row>
    <row r="7" spans="1:13">
      <c r="A7" s="3"/>
      <c r="B7" s="27"/>
      <c r="C7" s="27"/>
      <c r="D7" s="27"/>
      <c r="E7" s="27"/>
      <c r="F7" s="27">
        <f t="shared" si="0"/>
        <v>0</v>
      </c>
      <c r="H7" s="260"/>
      <c r="I7" s="261"/>
      <c r="J7" s="261"/>
      <c r="K7" s="261"/>
      <c r="L7" s="261"/>
      <c r="M7" s="262"/>
    </row>
    <row r="8" spans="1:13">
      <c r="A8" s="3"/>
      <c r="B8" s="27"/>
      <c r="C8" s="27"/>
      <c r="D8" s="27"/>
      <c r="E8" s="27"/>
      <c r="F8" s="27">
        <f t="shared" si="0"/>
        <v>0</v>
      </c>
    </row>
    <row r="9" spans="1:13" ht="14.25" thickBot="1">
      <c r="B9" s="35"/>
      <c r="C9" s="35"/>
      <c r="D9" s="35"/>
      <c r="E9" s="35"/>
      <c r="F9" s="35"/>
      <c r="H9" s="257" t="s">
        <v>107</v>
      </c>
      <c r="I9" s="258"/>
      <c r="J9" s="258"/>
      <c r="K9" s="258"/>
      <c r="L9" s="258"/>
      <c r="M9" s="259"/>
    </row>
    <row r="10" spans="1:13" ht="14.25" thickBot="1">
      <c r="A10" s="31"/>
      <c r="B10" s="32" t="s">
        <v>11</v>
      </c>
      <c r="C10" s="32" t="s">
        <v>13</v>
      </c>
      <c r="D10" s="32" t="s">
        <v>65</v>
      </c>
      <c r="E10" s="32" t="s">
        <v>77</v>
      </c>
      <c r="F10" s="33"/>
      <c r="H10" s="260"/>
      <c r="I10" s="261"/>
      <c r="J10" s="261"/>
      <c r="K10" s="261"/>
      <c r="L10" s="261"/>
      <c r="M10" s="262"/>
    </row>
    <row r="11" spans="1:13">
      <c r="A11" s="5" t="s">
        <v>100</v>
      </c>
      <c r="B11" s="19">
        <v>100</v>
      </c>
      <c r="C11" s="19">
        <v>1</v>
      </c>
      <c r="D11" s="19">
        <f>$B$11/100</f>
        <v>1</v>
      </c>
      <c r="E11" s="19"/>
      <c r="F11" s="19"/>
    </row>
    <row r="12" spans="1:13">
      <c r="A12" s="3" t="s">
        <v>101</v>
      </c>
      <c r="B12" s="20">
        <v>100</v>
      </c>
      <c r="C12" s="20">
        <v>1</v>
      </c>
      <c r="D12" s="19">
        <f>$B$12/100</f>
        <v>1</v>
      </c>
      <c r="E12" s="20">
        <v>2</v>
      </c>
      <c r="F12" s="20"/>
      <c r="H12" s="257" t="s">
        <v>108</v>
      </c>
      <c r="I12" s="258"/>
      <c r="J12" s="258"/>
      <c r="K12" s="258"/>
      <c r="L12" s="258"/>
      <c r="M12" s="259"/>
    </row>
    <row r="13" spans="1:13">
      <c r="A13" s="3" t="s">
        <v>102</v>
      </c>
      <c r="B13" s="20">
        <v>100</v>
      </c>
      <c r="C13" s="20">
        <v>1</v>
      </c>
      <c r="D13" s="19">
        <f>$B$13/100</f>
        <v>1</v>
      </c>
      <c r="E13" s="20">
        <v>5</v>
      </c>
      <c r="F13" s="20"/>
      <c r="H13" s="260"/>
      <c r="I13" s="261"/>
      <c r="J13" s="261"/>
      <c r="K13" s="261"/>
      <c r="L13" s="261"/>
      <c r="M13" s="262"/>
    </row>
    <row r="14" spans="1:13">
      <c r="A14" s="3"/>
      <c r="B14" s="20"/>
      <c r="C14" s="20"/>
      <c r="D14" s="20"/>
      <c r="E14" s="20"/>
      <c r="F14" s="20"/>
    </row>
    <row r="15" spans="1:13">
      <c r="A15" s="3"/>
      <c r="B15" s="20"/>
      <c r="C15" s="20"/>
      <c r="D15" s="20"/>
      <c r="E15" s="20"/>
      <c r="F15" s="20"/>
    </row>
    <row r="16" spans="1:13">
      <c r="A16" s="3"/>
      <c r="B16" s="20"/>
      <c r="C16" s="20"/>
      <c r="D16" s="20"/>
      <c r="E16" s="20"/>
      <c r="F16" s="20"/>
    </row>
    <row r="17" spans="1:6">
      <c r="A17" s="3"/>
      <c r="B17" s="20"/>
      <c r="C17" s="20"/>
      <c r="D17" s="20"/>
      <c r="E17" s="20"/>
      <c r="F17" s="20"/>
    </row>
    <row r="18" spans="1:6">
      <c r="A18" s="3" t="s">
        <v>2</v>
      </c>
      <c r="B18" s="20"/>
      <c r="C18" s="20"/>
      <c r="D18" s="20"/>
      <c r="E18" s="20"/>
      <c r="F18" s="20"/>
    </row>
    <row r="19" spans="1:6" ht="14.25" thickBot="1">
      <c r="A19" s="4" t="s">
        <v>4</v>
      </c>
      <c r="B19" s="34"/>
      <c r="C19" s="34"/>
      <c r="D19" s="34"/>
      <c r="E19" s="34"/>
      <c r="F19" s="34"/>
    </row>
    <row r="20" spans="1:6" ht="14.25" thickBot="1">
      <c r="A20" s="31" t="s">
        <v>59</v>
      </c>
      <c r="B20" s="32" t="s">
        <v>11</v>
      </c>
      <c r="C20" s="32"/>
      <c r="D20" s="32" t="s">
        <v>65</v>
      </c>
      <c r="E20" s="32"/>
      <c r="F20" s="33"/>
    </row>
    <row r="21" spans="1:6">
      <c r="A21" s="5" t="s">
        <v>60</v>
      </c>
      <c r="B21" s="19">
        <f>B11</f>
        <v>100</v>
      </c>
      <c r="C21" s="19"/>
      <c r="D21" s="19">
        <f>$B$21/100</f>
        <v>1</v>
      </c>
      <c r="E21" s="19"/>
      <c r="F21" s="19"/>
    </row>
    <row r="22" spans="1:6">
      <c r="A22" s="3" t="s">
        <v>61</v>
      </c>
      <c r="B22" s="20">
        <f>B11</f>
        <v>100</v>
      </c>
      <c r="C22" s="19"/>
      <c r="D22" s="19">
        <f>$B$22/100</f>
        <v>1</v>
      </c>
      <c r="E22" s="20"/>
      <c r="F22" s="20"/>
    </row>
    <row r="23" spans="1:6">
      <c r="A23" s="3" t="s">
        <v>64</v>
      </c>
      <c r="B23" s="20">
        <f>B11</f>
        <v>100</v>
      </c>
      <c r="C23" s="19"/>
      <c r="D23" s="19">
        <f>$B$23/100</f>
        <v>1</v>
      </c>
      <c r="E23" s="20"/>
      <c r="F23" s="20"/>
    </row>
    <row r="24" spans="1:6">
      <c r="A24" s="3" t="s">
        <v>62</v>
      </c>
      <c r="B24" s="20">
        <f>B11</f>
        <v>100</v>
      </c>
      <c r="C24" s="19"/>
      <c r="D24" s="19">
        <f>$B$24/100</f>
        <v>1</v>
      </c>
      <c r="E24" s="20"/>
      <c r="F24" s="20"/>
    </row>
    <row r="25" spans="1:6">
      <c r="A25" s="3" t="s">
        <v>63</v>
      </c>
      <c r="B25" s="20">
        <f>B11</f>
        <v>100</v>
      </c>
      <c r="C25" s="19"/>
      <c r="D25" s="19">
        <f>$B$25/100</f>
        <v>1</v>
      </c>
      <c r="E25" s="20"/>
      <c r="F25" s="20"/>
    </row>
    <row r="26" spans="1:6">
      <c r="A26" s="3"/>
      <c r="B26" s="20"/>
      <c r="C26" s="20"/>
      <c r="D26" s="20"/>
      <c r="E26" s="20"/>
      <c r="F26" s="20"/>
    </row>
    <row r="27" spans="1:6">
      <c r="A27" s="3"/>
      <c r="B27" s="20"/>
      <c r="C27" s="20"/>
      <c r="D27" s="20"/>
      <c r="E27" s="20"/>
      <c r="F27" s="20"/>
    </row>
    <row r="28" spans="1:6">
      <c r="A28" s="3"/>
      <c r="B28" s="20"/>
      <c r="C28" s="20"/>
      <c r="D28" s="20"/>
      <c r="E28" s="20"/>
      <c r="F28" s="20"/>
    </row>
    <row r="29" spans="1:6" ht="14.25" customHeight="1" thickBot="1">
      <c r="A29" s="4"/>
      <c r="B29" s="34"/>
      <c r="C29" s="34"/>
      <c r="D29" s="34"/>
      <c r="E29" s="34"/>
      <c r="F29" s="34"/>
    </row>
    <row r="30" spans="1:6" ht="14.25" customHeight="1" thickBot="1">
      <c r="A30" s="31" t="s">
        <v>70</v>
      </c>
      <c r="B30" s="32" t="s">
        <v>71</v>
      </c>
      <c r="C30" s="32" t="s">
        <v>72</v>
      </c>
      <c r="D30" s="32" t="s">
        <v>73</v>
      </c>
      <c r="E30" s="32"/>
      <c r="F30" s="33"/>
    </row>
    <row r="31" spans="1:6">
      <c r="A31" s="5" t="s">
        <v>74</v>
      </c>
      <c r="B31" s="19">
        <v>20</v>
      </c>
      <c r="C31" s="19">
        <v>15</v>
      </c>
      <c r="D31" s="19">
        <v>20</v>
      </c>
      <c r="E31" s="19"/>
      <c r="F31" s="19"/>
    </row>
    <row r="32" spans="1:6">
      <c r="A32" s="5" t="s">
        <v>69</v>
      </c>
      <c r="B32" s="20">
        <v>40</v>
      </c>
      <c r="C32" s="20">
        <v>40</v>
      </c>
      <c r="D32" s="20">
        <v>40</v>
      </c>
      <c r="E32" s="20"/>
      <c r="F32" s="20"/>
    </row>
    <row r="33" spans="1:13">
      <c r="A33" s="3" t="s">
        <v>14</v>
      </c>
      <c r="B33" s="20">
        <v>2</v>
      </c>
      <c r="C33" s="20"/>
      <c r="D33" s="20"/>
      <c r="E33" s="20"/>
      <c r="F33" s="20"/>
      <c r="H33" s="257" t="s">
        <v>1134</v>
      </c>
      <c r="I33" s="258"/>
      <c r="J33" s="258"/>
      <c r="K33" s="258"/>
      <c r="L33" s="258"/>
      <c r="M33" s="259"/>
    </row>
    <row r="34" spans="1:13">
      <c r="A34" s="3" t="s">
        <v>15</v>
      </c>
      <c r="B34" s="20"/>
      <c r="C34" s="20"/>
      <c r="D34" s="20"/>
      <c r="E34" s="20"/>
      <c r="F34" s="20"/>
      <c r="H34" s="260"/>
      <c r="I34" s="261"/>
      <c r="J34" s="261"/>
      <c r="K34" s="261"/>
      <c r="L34" s="261"/>
      <c r="M34" s="262"/>
    </row>
    <row r="35" spans="1:13">
      <c r="A35" s="3" t="s">
        <v>16</v>
      </c>
      <c r="B35" s="20">
        <v>2</v>
      </c>
      <c r="C35" s="20"/>
      <c r="D35" s="20"/>
      <c r="E35" s="20"/>
      <c r="F35" s="20"/>
    </row>
    <row r="36" spans="1:13">
      <c r="A36" s="3" t="s">
        <v>17</v>
      </c>
      <c r="B36" s="20">
        <v>3</v>
      </c>
      <c r="C36" s="20"/>
      <c r="D36" s="20"/>
      <c r="E36" s="20"/>
      <c r="F36" s="20"/>
    </row>
    <row r="37" spans="1:13">
      <c r="A37" s="3"/>
      <c r="B37" s="20"/>
      <c r="C37" s="20"/>
      <c r="D37" s="20"/>
      <c r="E37" s="20"/>
      <c r="F37" s="20"/>
    </row>
    <row r="38" spans="1:13">
      <c r="A38" s="3"/>
      <c r="B38" s="20"/>
      <c r="C38" s="20"/>
      <c r="D38" s="20"/>
      <c r="E38" s="20"/>
      <c r="F38" s="20"/>
    </row>
    <row r="39" spans="1:13" ht="14.25" thickBot="1">
      <c r="A39" s="4"/>
      <c r="B39" s="34"/>
      <c r="C39" s="34"/>
      <c r="D39" s="34"/>
      <c r="E39" s="34"/>
      <c r="F39" s="34"/>
    </row>
    <row r="40" spans="1:13" ht="14.25" thickBot="1">
      <c r="A40" s="31" t="s">
        <v>10</v>
      </c>
      <c r="B40" s="32" t="s">
        <v>11</v>
      </c>
      <c r="C40" s="32" t="s">
        <v>12</v>
      </c>
      <c r="D40" s="32"/>
      <c r="E40" s="32"/>
      <c r="F40" s="33"/>
    </row>
    <row r="41" spans="1:13">
      <c r="A41" s="1" t="s">
        <v>109</v>
      </c>
      <c r="B41" s="18">
        <v>100</v>
      </c>
      <c r="C41" s="18">
        <v>0</v>
      </c>
    </row>
    <row r="42" spans="1:13">
      <c r="A42" s="1" t="s">
        <v>110</v>
      </c>
      <c r="B42" s="18">
        <v>100</v>
      </c>
      <c r="C42" s="18">
        <v>0</v>
      </c>
    </row>
    <row r="43" spans="1:13">
      <c r="A43" s="1" t="s">
        <v>111</v>
      </c>
      <c r="B43" s="18">
        <v>100</v>
      </c>
      <c r="C43" s="18">
        <v>0</v>
      </c>
    </row>
    <row r="44" spans="1:13">
      <c r="A44" s="1" t="s">
        <v>112</v>
      </c>
      <c r="B44" s="18">
        <v>100</v>
      </c>
      <c r="C44" s="18">
        <v>0</v>
      </c>
    </row>
    <row r="45" spans="1:13">
      <c r="A45" s="1" t="s">
        <v>113</v>
      </c>
      <c r="B45" s="18">
        <v>100</v>
      </c>
      <c r="C45" s="18">
        <v>0</v>
      </c>
    </row>
    <row r="46" spans="1:13">
      <c r="A46" s="1" t="s">
        <v>114</v>
      </c>
      <c r="B46" s="18">
        <v>100</v>
      </c>
      <c r="C46" s="18">
        <v>0</v>
      </c>
    </row>
    <row r="47" spans="1:13">
      <c r="A47" s="1" t="s">
        <v>115</v>
      </c>
      <c r="B47" s="18">
        <v>100</v>
      </c>
      <c r="C47" s="18">
        <v>0</v>
      </c>
    </row>
    <row r="48" spans="1:13">
      <c r="A48" s="1" t="s">
        <v>116</v>
      </c>
      <c r="B48" s="18">
        <v>100</v>
      </c>
      <c r="C48" s="18">
        <v>0</v>
      </c>
    </row>
    <row r="49" spans="1:3">
      <c r="A49" s="1" t="s">
        <v>117</v>
      </c>
      <c r="B49" s="18">
        <v>100</v>
      </c>
      <c r="C49" s="18">
        <v>0</v>
      </c>
    </row>
    <row r="50" spans="1:3">
      <c r="A50" s="1" t="s">
        <v>118</v>
      </c>
      <c r="B50" s="18">
        <v>100</v>
      </c>
      <c r="C50" s="18">
        <v>0</v>
      </c>
    </row>
  </sheetData>
  <mergeCells count="5">
    <mergeCell ref="H33:M34"/>
    <mergeCell ref="H3:M4"/>
    <mergeCell ref="H6:M7"/>
    <mergeCell ref="H9:M10"/>
    <mergeCell ref="H12:M13"/>
  </mergeCells>
  <phoneticPr fontId="2" type="noConversion"/>
  <printOptions horizontalCentered="1"/>
  <pageMargins left="0.35433070866141736" right="0.35433070866141736" top="0.59055118110236227" bottom="0.59055118110236227" header="0.51181102362204722" footer="0.51181102362204722"/>
  <pageSetup paperSize="9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7"/>
  <sheetViews>
    <sheetView showZeros="0" view="pageBreakPreview" topLeftCell="D1" zoomScaleNormal="100" zoomScaleSheetLayoutView="100" workbookViewId="0">
      <pane ySplit="3" topLeftCell="A4" activePane="bottomLeft" state="frozen"/>
      <selection activeCell="D25" sqref="D25:T25"/>
      <selection pane="bottomLeft" activeCell="H83" sqref="H83:Q91"/>
    </sheetView>
  </sheetViews>
  <sheetFormatPr defaultRowHeight="20.45" customHeight="1"/>
  <cols>
    <col min="1" max="1" width="5.77734375" style="18" hidden="1" customWidth="1"/>
    <col min="2" max="2" width="6.5546875" style="17" hidden="1" customWidth="1"/>
    <col min="3" max="3" width="13.6640625" style="17" hidden="1" customWidth="1"/>
    <col min="4" max="4" width="36.21875" style="17" customWidth="1"/>
    <col min="5" max="5" width="9.109375" style="18" hidden="1" customWidth="1"/>
    <col min="6" max="6" width="4.21875" style="22" customWidth="1"/>
    <col min="7" max="7" width="4.6640625" style="28" customWidth="1"/>
    <col min="8" max="8" width="13" style="28" customWidth="1"/>
    <col min="9" max="9" width="13.109375" style="28" customWidth="1"/>
    <col min="10" max="10" width="5.109375" style="28" hidden="1" customWidth="1"/>
    <col min="11" max="11" width="11.21875" style="28" bestFit="1" customWidth="1"/>
    <col min="12" max="12" width="11.5546875" style="28" customWidth="1"/>
    <col min="13" max="14" width="9.44140625" style="28" customWidth="1"/>
    <col min="15" max="15" width="8.77734375" style="28" hidden="1" customWidth="1"/>
    <col min="16" max="16" width="13.21875" style="28" customWidth="1"/>
    <col min="17" max="17" width="10.44140625" style="17" customWidth="1"/>
    <col min="18" max="16384" width="8.88671875" style="2"/>
  </cols>
  <sheetData>
    <row r="1" spans="1:27" ht="20.45" customHeight="1">
      <c r="B1" s="17" t="s">
        <v>829</v>
      </c>
      <c r="D1" s="213" t="s">
        <v>1101</v>
      </c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AA1" s="2" t="s">
        <v>104</v>
      </c>
    </row>
    <row r="2" spans="1:27" s="15" customFormat="1" ht="20.45" customHeight="1">
      <c r="A2" s="215" t="s">
        <v>38</v>
      </c>
      <c r="B2" s="215" t="s">
        <v>22</v>
      </c>
      <c r="C2" s="217" t="s">
        <v>29</v>
      </c>
      <c r="D2" s="216" t="s">
        <v>43</v>
      </c>
      <c r="E2" s="218" t="s">
        <v>23</v>
      </c>
      <c r="F2" s="218" t="s">
        <v>0</v>
      </c>
      <c r="G2" s="219" t="s">
        <v>1</v>
      </c>
      <c r="H2" s="219" t="s">
        <v>24</v>
      </c>
      <c r="I2" s="219"/>
      <c r="J2" s="219" t="s">
        <v>25</v>
      </c>
      <c r="K2" s="219"/>
      <c r="L2" s="219"/>
      <c r="M2" s="219" t="s">
        <v>26</v>
      </c>
      <c r="N2" s="219"/>
      <c r="O2" s="38"/>
      <c r="P2" s="219" t="s">
        <v>30</v>
      </c>
      <c r="Q2" s="216" t="s">
        <v>28</v>
      </c>
    </row>
    <row r="3" spans="1:27" s="15" customFormat="1" ht="20.45" customHeight="1">
      <c r="A3" s="215"/>
      <c r="B3" s="215"/>
      <c r="C3" s="217"/>
      <c r="D3" s="216"/>
      <c r="E3" s="218"/>
      <c r="F3" s="218"/>
      <c r="G3" s="219"/>
      <c r="H3" s="38" t="s">
        <v>31</v>
      </c>
      <c r="I3" s="38" t="s">
        <v>32</v>
      </c>
      <c r="J3" s="38" t="s">
        <v>1</v>
      </c>
      <c r="K3" s="38" t="s">
        <v>31</v>
      </c>
      <c r="L3" s="38" t="s">
        <v>32</v>
      </c>
      <c r="M3" s="38" t="s">
        <v>33</v>
      </c>
      <c r="N3" s="38" t="s">
        <v>32</v>
      </c>
      <c r="O3" s="38" t="s">
        <v>34</v>
      </c>
      <c r="P3" s="219"/>
      <c r="Q3" s="216"/>
    </row>
    <row r="4" spans="1:27" ht="20.45" customHeight="1">
      <c r="B4" s="17" t="s">
        <v>1132</v>
      </c>
      <c r="D4" s="220" t="s">
        <v>1131</v>
      </c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2"/>
    </row>
    <row r="5" spans="1:27" ht="20.45" customHeight="1">
      <c r="B5" s="17" t="s">
        <v>1126</v>
      </c>
      <c r="D5" s="36" t="s">
        <v>1127</v>
      </c>
      <c r="E5" s="20"/>
      <c r="F5" s="23" t="s">
        <v>348</v>
      </c>
      <c r="G5" s="29">
        <v>1</v>
      </c>
      <c r="H5" s="29"/>
      <c r="I5" s="29"/>
      <c r="J5" s="29"/>
      <c r="K5" s="29"/>
      <c r="L5" s="29"/>
      <c r="M5" s="29"/>
      <c r="N5" s="29"/>
      <c r="O5" s="29"/>
      <c r="P5" s="29"/>
      <c r="Q5" s="36" t="s">
        <v>2</v>
      </c>
    </row>
    <row r="6" spans="1:27" ht="20.45" customHeight="1">
      <c r="D6" s="36"/>
      <c r="E6" s="20"/>
      <c r="F6" s="23"/>
      <c r="G6" s="29"/>
      <c r="H6" s="29"/>
      <c r="I6" s="29"/>
      <c r="J6" s="29"/>
      <c r="K6" s="29"/>
      <c r="L6" s="29"/>
      <c r="M6" s="29"/>
      <c r="N6" s="29"/>
      <c r="O6" s="29"/>
      <c r="P6" s="29"/>
      <c r="Q6" s="36"/>
    </row>
    <row r="7" spans="1:27" ht="20.45" customHeight="1">
      <c r="D7" s="36"/>
      <c r="E7" s="20"/>
      <c r="F7" s="23"/>
      <c r="G7" s="29"/>
      <c r="H7" s="29"/>
      <c r="I7" s="29"/>
      <c r="J7" s="29"/>
      <c r="K7" s="29"/>
      <c r="L7" s="29"/>
      <c r="M7" s="29"/>
      <c r="N7" s="29"/>
      <c r="O7" s="29"/>
      <c r="P7" s="29"/>
      <c r="Q7" s="36"/>
    </row>
    <row r="8" spans="1:27" ht="20.45" customHeight="1">
      <c r="D8" s="36"/>
      <c r="E8" s="20"/>
      <c r="F8" s="23"/>
      <c r="G8" s="29"/>
      <c r="H8" s="29"/>
      <c r="I8" s="29"/>
      <c r="J8" s="29"/>
      <c r="K8" s="29"/>
      <c r="L8" s="29"/>
      <c r="M8" s="29"/>
      <c r="N8" s="29"/>
      <c r="O8" s="29"/>
      <c r="P8" s="29"/>
      <c r="Q8" s="36"/>
    </row>
    <row r="9" spans="1:27" ht="20.45" customHeight="1">
      <c r="D9" s="36"/>
      <c r="E9" s="20"/>
      <c r="F9" s="23"/>
      <c r="G9" s="29"/>
      <c r="H9" s="29"/>
      <c r="I9" s="29"/>
      <c r="J9" s="29"/>
      <c r="K9" s="29"/>
      <c r="L9" s="29"/>
      <c r="M9" s="29"/>
      <c r="N9" s="29"/>
      <c r="O9" s="29"/>
      <c r="P9" s="29"/>
      <c r="Q9" s="36"/>
    </row>
    <row r="10" spans="1:27" ht="20.45" customHeight="1">
      <c r="D10" s="36"/>
      <c r="E10" s="20"/>
      <c r="F10" s="23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6"/>
    </row>
    <row r="11" spans="1:27" ht="20.45" customHeight="1">
      <c r="D11" s="36"/>
      <c r="E11" s="20"/>
      <c r="F11" s="23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6"/>
    </row>
    <row r="12" spans="1:27" ht="20.45" customHeight="1">
      <c r="D12" s="36"/>
      <c r="E12" s="20"/>
      <c r="F12" s="23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6"/>
    </row>
    <row r="13" spans="1:27" ht="20.45" customHeight="1">
      <c r="D13" s="36"/>
      <c r="E13" s="20"/>
      <c r="F13" s="23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36"/>
    </row>
    <row r="14" spans="1:27" ht="20.45" customHeight="1">
      <c r="D14" s="36"/>
      <c r="E14" s="20"/>
      <c r="F14" s="23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6"/>
    </row>
    <row r="15" spans="1:27" ht="20.45" customHeight="1">
      <c r="D15" s="36"/>
      <c r="E15" s="20"/>
      <c r="F15" s="23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36"/>
    </row>
    <row r="16" spans="1:27" ht="20.45" customHeight="1">
      <c r="D16" s="36"/>
      <c r="E16" s="20"/>
      <c r="F16" s="23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6"/>
    </row>
    <row r="17" spans="2:17" ht="20.45" customHeight="1">
      <c r="D17" s="36"/>
      <c r="E17" s="20"/>
      <c r="F17" s="23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6"/>
    </row>
    <row r="18" spans="2:17" ht="20.45" customHeight="1">
      <c r="D18" s="36"/>
      <c r="E18" s="20"/>
      <c r="F18" s="23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6"/>
    </row>
    <row r="19" spans="2:17" ht="20.45" customHeight="1">
      <c r="D19" s="36"/>
      <c r="E19" s="20"/>
      <c r="F19" s="23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6"/>
    </row>
    <row r="20" spans="2:17" ht="20.45" customHeight="1">
      <c r="D20" s="36"/>
      <c r="E20" s="20"/>
      <c r="F20" s="23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36"/>
    </row>
    <row r="21" spans="2:17" ht="20.45" customHeight="1">
      <c r="D21" s="36"/>
      <c r="E21" s="20"/>
      <c r="F21" s="23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6"/>
    </row>
    <row r="22" spans="2:17" ht="20.45" customHeight="1">
      <c r="D22" s="36"/>
      <c r="E22" s="20"/>
      <c r="F22" s="23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6"/>
    </row>
    <row r="23" spans="2:17" ht="20.45" customHeight="1">
      <c r="D23" s="36"/>
      <c r="E23" s="20"/>
      <c r="F23" s="23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6"/>
    </row>
    <row r="24" spans="2:17" ht="20.45" customHeight="1">
      <c r="D24" s="36"/>
      <c r="E24" s="20"/>
      <c r="F24" s="23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6"/>
    </row>
    <row r="25" spans="2:17" ht="20.45" customHeight="1">
      <c r="D25" s="36"/>
      <c r="E25" s="20"/>
      <c r="F25" s="23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6"/>
    </row>
    <row r="26" spans="2:17" ht="20.45" customHeight="1">
      <c r="D26" s="36"/>
      <c r="E26" s="20"/>
      <c r="F26" s="23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6"/>
    </row>
    <row r="27" spans="2:17" ht="20.45" customHeight="1">
      <c r="D27" s="36"/>
      <c r="E27" s="20"/>
      <c r="F27" s="23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6"/>
    </row>
    <row r="28" spans="2:17" ht="20.45" customHeight="1">
      <c r="D28" s="36"/>
      <c r="E28" s="20"/>
      <c r="F28" s="23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6"/>
    </row>
    <row r="29" spans="2:17" ht="20.45" customHeight="1">
      <c r="C29" s="17" t="s">
        <v>1128</v>
      </c>
      <c r="D29" s="36" t="s">
        <v>832</v>
      </c>
      <c r="E29" s="20"/>
      <c r="F29" s="23"/>
      <c r="G29" s="29"/>
      <c r="H29" s="29"/>
      <c r="I29" s="29">
        <f>TRUNC(SUM(I4:I28))</f>
        <v>0</v>
      </c>
      <c r="J29" s="29"/>
      <c r="K29" s="29"/>
      <c r="L29" s="29">
        <f>TRUNC(SUM(L4:L28))</f>
        <v>0</v>
      </c>
      <c r="M29" s="29"/>
      <c r="N29" s="29">
        <f>TRUNC(SUM(N4:N28))</f>
        <v>0</v>
      </c>
      <c r="O29" s="29" t="str">
        <f>IF((H29+K29+M29)=0, "", (H29+K29+M29))</f>
        <v/>
      </c>
      <c r="P29" s="29">
        <f>TRUNC(SUM(P4:P28))</f>
        <v>0</v>
      </c>
      <c r="Q29" s="36"/>
    </row>
    <row r="30" spans="2:17" ht="20.45" customHeight="1">
      <c r="B30" s="17" t="s">
        <v>556</v>
      </c>
      <c r="D30" s="220" t="s">
        <v>1131</v>
      </c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2"/>
    </row>
    <row r="31" spans="2:17" ht="20.45" customHeight="1">
      <c r="B31" s="17" t="s">
        <v>1129</v>
      </c>
      <c r="D31" s="36" t="s">
        <v>1130</v>
      </c>
      <c r="E31" s="20"/>
      <c r="F31" s="23" t="s">
        <v>348</v>
      </c>
      <c r="G31" s="29">
        <v>1</v>
      </c>
      <c r="H31" s="29"/>
      <c r="I31" s="29"/>
      <c r="J31" s="29"/>
      <c r="K31" s="29"/>
      <c r="L31" s="29"/>
      <c r="M31" s="29"/>
      <c r="N31" s="29"/>
      <c r="O31" s="29"/>
      <c r="P31" s="29"/>
      <c r="Q31" s="36"/>
    </row>
    <row r="32" spans="2:17" ht="20.45" customHeight="1">
      <c r="D32" s="36"/>
      <c r="E32" s="20"/>
      <c r="F32" s="23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6"/>
    </row>
    <row r="33" spans="4:17" ht="20.45" customHeight="1">
      <c r="D33" s="36"/>
      <c r="E33" s="20"/>
      <c r="F33" s="23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36"/>
    </row>
    <row r="34" spans="4:17" ht="20.45" customHeight="1">
      <c r="D34" s="36"/>
      <c r="E34" s="20"/>
      <c r="F34" s="23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6"/>
    </row>
    <row r="35" spans="4:17" ht="20.45" customHeight="1">
      <c r="D35" s="36"/>
      <c r="E35" s="20"/>
      <c r="F35" s="23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36"/>
    </row>
    <row r="36" spans="4:17" ht="20.45" customHeight="1">
      <c r="D36" s="36"/>
      <c r="E36" s="20"/>
      <c r="F36" s="23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36"/>
    </row>
    <row r="37" spans="4:17" ht="20.45" customHeight="1">
      <c r="D37" s="36"/>
      <c r="E37" s="20"/>
      <c r="F37" s="23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36"/>
    </row>
    <row r="38" spans="4:17" ht="20.45" customHeight="1">
      <c r="D38" s="36"/>
      <c r="E38" s="20"/>
      <c r="F38" s="23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36"/>
    </row>
    <row r="39" spans="4:17" ht="20.45" customHeight="1">
      <c r="D39" s="36"/>
      <c r="E39" s="20"/>
      <c r="F39" s="23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36"/>
    </row>
    <row r="40" spans="4:17" ht="20.45" customHeight="1">
      <c r="D40" s="36"/>
      <c r="E40" s="20"/>
      <c r="F40" s="23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36"/>
    </row>
    <row r="41" spans="4:17" ht="20.45" customHeight="1">
      <c r="D41" s="36"/>
      <c r="E41" s="20"/>
      <c r="F41" s="23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36"/>
    </row>
    <row r="42" spans="4:17" ht="20.45" customHeight="1">
      <c r="D42" s="36"/>
      <c r="E42" s="20"/>
      <c r="F42" s="23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36"/>
    </row>
    <row r="43" spans="4:17" ht="20.45" customHeight="1">
      <c r="D43" s="36"/>
      <c r="E43" s="20"/>
      <c r="F43" s="23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36"/>
    </row>
    <row r="44" spans="4:17" ht="20.45" customHeight="1">
      <c r="D44" s="36"/>
      <c r="E44" s="20"/>
      <c r="F44" s="23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36"/>
    </row>
    <row r="45" spans="4:17" ht="20.45" customHeight="1">
      <c r="D45" s="36"/>
      <c r="E45" s="20"/>
      <c r="F45" s="23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6"/>
    </row>
    <row r="46" spans="4:17" ht="20.45" customHeight="1">
      <c r="D46" s="36"/>
      <c r="E46" s="20"/>
      <c r="F46" s="23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36"/>
    </row>
    <row r="47" spans="4:17" ht="20.45" customHeight="1">
      <c r="D47" s="36"/>
      <c r="E47" s="20"/>
      <c r="F47" s="23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36"/>
    </row>
    <row r="48" spans="4:17" ht="20.45" customHeight="1">
      <c r="D48" s="36"/>
      <c r="E48" s="20"/>
      <c r="F48" s="23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36"/>
    </row>
    <row r="49" spans="2:17" ht="20.45" customHeight="1">
      <c r="D49" s="36"/>
      <c r="E49" s="20"/>
      <c r="F49" s="23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36"/>
    </row>
    <row r="50" spans="2:17" ht="20.45" customHeight="1">
      <c r="D50" s="36"/>
      <c r="E50" s="20"/>
      <c r="F50" s="23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36"/>
    </row>
    <row r="51" spans="2:17" ht="20.45" customHeight="1">
      <c r="D51" s="36"/>
      <c r="E51" s="20"/>
      <c r="F51" s="23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36"/>
    </row>
    <row r="52" spans="2:17" ht="20.45" customHeight="1">
      <c r="D52" s="36"/>
      <c r="E52" s="20"/>
      <c r="F52" s="23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36"/>
    </row>
    <row r="53" spans="2:17" ht="20.45" customHeight="1">
      <c r="D53" s="36"/>
      <c r="E53" s="20"/>
      <c r="F53" s="23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36"/>
    </row>
    <row r="54" spans="2:17" ht="20.45" customHeight="1">
      <c r="D54" s="36"/>
      <c r="E54" s="20"/>
      <c r="F54" s="23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36"/>
    </row>
    <row r="55" spans="2:17" ht="20.45" customHeight="1">
      <c r="C55" s="17" t="s">
        <v>1128</v>
      </c>
      <c r="D55" s="36" t="s">
        <v>832</v>
      </c>
      <c r="E55" s="20"/>
      <c r="F55" s="23"/>
      <c r="G55" s="29"/>
      <c r="H55" s="29"/>
      <c r="I55" s="29">
        <f>TRUNC(SUM(I30:I54))</f>
        <v>0</v>
      </c>
      <c r="J55" s="29"/>
      <c r="K55" s="29"/>
      <c r="L55" s="29">
        <f>TRUNC(SUM(L30:L54))</f>
        <v>0</v>
      </c>
      <c r="M55" s="29"/>
      <c r="N55" s="29">
        <f>TRUNC(SUM(N30:N54))</f>
        <v>0</v>
      </c>
      <c r="O55" s="29" t="str">
        <f>IF((H55+K55+M55)=0, "", (H55+K55+M55))</f>
        <v/>
      </c>
      <c r="P55" s="29">
        <f>TRUNC(SUM(P30:P54))</f>
        <v>0</v>
      </c>
      <c r="Q55" s="36"/>
    </row>
    <row r="56" spans="2:17" ht="20.45" customHeight="1">
      <c r="B56" s="17" t="s">
        <v>556</v>
      </c>
      <c r="D56" s="220" t="s">
        <v>1127</v>
      </c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2"/>
    </row>
    <row r="57" spans="2:17" ht="20.45" customHeight="1">
      <c r="B57" s="17" t="s">
        <v>1102</v>
      </c>
      <c r="D57" s="36" t="s">
        <v>109</v>
      </c>
      <c r="E57" s="20"/>
      <c r="F57" s="23" t="s">
        <v>348</v>
      </c>
      <c r="G57" s="29">
        <v>1</v>
      </c>
      <c r="H57" s="29"/>
      <c r="I57" s="29"/>
      <c r="J57" s="29"/>
      <c r="K57" s="29"/>
      <c r="L57" s="29"/>
      <c r="M57" s="29"/>
      <c r="N57" s="29"/>
      <c r="O57" s="29"/>
      <c r="P57" s="29"/>
      <c r="Q57" s="36"/>
    </row>
    <row r="58" spans="2:17" ht="20.45" customHeight="1">
      <c r="B58" s="17" t="s">
        <v>1104</v>
      </c>
      <c r="D58" s="36" t="s">
        <v>110</v>
      </c>
      <c r="E58" s="20"/>
      <c r="F58" s="23" t="s">
        <v>348</v>
      </c>
      <c r="G58" s="29">
        <v>1</v>
      </c>
      <c r="H58" s="29"/>
      <c r="I58" s="29"/>
      <c r="J58" s="29"/>
      <c r="K58" s="29"/>
      <c r="L58" s="29"/>
      <c r="M58" s="29"/>
      <c r="N58" s="29"/>
      <c r="O58" s="29"/>
      <c r="P58" s="29"/>
      <c r="Q58" s="36"/>
    </row>
    <row r="59" spans="2:17" ht="20.45" customHeight="1">
      <c r="B59" s="17" t="s">
        <v>1105</v>
      </c>
      <c r="D59" s="36" t="s">
        <v>111</v>
      </c>
      <c r="E59" s="20"/>
      <c r="F59" s="23" t="s">
        <v>348</v>
      </c>
      <c r="G59" s="29">
        <v>1</v>
      </c>
      <c r="H59" s="29"/>
      <c r="I59" s="29"/>
      <c r="J59" s="29"/>
      <c r="K59" s="29"/>
      <c r="L59" s="29"/>
      <c r="M59" s="29"/>
      <c r="N59" s="29"/>
      <c r="O59" s="29"/>
      <c r="P59" s="29"/>
      <c r="Q59" s="36"/>
    </row>
    <row r="60" spans="2:17" ht="20.45" customHeight="1">
      <c r="B60" s="17" t="s">
        <v>1106</v>
      </c>
      <c r="D60" s="36" t="s">
        <v>112</v>
      </c>
      <c r="E60" s="20"/>
      <c r="F60" s="23" t="s">
        <v>348</v>
      </c>
      <c r="G60" s="29">
        <v>1</v>
      </c>
      <c r="H60" s="29"/>
      <c r="I60" s="29"/>
      <c r="J60" s="29"/>
      <c r="K60" s="29"/>
      <c r="L60" s="29"/>
      <c r="M60" s="29"/>
      <c r="N60" s="29"/>
      <c r="O60" s="29"/>
      <c r="P60" s="29"/>
      <c r="Q60" s="36"/>
    </row>
    <row r="61" spans="2:17" ht="20.45" customHeight="1">
      <c r="B61" s="17" t="s">
        <v>1107</v>
      </c>
      <c r="D61" s="36" t="s">
        <v>113</v>
      </c>
      <c r="E61" s="20"/>
      <c r="F61" s="23" t="s">
        <v>348</v>
      </c>
      <c r="G61" s="29">
        <v>1</v>
      </c>
      <c r="H61" s="29"/>
      <c r="I61" s="29"/>
      <c r="J61" s="29"/>
      <c r="K61" s="29"/>
      <c r="L61" s="29"/>
      <c r="M61" s="29"/>
      <c r="N61" s="29"/>
      <c r="O61" s="29"/>
      <c r="P61" s="29"/>
      <c r="Q61" s="36"/>
    </row>
    <row r="62" spans="2:17" ht="20.45" customHeight="1">
      <c r="B62" s="17" t="s">
        <v>1108</v>
      </c>
      <c r="D62" s="36" t="s">
        <v>114</v>
      </c>
      <c r="E62" s="20"/>
      <c r="F62" s="23" t="s">
        <v>348</v>
      </c>
      <c r="G62" s="29">
        <v>1</v>
      </c>
      <c r="H62" s="29"/>
      <c r="I62" s="29"/>
      <c r="J62" s="29"/>
      <c r="K62" s="29"/>
      <c r="L62" s="29"/>
      <c r="M62" s="29"/>
      <c r="N62" s="29"/>
      <c r="O62" s="29"/>
      <c r="P62" s="29"/>
      <c r="Q62" s="36"/>
    </row>
    <row r="63" spans="2:17" ht="20.45" customHeight="1">
      <c r="D63" s="36"/>
      <c r="E63" s="20"/>
      <c r="F63" s="23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36"/>
    </row>
    <row r="64" spans="2:17" ht="20.45" customHeight="1">
      <c r="D64" s="36"/>
      <c r="E64" s="20"/>
      <c r="F64" s="23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36"/>
    </row>
    <row r="65" spans="4:17" ht="20.45" customHeight="1">
      <c r="D65" s="36"/>
      <c r="E65" s="20"/>
      <c r="F65" s="23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36"/>
    </row>
    <row r="66" spans="4:17" ht="20.45" customHeight="1">
      <c r="D66" s="36"/>
      <c r="E66" s="20"/>
      <c r="F66" s="23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36"/>
    </row>
    <row r="67" spans="4:17" ht="20.45" customHeight="1">
      <c r="D67" s="36"/>
      <c r="E67" s="20"/>
      <c r="F67" s="23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36"/>
    </row>
    <row r="68" spans="4:17" ht="20.45" customHeight="1">
      <c r="D68" s="36"/>
      <c r="E68" s="20"/>
      <c r="F68" s="23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36"/>
    </row>
    <row r="69" spans="4:17" ht="20.45" customHeight="1">
      <c r="D69" s="36"/>
      <c r="E69" s="20"/>
      <c r="F69" s="23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36"/>
    </row>
    <row r="70" spans="4:17" ht="20.45" customHeight="1">
      <c r="D70" s="36"/>
      <c r="E70" s="20"/>
      <c r="F70" s="23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36"/>
    </row>
    <row r="71" spans="4:17" ht="20.45" customHeight="1">
      <c r="D71" s="36"/>
      <c r="E71" s="20"/>
      <c r="F71" s="23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36"/>
    </row>
    <row r="72" spans="4:17" ht="20.45" customHeight="1">
      <c r="D72" s="36"/>
      <c r="E72" s="20"/>
      <c r="F72" s="23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36"/>
    </row>
    <row r="73" spans="4:17" ht="20.45" customHeight="1">
      <c r="D73" s="36"/>
      <c r="E73" s="20"/>
      <c r="F73" s="23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36"/>
    </row>
    <row r="74" spans="4:17" ht="20.45" customHeight="1">
      <c r="D74" s="36"/>
      <c r="E74" s="20"/>
      <c r="F74" s="23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36"/>
    </row>
    <row r="75" spans="4:17" ht="20.45" customHeight="1">
      <c r="D75" s="36"/>
      <c r="E75" s="20"/>
      <c r="F75" s="23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36"/>
    </row>
    <row r="76" spans="4:17" ht="20.45" customHeight="1">
      <c r="D76" s="36"/>
      <c r="E76" s="20"/>
      <c r="F76" s="23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36"/>
    </row>
    <row r="77" spans="4:17" ht="20.45" customHeight="1">
      <c r="D77" s="36"/>
      <c r="E77" s="20"/>
      <c r="F77" s="23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36"/>
    </row>
    <row r="78" spans="4:17" ht="20.45" customHeight="1">
      <c r="D78" s="36"/>
      <c r="E78" s="20"/>
      <c r="F78" s="23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36"/>
    </row>
    <row r="79" spans="4:17" ht="20.45" customHeight="1">
      <c r="D79" s="36"/>
      <c r="E79" s="20"/>
      <c r="F79" s="23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36"/>
    </row>
    <row r="80" spans="4:17" ht="20.45" customHeight="1">
      <c r="D80" s="36"/>
      <c r="E80" s="20"/>
      <c r="F80" s="23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36"/>
    </row>
    <row r="81" spans="2:17" ht="20.45" customHeight="1">
      <c r="B81" s="17" t="s">
        <v>1126</v>
      </c>
      <c r="C81" s="17" t="s">
        <v>1128</v>
      </c>
      <c r="D81" s="36" t="s">
        <v>832</v>
      </c>
      <c r="E81" s="20"/>
      <c r="F81" s="23"/>
      <c r="G81" s="29"/>
      <c r="H81" s="29"/>
      <c r="I81" s="29">
        <f>TRUNC(SUM(I56:I80))</f>
        <v>0</v>
      </c>
      <c r="J81" s="29"/>
      <c r="K81" s="29"/>
      <c r="L81" s="29">
        <f>TRUNC(SUM(L56:L80))</f>
        <v>0</v>
      </c>
      <c r="M81" s="29"/>
      <c r="N81" s="29">
        <f>TRUNC(SUM(N56:N80))</f>
        <v>0</v>
      </c>
      <c r="O81" s="29" t="str">
        <f>IF((H81+K81+M81)=0, "", (H81+K81+M81))</f>
        <v/>
      </c>
      <c r="P81" s="29">
        <f>TRUNC(SUM(P56:P80))</f>
        <v>0</v>
      </c>
      <c r="Q81" s="36"/>
    </row>
    <row r="82" spans="2:17" ht="20.45" customHeight="1">
      <c r="B82" s="17" t="s">
        <v>556</v>
      </c>
      <c r="D82" s="220" t="s">
        <v>1130</v>
      </c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2"/>
    </row>
    <row r="83" spans="2:17" ht="20.45" customHeight="1">
      <c r="B83" s="17" t="s">
        <v>1109</v>
      </c>
      <c r="D83" s="36" t="s">
        <v>115</v>
      </c>
      <c r="E83" s="20"/>
      <c r="F83" s="23" t="s">
        <v>348</v>
      </c>
      <c r="G83" s="29">
        <v>1</v>
      </c>
      <c r="H83" s="29"/>
      <c r="I83" s="29"/>
      <c r="J83" s="29"/>
      <c r="K83" s="29"/>
      <c r="L83" s="29"/>
      <c r="M83" s="29"/>
      <c r="N83" s="29"/>
      <c r="O83" s="29"/>
      <c r="P83" s="29"/>
      <c r="Q83" s="36"/>
    </row>
    <row r="84" spans="2:17" ht="20.45" customHeight="1">
      <c r="B84" s="17" t="s">
        <v>1110</v>
      </c>
      <c r="D84" s="36" t="s">
        <v>116</v>
      </c>
      <c r="E84" s="20"/>
      <c r="F84" s="23" t="s">
        <v>348</v>
      </c>
      <c r="G84" s="29">
        <v>1</v>
      </c>
      <c r="H84" s="29"/>
      <c r="I84" s="29"/>
      <c r="J84" s="29"/>
      <c r="K84" s="29"/>
      <c r="L84" s="29"/>
      <c r="M84" s="29"/>
      <c r="N84" s="29"/>
      <c r="O84" s="29"/>
      <c r="P84" s="29"/>
      <c r="Q84" s="36"/>
    </row>
    <row r="85" spans="2:17" ht="20.45" customHeight="1">
      <c r="B85" s="17" t="s">
        <v>1112</v>
      </c>
      <c r="D85" s="36" t="s">
        <v>117</v>
      </c>
      <c r="E85" s="20"/>
      <c r="F85" s="23" t="s">
        <v>348</v>
      </c>
      <c r="G85" s="29">
        <v>1</v>
      </c>
      <c r="H85" s="29"/>
      <c r="I85" s="29"/>
      <c r="J85" s="29"/>
      <c r="K85" s="29"/>
      <c r="L85" s="29"/>
      <c r="M85" s="29"/>
      <c r="N85" s="29"/>
      <c r="O85" s="29"/>
      <c r="P85" s="29"/>
      <c r="Q85" s="36"/>
    </row>
    <row r="86" spans="2:17" ht="20.45" customHeight="1">
      <c r="B86" s="17" t="s">
        <v>1113</v>
      </c>
      <c r="D86" s="36" t="s">
        <v>118</v>
      </c>
      <c r="E86" s="20"/>
      <c r="F86" s="23" t="s">
        <v>348</v>
      </c>
      <c r="G86" s="29">
        <v>1</v>
      </c>
      <c r="H86" s="29"/>
      <c r="I86" s="29"/>
      <c r="J86" s="29"/>
      <c r="K86" s="29"/>
      <c r="L86" s="29"/>
      <c r="M86" s="29"/>
      <c r="N86" s="29"/>
      <c r="O86" s="29"/>
      <c r="P86" s="29"/>
      <c r="Q86" s="36"/>
    </row>
    <row r="87" spans="2:17" ht="20.45" customHeight="1">
      <c r="D87" s="36"/>
      <c r="E87" s="20"/>
      <c r="F87" s="23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36"/>
    </row>
    <row r="88" spans="2:17" ht="20.45" customHeight="1">
      <c r="D88" s="36"/>
      <c r="E88" s="20"/>
      <c r="F88" s="23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36"/>
    </row>
    <row r="89" spans="2:17" ht="20.45" customHeight="1">
      <c r="D89" s="36"/>
      <c r="E89" s="20"/>
      <c r="F89" s="23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36"/>
    </row>
    <row r="90" spans="2:17" ht="20.45" customHeight="1">
      <c r="D90" s="36"/>
      <c r="E90" s="20"/>
      <c r="F90" s="23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36"/>
    </row>
    <row r="91" spans="2:17" ht="20.45" customHeight="1">
      <c r="D91" s="36"/>
      <c r="E91" s="20"/>
      <c r="F91" s="23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36"/>
    </row>
    <row r="92" spans="2:17" ht="20.45" customHeight="1">
      <c r="D92" s="36"/>
      <c r="E92" s="20"/>
      <c r="F92" s="23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36"/>
    </row>
    <row r="93" spans="2:17" ht="20.45" customHeight="1">
      <c r="D93" s="36"/>
      <c r="E93" s="20"/>
      <c r="F93" s="23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36"/>
    </row>
    <row r="94" spans="2:17" ht="20.45" customHeight="1">
      <c r="D94" s="36"/>
      <c r="E94" s="20"/>
      <c r="F94" s="23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36"/>
    </row>
    <row r="95" spans="2:17" ht="20.45" customHeight="1">
      <c r="D95" s="36"/>
      <c r="E95" s="20"/>
      <c r="F95" s="23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36"/>
    </row>
    <row r="96" spans="2:17" ht="20.45" customHeight="1">
      <c r="D96" s="36"/>
      <c r="E96" s="20"/>
      <c r="F96" s="23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36"/>
    </row>
    <row r="97" spans="2:17" ht="20.45" customHeight="1">
      <c r="D97" s="36"/>
      <c r="E97" s="20"/>
      <c r="F97" s="23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36"/>
    </row>
    <row r="98" spans="2:17" ht="20.45" customHeight="1">
      <c r="D98" s="36"/>
      <c r="E98" s="20"/>
      <c r="F98" s="23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36"/>
    </row>
    <row r="99" spans="2:17" ht="20.45" customHeight="1">
      <c r="D99" s="36"/>
      <c r="E99" s="20"/>
      <c r="F99" s="23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36"/>
    </row>
    <row r="100" spans="2:17" ht="20.45" customHeight="1">
      <c r="D100" s="36"/>
      <c r="E100" s="20"/>
      <c r="F100" s="23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36"/>
    </row>
    <row r="101" spans="2:17" ht="20.45" customHeight="1">
      <c r="D101" s="36"/>
      <c r="E101" s="20"/>
      <c r="F101" s="23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36"/>
    </row>
    <row r="102" spans="2:17" ht="20.45" customHeight="1">
      <c r="D102" s="36"/>
      <c r="E102" s="20"/>
      <c r="F102" s="23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36"/>
    </row>
    <row r="103" spans="2:17" ht="20.45" customHeight="1">
      <c r="D103" s="36"/>
      <c r="E103" s="20"/>
      <c r="F103" s="23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36"/>
    </row>
    <row r="104" spans="2:17" ht="20.45" customHeight="1">
      <c r="D104" s="36"/>
      <c r="E104" s="20"/>
      <c r="F104" s="23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36"/>
    </row>
    <row r="105" spans="2:17" ht="20.45" customHeight="1">
      <c r="D105" s="36"/>
      <c r="E105" s="20"/>
      <c r="F105" s="23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36"/>
    </row>
    <row r="106" spans="2:17" ht="20.45" customHeight="1">
      <c r="D106" s="36"/>
      <c r="E106" s="20"/>
      <c r="F106" s="23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36"/>
    </row>
    <row r="107" spans="2:17" ht="20.45" customHeight="1">
      <c r="B107" s="17" t="s">
        <v>1129</v>
      </c>
      <c r="C107" s="17" t="s">
        <v>1128</v>
      </c>
      <c r="D107" s="36" t="s">
        <v>832</v>
      </c>
      <c r="E107" s="20"/>
      <c r="F107" s="23"/>
      <c r="G107" s="29"/>
      <c r="H107" s="29"/>
      <c r="I107" s="29">
        <f>TRUNC(SUM(I82:I106))</f>
        <v>0</v>
      </c>
      <c r="J107" s="29"/>
      <c r="K107" s="29"/>
      <c r="L107" s="29">
        <f>TRUNC(SUM(L82:L106))</f>
        <v>0</v>
      </c>
      <c r="M107" s="29"/>
      <c r="N107" s="29">
        <f>TRUNC(SUM(N82:N106))</f>
        <v>0</v>
      </c>
      <c r="O107" s="29" t="str">
        <f>IF((H107+K107+M107)=0, "", (H107+K107+M107))</f>
        <v/>
      </c>
      <c r="P107" s="29">
        <f>TRUNC(SUM(P82:P106))</f>
        <v>0</v>
      </c>
      <c r="Q107" s="36"/>
    </row>
  </sheetData>
  <mergeCells count="17">
    <mergeCell ref="D4:Q4"/>
    <mergeCell ref="D30:Q30"/>
    <mergeCell ref="D56:Q56"/>
    <mergeCell ref="D82:Q82"/>
    <mergeCell ref="J2:L2"/>
    <mergeCell ref="M2:N2"/>
    <mergeCell ref="D1:Q1"/>
    <mergeCell ref="A2:A3"/>
    <mergeCell ref="Q2:Q3"/>
    <mergeCell ref="B2:B3"/>
    <mergeCell ref="C2:C3"/>
    <mergeCell ref="E2:E3"/>
    <mergeCell ref="F2:F3"/>
    <mergeCell ref="G2:G3"/>
    <mergeCell ref="H2:I2"/>
    <mergeCell ref="P2:P3"/>
    <mergeCell ref="D2:D3"/>
  </mergeCells>
  <phoneticPr fontId="2" type="noConversion"/>
  <printOptions horizontalCentered="1" verticalCentered="1"/>
  <pageMargins left="0.74803149606299213" right="0.35433070866141736" top="0.59055118110236227" bottom="0.59055118110236227" header="0.51181102362204722" footer="0.47244094488188981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15"/>
  <sheetViews>
    <sheetView showZeros="0" view="pageBreakPreview" zoomScaleNormal="100" zoomScaleSheetLayoutView="100" workbookViewId="0">
      <pane ySplit="3" topLeftCell="A4" activePane="bottomLeft" state="frozen"/>
      <selection activeCell="D25" sqref="D25:T25"/>
      <selection pane="bottomLeft" activeCell="K6" sqref="K6"/>
    </sheetView>
  </sheetViews>
  <sheetFormatPr defaultRowHeight="23.1" customHeight="1"/>
  <cols>
    <col min="1" max="1" width="12.109375" style="63" hidden="1" customWidth="1"/>
    <col min="2" max="2" width="17.44140625" style="63" hidden="1" customWidth="1"/>
    <col min="3" max="3" width="20.6640625" style="63" hidden="1" customWidth="1"/>
    <col min="4" max="4" width="24.33203125" style="63" customWidth="1"/>
    <col min="5" max="5" width="25.33203125" style="63" customWidth="1"/>
    <col min="6" max="6" width="4.21875" style="78" customWidth="1"/>
    <col min="7" max="7" width="10" style="71" customWidth="1"/>
    <col min="8" max="8" width="13" style="72" customWidth="1"/>
    <col min="9" max="9" width="13.21875" style="72" customWidth="1"/>
    <col min="10" max="10" width="5.5546875" style="72" hidden="1" customWidth="1"/>
    <col min="11" max="11" width="10.44140625" style="72" customWidth="1"/>
    <col min="12" max="12" width="11.77734375" style="72" customWidth="1"/>
    <col min="13" max="13" width="8.44140625" style="72" customWidth="1"/>
    <col min="14" max="14" width="9.109375" style="72" customWidth="1"/>
    <col min="15" max="15" width="6" style="72" hidden="1" customWidth="1"/>
    <col min="16" max="16" width="13" style="72" customWidth="1"/>
    <col min="17" max="17" width="11.109375" style="63" customWidth="1"/>
    <col min="18" max="26" width="8.88671875" style="62"/>
    <col min="27" max="31" width="11.77734375" style="72" customWidth="1"/>
    <col min="32" max="16384" width="8.88671875" style="62"/>
  </cols>
  <sheetData>
    <row r="1" spans="1:31" ht="23.1" customHeight="1">
      <c r="B1" s="63" t="s">
        <v>1125</v>
      </c>
      <c r="D1" s="226" t="s">
        <v>1101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W1" s="225" t="s">
        <v>50</v>
      </c>
      <c r="X1" s="225"/>
      <c r="Y1" s="225"/>
      <c r="Z1" s="74"/>
      <c r="AA1" s="74" t="s">
        <v>55</v>
      </c>
      <c r="AB1" s="74"/>
      <c r="AC1" s="74"/>
      <c r="AD1" s="74"/>
      <c r="AE1" s="74"/>
    </row>
    <row r="2" spans="1:31" s="65" customFormat="1" ht="23.1" customHeight="1">
      <c r="A2" s="223" t="s">
        <v>37</v>
      </c>
      <c r="B2" s="223" t="s">
        <v>22</v>
      </c>
      <c r="C2" s="224" t="s">
        <v>19</v>
      </c>
      <c r="D2" s="228" t="s">
        <v>44</v>
      </c>
      <c r="E2" s="228" t="s">
        <v>45</v>
      </c>
      <c r="F2" s="230" t="s">
        <v>0</v>
      </c>
      <c r="G2" s="230" t="s">
        <v>1</v>
      </c>
      <c r="H2" s="229" t="s">
        <v>24</v>
      </c>
      <c r="I2" s="229"/>
      <c r="J2" s="229" t="s">
        <v>25</v>
      </c>
      <c r="K2" s="229"/>
      <c r="L2" s="229"/>
      <c r="M2" s="229" t="s">
        <v>26</v>
      </c>
      <c r="N2" s="229"/>
      <c r="O2" s="79"/>
      <c r="P2" s="229" t="s">
        <v>30</v>
      </c>
      <c r="Q2" s="228" t="s">
        <v>28</v>
      </c>
      <c r="W2" s="65" t="s">
        <v>51</v>
      </c>
      <c r="X2" s="65" t="s">
        <v>52</v>
      </c>
      <c r="Y2" s="65" t="s">
        <v>53</v>
      </c>
      <c r="Z2" s="65" t="s">
        <v>54</v>
      </c>
      <c r="AA2" s="75" t="s">
        <v>76</v>
      </c>
      <c r="AB2" s="75" t="s">
        <v>75</v>
      </c>
      <c r="AC2" s="75" t="s">
        <v>56</v>
      </c>
      <c r="AD2" s="75" t="s">
        <v>58</v>
      </c>
      <c r="AE2" s="75" t="s">
        <v>57</v>
      </c>
    </row>
    <row r="3" spans="1:31" s="65" customFormat="1" ht="23.1" customHeight="1">
      <c r="A3" s="223"/>
      <c r="B3" s="223"/>
      <c r="C3" s="224"/>
      <c r="D3" s="228"/>
      <c r="E3" s="228"/>
      <c r="F3" s="230"/>
      <c r="G3" s="230"/>
      <c r="H3" s="79" t="s">
        <v>31</v>
      </c>
      <c r="I3" s="79" t="s">
        <v>32</v>
      </c>
      <c r="J3" s="79" t="s">
        <v>1</v>
      </c>
      <c r="K3" s="79" t="s">
        <v>31</v>
      </c>
      <c r="L3" s="79" t="s">
        <v>32</v>
      </c>
      <c r="M3" s="79" t="s">
        <v>33</v>
      </c>
      <c r="N3" s="79" t="s">
        <v>32</v>
      </c>
      <c r="O3" s="79" t="s">
        <v>34</v>
      </c>
      <c r="P3" s="229"/>
      <c r="Q3" s="228"/>
      <c r="W3" s="62"/>
      <c r="X3" s="62"/>
      <c r="Y3" s="62"/>
      <c r="Z3" s="62"/>
      <c r="AA3" s="72"/>
      <c r="AB3" s="72"/>
      <c r="AC3" s="72"/>
      <c r="AD3" s="72">
        <f>IF(옵션!$C$11 =0, "1", 옵션!$C$11)</f>
        <v>1</v>
      </c>
      <c r="AE3" s="72">
        <f>IF(옵션!$C$12 =0, "1", 옵션!$C$12)</f>
        <v>1</v>
      </c>
    </row>
    <row r="4" spans="1:31" ht="23.1" customHeight="1">
      <c r="B4" s="63" t="s">
        <v>549</v>
      </c>
      <c r="D4" s="231" t="s">
        <v>1114</v>
      </c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3"/>
    </row>
    <row r="5" spans="1:31" ht="23.1" customHeight="1">
      <c r="A5" s="63" t="s">
        <v>635</v>
      </c>
      <c r="B5" s="63" t="s">
        <v>1102</v>
      </c>
      <c r="C5" s="63" t="s">
        <v>635</v>
      </c>
      <c r="D5" s="67" t="s">
        <v>126</v>
      </c>
      <c r="E5" s="67" t="s">
        <v>127</v>
      </c>
      <c r="F5" s="76" t="s">
        <v>128</v>
      </c>
      <c r="G5" s="68">
        <v>245</v>
      </c>
      <c r="H5" s="69"/>
      <c r="I5" s="85"/>
      <c r="J5" s="69"/>
      <c r="K5" s="69"/>
      <c r="L5" s="85"/>
      <c r="M5" s="69"/>
      <c r="N5" s="85"/>
      <c r="O5" s="69"/>
      <c r="P5" s="69"/>
      <c r="Q5" s="67" t="s">
        <v>636</v>
      </c>
      <c r="AB5" s="72">
        <f>I5</f>
        <v>0</v>
      </c>
    </row>
    <row r="6" spans="1:31" ht="23.1" customHeight="1">
      <c r="A6" s="63" t="s">
        <v>637</v>
      </c>
      <c r="B6" s="63" t="s">
        <v>1102</v>
      </c>
      <c r="C6" s="63" t="s">
        <v>637</v>
      </c>
      <c r="D6" s="67" t="s">
        <v>126</v>
      </c>
      <c r="E6" s="67" t="s">
        <v>130</v>
      </c>
      <c r="F6" s="76" t="s">
        <v>128</v>
      </c>
      <c r="G6" s="68">
        <v>28</v>
      </c>
      <c r="H6" s="69"/>
      <c r="I6" s="85"/>
      <c r="J6" s="69"/>
      <c r="K6" s="69"/>
      <c r="L6" s="85"/>
      <c r="M6" s="69"/>
      <c r="N6" s="85"/>
      <c r="O6" s="69"/>
      <c r="P6" s="69"/>
      <c r="Q6" s="67" t="s">
        <v>638</v>
      </c>
      <c r="AB6" s="72">
        <f>I6</f>
        <v>0</v>
      </c>
    </row>
    <row r="7" spans="1:31" ht="23.1" customHeight="1">
      <c r="A7" s="63" t="s">
        <v>639</v>
      </c>
      <c r="B7" s="63" t="s">
        <v>1102</v>
      </c>
      <c r="C7" s="63" t="s">
        <v>639</v>
      </c>
      <c r="D7" s="67" t="s">
        <v>126</v>
      </c>
      <c r="E7" s="67" t="s">
        <v>132</v>
      </c>
      <c r="F7" s="76" t="s">
        <v>128</v>
      </c>
      <c r="G7" s="68">
        <v>4</v>
      </c>
      <c r="H7" s="69"/>
      <c r="I7" s="85"/>
      <c r="J7" s="69"/>
      <c r="K7" s="69"/>
      <c r="L7" s="85"/>
      <c r="M7" s="69"/>
      <c r="N7" s="85"/>
      <c r="O7" s="69"/>
      <c r="P7" s="69"/>
      <c r="Q7" s="67" t="s">
        <v>640</v>
      </c>
      <c r="AB7" s="72">
        <f>I7</f>
        <v>0</v>
      </c>
    </row>
    <row r="8" spans="1:31" ht="23.1" customHeight="1">
      <c r="A8" s="63" t="s">
        <v>646</v>
      </c>
      <c r="B8" s="63" t="s">
        <v>1102</v>
      </c>
      <c r="C8" s="63" t="s">
        <v>646</v>
      </c>
      <c r="D8" s="67" t="s">
        <v>648</v>
      </c>
      <c r="E8" s="67" t="s">
        <v>130</v>
      </c>
      <c r="F8" s="76" t="s">
        <v>128</v>
      </c>
      <c r="G8" s="68">
        <v>26</v>
      </c>
      <c r="H8" s="69"/>
      <c r="I8" s="85"/>
      <c r="J8" s="69"/>
      <c r="K8" s="69"/>
      <c r="L8" s="85"/>
      <c r="M8" s="69"/>
      <c r="N8" s="85"/>
      <c r="O8" s="69"/>
      <c r="P8" s="69"/>
      <c r="Q8" s="67" t="s">
        <v>647</v>
      </c>
      <c r="AB8" s="72">
        <f>I8</f>
        <v>0</v>
      </c>
    </row>
    <row r="9" spans="1:31" ht="23.1" customHeight="1">
      <c r="A9" s="63" t="s">
        <v>662</v>
      </c>
      <c r="B9" s="63" t="s">
        <v>1102</v>
      </c>
      <c r="C9" s="63" t="s">
        <v>662</v>
      </c>
      <c r="D9" s="67" t="s">
        <v>137</v>
      </c>
      <c r="E9" s="67" t="s">
        <v>664</v>
      </c>
      <c r="F9" s="76" t="s">
        <v>128</v>
      </c>
      <c r="G9" s="68">
        <v>160</v>
      </c>
      <c r="H9" s="69"/>
      <c r="I9" s="85"/>
      <c r="J9" s="69"/>
      <c r="K9" s="69"/>
      <c r="L9" s="85"/>
      <c r="M9" s="69"/>
      <c r="N9" s="85"/>
      <c r="O9" s="69"/>
      <c r="P9" s="69"/>
      <c r="Q9" s="67" t="s">
        <v>663</v>
      </c>
      <c r="AB9" s="72">
        <f>I9</f>
        <v>0</v>
      </c>
    </row>
    <row r="10" spans="1:31" ht="23.1" customHeight="1">
      <c r="A10" s="63" t="s">
        <v>669</v>
      </c>
      <c r="B10" s="63" t="s">
        <v>1102</v>
      </c>
      <c r="C10" s="63" t="s">
        <v>669</v>
      </c>
      <c r="D10" s="67" t="s">
        <v>152</v>
      </c>
      <c r="E10" s="67" t="s">
        <v>153</v>
      </c>
      <c r="F10" s="76" t="s">
        <v>154</v>
      </c>
      <c r="G10" s="68">
        <v>2</v>
      </c>
      <c r="H10" s="69"/>
      <c r="I10" s="85"/>
      <c r="J10" s="69"/>
      <c r="K10" s="69"/>
      <c r="L10" s="85"/>
      <c r="M10" s="69"/>
      <c r="N10" s="85"/>
      <c r="O10" s="69"/>
      <c r="P10" s="69"/>
      <c r="Q10" s="67" t="s">
        <v>670</v>
      </c>
    </row>
    <row r="11" spans="1:31" ht="23.1" customHeight="1">
      <c r="A11" s="63" t="s">
        <v>671</v>
      </c>
      <c r="B11" s="63" t="s">
        <v>1102</v>
      </c>
      <c r="C11" s="63" t="s">
        <v>671</v>
      </c>
      <c r="D11" s="67" t="s">
        <v>152</v>
      </c>
      <c r="E11" s="67" t="s">
        <v>156</v>
      </c>
      <c r="F11" s="76" t="s">
        <v>154</v>
      </c>
      <c r="G11" s="68">
        <v>1</v>
      </c>
      <c r="H11" s="69"/>
      <c r="I11" s="85"/>
      <c r="J11" s="69"/>
      <c r="K11" s="69"/>
      <c r="L11" s="85"/>
      <c r="M11" s="69"/>
      <c r="N11" s="85"/>
      <c r="O11" s="69"/>
      <c r="P11" s="69"/>
      <c r="Q11" s="67" t="s">
        <v>672</v>
      </c>
    </row>
    <row r="12" spans="1:31" ht="23.1" customHeight="1">
      <c r="A12" s="63" t="s">
        <v>673</v>
      </c>
      <c r="B12" s="63" t="s">
        <v>1102</v>
      </c>
      <c r="C12" s="63" t="s">
        <v>673</v>
      </c>
      <c r="D12" s="67" t="s">
        <v>675</v>
      </c>
      <c r="E12" s="67" t="s">
        <v>676</v>
      </c>
      <c r="F12" s="76" t="s">
        <v>322</v>
      </c>
      <c r="G12" s="68">
        <v>35</v>
      </c>
      <c r="H12" s="69"/>
      <c r="I12" s="85"/>
      <c r="J12" s="69"/>
      <c r="K12" s="69"/>
      <c r="L12" s="85"/>
      <c r="M12" s="69"/>
      <c r="N12" s="85"/>
      <c r="O12" s="69"/>
      <c r="P12" s="69"/>
      <c r="Q12" s="67" t="s">
        <v>674</v>
      </c>
    </row>
    <row r="13" spans="1:31" ht="23.1" customHeight="1">
      <c r="A13" s="63" t="s">
        <v>677</v>
      </c>
      <c r="B13" s="63" t="s">
        <v>1102</v>
      </c>
      <c r="C13" s="63" t="s">
        <v>677</v>
      </c>
      <c r="D13" s="67" t="s">
        <v>675</v>
      </c>
      <c r="E13" s="67" t="s">
        <v>679</v>
      </c>
      <c r="F13" s="76" t="s">
        <v>322</v>
      </c>
      <c r="G13" s="68">
        <v>6</v>
      </c>
      <c r="H13" s="69"/>
      <c r="I13" s="85"/>
      <c r="J13" s="69"/>
      <c r="K13" s="69"/>
      <c r="L13" s="85"/>
      <c r="M13" s="69"/>
      <c r="N13" s="85"/>
      <c r="O13" s="69"/>
      <c r="P13" s="69"/>
      <c r="Q13" s="67" t="s">
        <v>678</v>
      </c>
    </row>
    <row r="14" spans="1:31" ht="23.1" customHeight="1">
      <c r="A14" s="63" t="s">
        <v>680</v>
      </c>
      <c r="B14" s="63" t="s">
        <v>1102</v>
      </c>
      <c r="C14" s="63" t="s">
        <v>680</v>
      </c>
      <c r="D14" s="67" t="s">
        <v>675</v>
      </c>
      <c r="E14" s="67" t="s">
        <v>682</v>
      </c>
      <c r="F14" s="76" t="s">
        <v>322</v>
      </c>
      <c r="G14" s="68">
        <v>2</v>
      </c>
      <c r="H14" s="69"/>
      <c r="I14" s="85"/>
      <c r="J14" s="69"/>
      <c r="K14" s="69"/>
      <c r="L14" s="85"/>
      <c r="M14" s="69"/>
      <c r="N14" s="85"/>
      <c r="O14" s="69"/>
      <c r="P14" s="69"/>
      <c r="Q14" s="67" t="s">
        <v>681</v>
      </c>
    </row>
    <row r="15" spans="1:31" ht="23.1" customHeight="1">
      <c r="A15" s="63" t="s">
        <v>686</v>
      </c>
      <c r="B15" s="63" t="s">
        <v>1102</v>
      </c>
      <c r="C15" s="63" t="s">
        <v>686</v>
      </c>
      <c r="D15" s="67" t="s">
        <v>688</v>
      </c>
      <c r="E15" s="67" t="s">
        <v>689</v>
      </c>
      <c r="F15" s="76" t="s">
        <v>322</v>
      </c>
      <c r="G15" s="68">
        <v>122</v>
      </c>
      <c r="H15" s="69"/>
      <c r="I15" s="85"/>
      <c r="J15" s="69"/>
      <c r="K15" s="69"/>
      <c r="L15" s="85"/>
      <c r="M15" s="69"/>
      <c r="N15" s="85"/>
      <c r="O15" s="69"/>
      <c r="P15" s="69"/>
      <c r="Q15" s="67" t="s">
        <v>687</v>
      </c>
    </row>
    <row r="16" spans="1:31" ht="23.1" customHeight="1">
      <c r="A16" s="63" t="s">
        <v>690</v>
      </c>
      <c r="B16" s="63" t="s">
        <v>1102</v>
      </c>
      <c r="C16" s="63" t="s">
        <v>690</v>
      </c>
      <c r="D16" s="67" t="s">
        <v>688</v>
      </c>
      <c r="E16" s="67" t="s">
        <v>692</v>
      </c>
      <c r="F16" s="76" t="s">
        <v>322</v>
      </c>
      <c r="G16" s="68">
        <v>11</v>
      </c>
      <c r="H16" s="69"/>
      <c r="I16" s="85"/>
      <c r="J16" s="69"/>
      <c r="K16" s="69"/>
      <c r="L16" s="85"/>
      <c r="M16" s="69"/>
      <c r="N16" s="85"/>
      <c r="O16" s="69"/>
      <c r="P16" s="69"/>
      <c r="Q16" s="67" t="s">
        <v>691</v>
      </c>
    </row>
    <row r="17" spans="1:17" ht="23.1" customHeight="1">
      <c r="A17" s="63" t="s">
        <v>696</v>
      </c>
      <c r="B17" s="63" t="s">
        <v>1102</v>
      </c>
      <c r="C17" s="63" t="s">
        <v>696</v>
      </c>
      <c r="D17" s="67" t="s">
        <v>698</v>
      </c>
      <c r="E17" s="67" t="s">
        <v>699</v>
      </c>
      <c r="F17" s="76" t="s">
        <v>322</v>
      </c>
      <c r="G17" s="68">
        <v>5</v>
      </c>
      <c r="H17" s="69"/>
      <c r="I17" s="85"/>
      <c r="J17" s="69"/>
      <c r="K17" s="69"/>
      <c r="L17" s="85"/>
      <c r="M17" s="69"/>
      <c r="N17" s="85"/>
      <c r="O17" s="69"/>
      <c r="P17" s="69"/>
      <c r="Q17" s="67" t="s">
        <v>697</v>
      </c>
    </row>
    <row r="18" spans="1:17" ht="23.1" customHeight="1">
      <c r="A18" s="63" t="s">
        <v>700</v>
      </c>
      <c r="B18" s="63" t="s">
        <v>1102</v>
      </c>
      <c r="C18" s="63" t="s">
        <v>700</v>
      </c>
      <c r="D18" s="67" t="s">
        <v>158</v>
      </c>
      <c r="E18" s="67" t="s">
        <v>335</v>
      </c>
      <c r="F18" s="76" t="s">
        <v>148</v>
      </c>
      <c r="G18" s="68">
        <v>1</v>
      </c>
      <c r="H18" s="69"/>
      <c r="I18" s="85"/>
      <c r="J18" s="69"/>
      <c r="K18" s="69"/>
      <c r="L18" s="85"/>
      <c r="M18" s="69"/>
      <c r="N18" s="85"/>
      <c r="O18" s="69"/>
      <c r="P18" s="69"/>
      <c r="Q18" s="67" t="s">
        <v>701</v>
      </c>
    </row>
    <row r="19" spans="1:17" ht="23.1" customHeight="1">
      <c r="A19" s="63" t="s">
        <v>702</v>
      </c>
      <c r="B19" s="63" t="s">
        <v>1102</v>
      </c>
      <c r="C19" s="63" t="s">
        <v>702</v>
      </c>
      <c r="D19" s="67" t="s">
        <v>158</v>
      </c>
      <c r="E19" s="67" t="s">
        <v>159</v>
      </c>
      <c r="F19" s="76" t="s">
        <v>148</v>
      </c>
      <c r="G19" s="68">
        <v>7</v>
      </c>
      <c r="H19" s="69"/>
      <c r="I19" s="85"/>
      <c r="J19" s="69"/>
      <c r="K19" s="69"/>
      <c r="L19" s="85"/>
      <c r="M19" s="69"/>
      <c r="N19" s="85"/>
      <c r="O19" s="69"/>
      <c r="P19" s="69"/>
      <c r="Q19" s="67" t="s">
        <v>703</v>
      </c>
    </row>
    <row r="20" spans="1:17" ht="23.1" customHeight="1">
      <c r="A20" s="63" t="s">
        <v>704</v>
      </c>
      <c r="B20" s="63" t="s">
        <v>1102</v>
      </c>
      <c r="C20" s="63" t="s">
        <v>704</v>
      </c>
      <c r="D20" s="67" t="s">
        <v>161</v>
      </c>
      <c r="E20" s="67" t="s">
        <v>162</v>
      </c>
      <c r="F20" s="76" t="s">
        <v>148</v>
      </c>
      <c r="G20" s="68">
        <v>18</v>
      </c>
      <c r="H20" s="69"/>
      <c r="I20" s="85"/>
      <c r="J20" s="69"/>
      <c r="K20" s="69"/>
      <c r="L20" s="85"/>
      <c r="M20" s="69"/>
      <c r="N20" s="85"/>
      <c r="O20" s="69"/>
      <c r="P20" s="69"/>
      <c r="Q20" s="67" t="s">
        <v>705</v>
      </c>
    </row>
    <row r="21" spans="1:17" ht="23.1" customHeight="1">
      <c r="A21" s="63" t="s">
        <v>163</v>
      </c>
      <c r="B21" s="63" t="s">
        <v>1102</v>
      </c>
      <c r="C21" s="63" t="s">
        <v>163</v>
      </c>
      <c r="D21" s="67" t="s">
        <v>164</v>
      </c>
      <c r="E21" s="67" t="s">
        <v>165</v>
      </c>
      <c r="F21" s="76" t="s">
        <v>148</v>
      </c>
      <c r="G21" s="68">
        <v>7</v>
      </c>
      <c r="H21" s="69"/>
      <c r="I21" s="85"/>
      <c r="J21" s="69"/>
      <c r="K21" s="69"/>
      <c r="L21" s="85"/>
      <c r="M21" s="69"/>
      <c r="N21" s="85"/>
      <c r="O21" s="69"/>
      <c r="P21" s="69"/>
      <c r="Q21" s="67"/>
    </row>
    <row r="22" spans="1:17" ht="23.1" customHeight="1">
      <c r="A22" s="63" t="s">
        <v>166</v>
      </c>
      <c r="B22" s="63" t="s">
        <v>1102</v>
      </c>
      <c r="C22" s="63" t="s">
        <v>166</v>
      </c>
      <c r="D22" s="67" t="s">
        <v>164</v>
      </c>
      <c r="E22" s="67" t="s">
        <v>167</v>
      </c>
      <c r="F22" s="76" t="s">
        <v>148</v>
      </c>
      <c r="G22" s="68">
        <v>1</v>
      </c>
      <c r="H22" s="69"/>
      <c r="I22" s="85"/>
      <c r="J22" s="69"/>
      <c r="K22" s="69"/>
      <c r="L22" s="85"/>
      <c r="M22" s="69"/>
      <c r="N22" s="85"/>
      <c r="O22" s="69"/>
      <c r="P22" s="69"/>
      <c r="Q22" s="67"/>
    </row>
    <row r="23" spans="1:17" ht="23.1" customHeight="1">
      <c r="A23" s="63" t="s">
        <v>706</v>
      </c>
      <c r="B23" s="63" t="s">
        <v>1102</v>
      </c>
      <c r="C23" s="63" t="s">
        <v>706</v>
      </c>
      <c r="D23" s="67" t="s">
        <v>169</v>
      </c>
      <c r="E23" s="67" t="s">
        <v>170</v>
      </c>
      <c r="F23" s="76" t="s">
        <v>148</v>
      </c>
      <c r="G23" s="68">
        <v>4</v>
      </c>
      <c r="H23" s="69"/>
      <c r="I23" s="85"/>
      <c r="J23" s="69"/>
      <c r="K23" s="69"/>
      <c r="L23" s="85"/>
      <c r="M23" s="69"/>
      <c r="N23" s="85"/>
      <c r="O23" s="69"/>
      <c r="P23" s="69"/>
      <c r="Q23" s="67" t="s">
        <v>707</v>
      </c>
    </row>
    <row r="24" spans="1:17" ht="23.1" customHeight="1">
      <c r="A24" s="63" t="s">
        <v>710</v>
      </c>
      <c r="B24" s="63" t="s">
        <v>1102</v>
      </c>
      <c r="C24" s="63" t="s">
        <v>710</v>
      </c>
      <c r="D24" s="67" t="s">
        <v>172</v>
      </c>
      <c r="E24" s="67" t="s">
        <v>175</v>
      </c>
      <c r="F24" s="76" t="s">
        <v>148</v>
      </c>
      <c r="G24" s="68">
        <v>1</v>
      </c>
      <c r="H24" s="69"/>
      <c r="I24" s="85"/>
      <c r="J24" s="69"/>
      <c r="K24" s="69"/>
      <c r="L24" s="85"/>
      <c r="M24" s="69"/>
      <c r="N24" s="85"/>
      <c r="O24" s="69"/>
      <c r="P24" s="69"/>
      <c r="Q24" s="67" t="s">
        <v>711</v>
      </c>
    </row>
    <row r="25" spans="1:17" ht="23.1" customHeight="1">
      <c r="A25" s="63" t="s">
        <v>714</v>
      </c>
      <c r="B25" s="63" t="s">
        <v>1102</v>
      </c>
      <c r="C25" s="63" t="s">
        <v>714</v>
      </c>
      <c r="D25" s="67" t="s">
        <v>172</v>
      </c>
      <c r="E25" s="67" t="s">
        <v>179</v>
      </c>
      <c r="F25" s="76" t="s">
        <v>148</v>
      </c>
      <c r="G25" s="68">
        <v>1</v>
      </c>
      <c r="H25" s="69"/>
      <c r="I25" s="85"/>
      <c r="J25" s="69"/>
      <c r="K25" s="69"/>
      <c r="L25" s="85"/>
      <c r="M25" s="69"/>
      <c r="N25" s="85"/>
      <c r="O25" s="69"/>
      <c r="P25" s="69"/>
      <c r="Q25" s="67" t="s">
        <v>715</v>
      </c>
    </row>
    <row r="26" spans="1:17" ht="23.1" customHeight="1">
      <c r="A26" s="63" t="s">
        <v>755</v>
      </c>
      <c r="B26" s="63" t="s">
        <v>1102</v>
      </c>
      <c r="C26" s="63" t="s">
        <v>755</v>
      </c>
      <c r="D26" s="67" t="s">
        <v>235</v>
      </c>
      <c r="E26" s="67" t="s">
        <v>236</v>
      </c>
      <c r="F26" s="76" t="s">
        <v>128</v>
      </c>
      <c r="G26" s="68">
        <v>62</v>
      </c>
      <c r="H26" s="69"/>
      <c r="I26" s="85"/>
      <c r="J26" s="69"/>
      <c r="K26" s="69"/>
      <c r="L26" s="85"/>
      <c r="M26" s="69"/>
      <c r="N26" s="85"/>
      <c r="O26" s="69"/>
      <c r="P26" s="69"/>
      <c r="Q26" s="67" t="s">
        <v>756</v>
      </c>
    </row>
    <row r="27" spans="1:17" ht="23.1" customHeight="1">
      <c r="A27" s="63" t="s">
        <v>777</v>
      </c>
      <c r="B27" s="63" t="s">
        <v>1102</v>
      </c>
      <c r="C27" s="63" t="s">
        <v>777</v>
      </c>
      <c r="D27" s="67" t="s">
        <v>252</v>
      </c>
      <c r="E27" s="67" t="s">
        <v>255</v>
      </c>
      <c r="F27" s="76" t="s">
        <v>128</v>
      </c>
      <c r="G27" s="68">
        <v>132</v>
      </c>
      <c r="H27" s="69"/>
      <c r="I27" s="85"/>
      <c r="J27" s="69"/>
      <c r="K27" s="69"/>
      <c r="L27" s="85"/>
      <c r="M27" s="69"/>
      <c r="N27" s="85"/>
      <c r="O27" s="69"/>
      <c r="P27" s="69"/>
      <c r="Q27" s="67" t="s">
        <v>778</v>
      </c>
    </row>
    <row r="28" spans="1:17" ht="23.1" customHeight="1">
      <c r="A28" s="63" t="s">
        <v>789</v>
      </c>
      <c r="B28" s="63" t="s">
        <v>1102</v>
      </c>
      <c r="C28" s="63" t="s">
        <v>789</v>
      </c>
      <c r="D28" s="67" t="s">
        <v>252</v>
      </c>
      <c r="E28" s="67" t="s">
        <v>267</v>
      </c>
      <c r="F28" s="76" t="s">
        <v>128</v>
      </c>
      <c r="G28" s="68">
        <v>769</v>
      </c>
      <c r="H28" s="69"/>
      <c r="I28" s="85"/>
      <c r="J28" s="69"/>
      <c r="K28" s="69"/>
      <c r="L28" s="85"/>
      <c r="M28" s="69"/>
      <c r="N28" s="85"/>
      <c r="O28" s="69"/>
      <c r="P28" s="69"/>
      <c r="Q28" s="67" t="s">
        <v>790</v>
      </c>
    </row>
    <row r="29" spans="1:17" ht="23.1" customHeight="1">
      <c r="A29" s="63" t="s">
        <v>791</v>
      </c>
      <c r="B29" s="63" t="s">
        <v>1102</v>
      </c>
      <c r="C29" s="63" t="s">
        <v>791</v>
      </c>
      <c r="D29" s="67" t="s">
        <v>252</v>
      </c>
      <c r="E29" s="67" t="s">
        <v>269</v>
      </c>
      <c r="F29" s="76" t="s">
        <v>128</v>
      </c>
      <c r="G29" s="68">
        <v>157</v>
      </c>
      <c r="H29" s="69"/>
      <c r="I29" s="85"/>
      <c r="J29" s="69"/>
      <c r="K29" s="69"/>
      <c r="L29" s="85"/>
      <c r="M29" s="69"/>
      <c r="N29" s="85"/>
      <c r="O29" s="69"/>
      <c r="P29" s="69"/>
      <c r="Q29" s="67" t="s">
        <v>792</v>
      </c>
    </row>
    <row r="30" spans="1:17" ht="23.1" customHeight="1">
      <c r="A30" s="63" t="s">
        <v>793</v>
      </c>
      <c r="B30" s="63" t="s">
        <v>1102</v>
      </c>
      <c r="C30" s="63" t="s">
        <v>793</v>
      </c>
      <c r="D30" s="67" t="s">
        <v>271</v>
      </c>
      <c r="E30" s="67" t="s">
        <v>272</v>
      </c>
      <c r="F30" s="76" t="s">
        <v>128</v>
      </c>
      <c r="G30" s="68">
        <v>373</v>
      </c>
      <c r="H30" s="69"/>
      <c r="I30" s="85"/>
      <c r="J30" s="69"/>
      <c r="K30" s="69"/>
      <c r="L30" s="85"/>
      <c r="M30" s="69"/>
      <c r="N30" s="85"/>
      <c r="O30" s="69"/>
      <c r="P30" s="69"/>
      <c r="Q30" s="67" t="s">
        <v>794</v>
      </c>
    </row>
    <row r="31" spans="1:17" ht="23.1" customHeight="1">
      <c r="A31" s="63" t="s">
        <v>795</v>
      </c>
      <c r="B31" s="63" t="s">
        <v>1102</v>
      </c>
      <c r="C31" s="63" t="s">
        <v>795</v>
      </c>
      <c r="D31" s="67" t="s">
        <v>797</v>
      </c>
      <c r="E31" s="67" t="s">
        <v>539</v>
      </c>
      <c r="F31" s="76" t="s">
        <v>798</v>
      </c>
      <c r="G31" s="68">
        <v>2</v>
      </c>
      <c r="H31" s="69"/>
      <c r="I31" s="85"/>
      <c r="J31" s="69"/>
      <c r="K31" s="69"/>
      <c r="L31" s="85"/>
      <c r="M31" s="69"/>
      <c r="N31" s="85"/>
      <c r="O31" s="69"/>
      <c r="P31" s="69"/>
      <c r="Q31" s="67" t="s">
        <v>796</v>
      </c>
    </row>
    <row r="32" spans="1:17" ht="23.1" customHeight="1">
      <c r="A32" s="63" t="s">
        <v>799</v>
      </c>
      <c r="B32" s="63" t="s">
        <v>1102</v>
      </c>
      <c r="C32" s="63" t="s">
        <v>799</v>
      </c>
      <c r="D32" s="67" t="s">
        <v>801</v>
      </c>
      <c r="E32" s="67" t="s">
        <v>539</v>
      </c>
      <c r="F32" s="76" t="s">
        <v>798</v>
      </c>
      <c r="G32" s="68">
        <v>1</v>
      </c>
      <c r="H32" s="69"/>
      <c r="I32" s="85"/>
      <c r="J32" s="69"/>
      <c r="K32" s="69"/>
      <c r="L32" s="85"/>
      <c r="M32" s="69"/>
      <c r="N32" s="85"/>
      <c r="O32" s="69"/>
      <c r="P32" s="69"/>
      <c r="Q32" s="67" t="s">
        <v>800</v>
      </c>
    </row>
    <row r="33" spans="1:31" ht="23.1" customHeight="1">
      <c r="A33" s="63" t="s">
        <v>802</v>
      </c>
      <c r="B33" s="63" t="s">
        <v>1102</v>
      </c>
      <c r="C33" s="63" t="s">
        <v>802</v>
      </c>
      <c r="D33" s="67" t="s">
        <v>277</v>
      </c>
      <c r="E33" s="67" t="s">
        <v>278</v>
      </c>
      <c r="F33" s="76" t="s">
        <v>148</v>
      </c>
      <c r="G33" s="68">
        <v>16</v>
      </c>
      <c r="H33" s="69"/>
      <c r="I33" s="85"/>
      <c r="J33" s="69"/>
      <c r="K33" s="69"/>
      <c r="L33" s="85"/>
      <c r="M33" s="69"/>
      <c r="N33" s="85"/>
      <c r="O33" s="69"/>
      <c r="P33" s="69"/>
      <c r="Q33" s="67" t="s">
        <v>803</v>
      </c>
    </row>
    <row r="34" spans="1:31" ht="23.1" customHeight="1">
      <c r="A34" s="63" t="s">
        <v>816</v>
      </c>
      <c r="B34" s="63" t="s">
        <v>1102</v>
      </c>
      <c r="C34" s="63" t="s">
        <v>816</v>
      </c>
      <c r="D34" s="67" t="s">
        <v>330</v>
      </c>
      <c r="E34" s="67" t="s">
        <v>331</v>
      </c>
      <c r="F34" s="76" t="s">
        <v>220</v>
      </c>
      <c r="G34" s="68">
        <v>1</v>
      </c>
      <c r="H34" s="69"/>
      <c r="I34" s="85"/>
      <c r="J34" s="69"/>
      <c r="K34" s="69"/>
      <c r="L34" s="85"/>
      <c r="M34" s="69"/>
      <c r="N34" s="85"/>
      <c r="O34" s="69"/>
      <c r="P34" s="69"/>
      <c r="Q34" s="67" t="s">
        <v>817</v>
      </c>
    </row>
    <row r="35" spans="1:31" ht="23.1" customHeight="1">
      <c r="A35" s="63" t="s">
        <v>818</v>
      </c>
      <c r="B35" s="63" t="s">
        <v>1102</v>
      </c>
      <c r="C35" s="63" t="s">
        <v>818</v>
      </c>
      <c r="D35" s="67" t="s">
        <v>330</v>
      </c>
      <c r="E35" s="67" t="s">
        <v>333</v>
      </c>
      <c r="F35" s="76" t="s">
        <v>220</v>
      </c>
      <c r="G35" s="68">
        <v>2</v>
      </c>
      <c r="H35" s="69"/>
      <c r="I35" s="85"/>
      <c r="J35" s="69"/>
      <c r="K35" s="69"/>
      <c r="L35" s="85"/>
      <c r="M35" s="69"/>
      <c r="N35" s="85"/>
      <c r="O35" s="69"/>
      <c r="P35" s="69"/>
      <c r="Q35" s="67" t="s">
        <v>819</v>
      </c>
    </row>
    <row r="36" spans="1:31" ht="23.1" customHeight="1">
      <c r="A36" s="63" t="s">
        <v>352</v>
      </c>
      <c r="B36" s="63" t="s">
        <v>1102</v>
      </c>
      <c r="C36" s="63" t="s">
        <v>352</v>
      </c>
      <c r="D36" s="67" t="s">
        <v>353</v>
      </c>
      <c r="E36" s="67"/>
      <c r="F36" s="76" t="s">
        <v>354</v>
      </c>
      <c r="G36" s="68">
        <v>1</v>
      </c>
      <c r="H36" s="69"/>
      <c r="I36" s="85"/>
      <c r="J36" s="69"/>
      <c r="K36" s="69"/>
      <c r="L36" s="85"/>
      <c r="M36" s="69"/>
      <c r="N36" s="85"/>
      <c r="O36" s="69"/>
      <c r="P36" s="69"/>
      <c r="Q36" s="67" t="s">
        <v>1103</v>
      </c>
    </row>
    <row r="37" spans="1:31" ht="23.1" customHeight="1">
      <c r="A37" s="63" t="s">
        <v>355</v>
      </c>
      <c r="B37" s="63" t="s">
        <v>1102</v>
      </c>
      <c r="C37" s="63" t="s">
        <v>355</v>
      </c>
      <c r="D37" s="67" t="s">
        <v>356</v>
      </c>
      <c r="E37" s="67"/>
      <c r="F37" s="76" t="s">
        <v>348</v>
      </c>
      <c r="G37" s="68">
        <v>1</v>
      </c>
      <c r="H37" s="69"/>
      <c r="I37" s="85"/>
      <c r="J37" s="69"/>
      <c r="K37" s="69"/>
      <c r="L37" s="85"/>
      <c r="M37" s="69"/>
      <c r="N37" s="85"/>
      <c r="O37" s="69"/>
      <c r="P37" s="69"/>
      <c r="Q37" s="67" t="s">
        <v>1103</v>
      </c>
    </row>
    <row r="38" spans="1:31" ht="23.1" customHeight="1">
      <c r="A38" s="63" t="s">
        <v>827</v>
      </c>
      <c r="B38" s="63" t="s">
        <v>1102</v>
      </c>
      <c r="C38" s="63" t="s">
        <v>827</v>
      </c>
      <c r="D38" s="67" t="s">
        <v>309</v>
      </c>
      <c r="E38" s="67" t="s">
        <v>310</v>
      </c>
      <c r="F38" s="76" t="s">
        <v>220</v>
      </c>
      <c r="G38" s="68">
        <v>1</v>
      </c>
      <c r="H38" s="69"/>
      <c r="I38" s="85"/>
      <c r="J38" s="69"/>
      <c r="K38" s="69"/>
      <c r="L38" s="85"/>
      <c r="M38" s="69"/>
      <c r="N38" s="85"/>
      <c r="O38" s="69"/>
      <c r="P38" s="69"/>
      <c r="Q38" s="67" t="s">
        <v>828</v>
      </c>
    </row>
    <row r="39" spans="1:31" ht="23.1" customHeight="1">
      <c r="A39" s="63" t="s">
        <v>820</v>
      </c>
      <c r="B39" s="63" t="s">
        <v>1102</v>
      </c>
      <c r="C39" s="63" t="s">
        <v>820</v>
      </c>
      <c r="D39" s="67" t="s">
        <v>822</v>
      </c>
      <c r="E39" s="67" t="s">
        <v>823</v>
      </c>
      <c r="F39" s="76" t="s">
        <v>322</v>
      </c>
      <c r="G39" s="68">
        <v>1</v>
      </c>
      <c r="H39" s="69"/>
      <c r="I39" s="85"/>
      <c r="J39" s="69"/>
      <c r="K39" s="69"/>
      <c r="L39" s="85"/>
      <c r="M39" s="69"/>
      <c r="N39" s="85"/>
      <c r="O39" s="69"/>
      <c r="P39" s="69"/>
      <c r="Q39" s="67" t="s">
        <v>821</v>
      </c>
    </row>
    <row r="40" spans="1:31" ht="23.1" customHeight="1">
      <c r="A40" s="63" t="s">
        <v>824</v>
      </c>
      <c r="B40" s="63" t="s">
        <v>1102</v>
      </c>
      <c r="C40" s="63" t="s">
        <v>824</v>
      </c>
      <c r="D40" s="67" t="s">
        <v>822</v>
      </c>
      <c r="E40" s="67" t="s">
        <v>826</v>
      </c>
      <c r="F40" s="76" t="s">
        <v>322</v>
      </c>
      <c r="G40" s="68">
        <v>1</v>
      </c>
      <c r="H40" s="69"/>
      <c r="I40" s="85"/>
      <c r="J40" s="69"/>
      <c r="K40" s="69"/>
      <c r="L40" s="85"/>
      <c r="M40" s="69"/>
      <c r="N40" s="85"/>
      <c r="O40" s="69"/>
      <c r="P40" s="69"/>
      <c r="Q40" s="67" t="s">
        <v>825</v>
      </c>
    </row>
    <row r="41" spans="1:31" ht="23.1" customHeight="1">
      <c r="D41" s="67"/>
      <c r="E41" s="67"/>
      <c r="F41" s="76"/>
      <c r="G41" s="68"/>
      <c r="H41" s="69"/>
      <c r="I41" s="85"/>
      <c r="J41" s="69"/>
      <c r="K41" s="69"/>
      <c r="L41" s="85"/>
      <c r="M41" s="69"/>
      <c r="N41" s="85"/>
      <c r="O41" s="69"/>
      <c r="P41" s="69"/>
      <c r="Q41" s="67"/>
      <c r="AE41" s="72">
        <f>TRUNC(SUM(AE4:AE40))</f>
        <v>0</v>
      </c>
    </row>
    <row r="42" spans="1:31" ht="23.1" customHeight="1">
      <c r="D42" s="67"/>
      <c r="E42" s="67"/>
      <c r="F42" s="76"/>
      <c r="G42" s="68"/>
      <c r="H42" s="69"/>
      <c r="I42" s="85"/>
      <c r="J42" s="69"/>
      <c r="K42" s="69"/>
      <c r="L42" s="85"/>
      <c r="M42" s="69"/>
      <c r="N42" s="85"/>
      <c r="O42" s="69"/>
      <c r="P42" s="69"/>
      <c r="Q42" s="67"/>
    </row>
    <row r="43" spans="1:31" ht="23.1" customHeight="1">
      <c r="D43" s="67"/>
      <c r="E43" s="67"/>
      <c r="F43" s="76"/>
      <c r="G43" s="68"/>
      <c r="H43" s="69"/>
      <c r="I43" s="85"/>
      <c r="J43" s="69"/>
      <c r="K43" s="69"/>
      <c r="L43" s="85"/>
      <c r="M43" s="69"/>
      <c r="N43" s="85"/>
      <c r="O43" s="69"/>
      <c r="P43" s="69"/>
      <c r="Q43" s="67"/>
    </row>
    <row r="44" spans="1:31" ht="23.1" customHeight="1">
      <c r="D44" s="67"/>
      <c r="E44" s="67"/>
      <c r="F44" s="76"/>
      <c r="G44" s="68"/>
      <c r="H44" s="69"/>
      <c r="I44" s="85"/>
      <c r="J44" s="69"/>
      <c r="K44" s="69"/>
      <c r="L44" s="85"/>
      <c r="M44" s="69"/>
      <c r="N44" s="85"/>
      <c r="O44" s="69"/>
      <c r="P44" s="69"/>
      <c r="Q44" s="67"/>
    </row>
    <row r="45" spans="1:31" ht="23.1" customHeight="1">
      <c r="D45" s="67"/>
      <c r="E45" s="67"/>
      <c r="F45" s="76"/>
      <c r="G45" s="68"/>
      <c r="H45" s="69"/>
      <c r="I45" s="85"/>
      <c r="J45" s="69"/>
      <c r="K45" s="69"/>
      <c r="L45" s="85"/>
      <c r="M45" s="69"/>
      <c r="N45" s="85"/>
      <c r="O45" s="69"/>
      <c r="P45" s="69"/>
      <c r="Q45" s="67"/>
    </row>
    <row r="46" spans="1:31" ht="23.1" customHeight="1">
      <c r="D46" s="67"/>
      <c r="E46" s="67"/>
      <c r="F46" s="76"/>
      <c r="G46" s="68"/>
      <c r="H46" s="69"/>
      <c r="I46" s="85"/>
      <c r="J46" s="69"/>
      <c r="K46" s="69"/>
      <c r="L46" s="85"/>
      <c r="M46" s="69"/>
      <c r="N46" s="85"/>
      <c r="O46" s="69"/>
      <c r="P46" s="69"/>
      <c r="Q46" s="67"/>
    </row>
    <row r="47" spans="1:31" ht="23.1" customHeight="1">
      <c r="D47" s="67"/>
      <c r="E47" s="67"/>
      <c r="F47" s="76"/>
      <c r="G47" s="68"/>
      <c r="H47" s="69"/>
      <c r="I47" s="85"/>
      <c r="J47" s="69"/>
      <c r="K47" s="69"/>
      <c r="L47" s="85"/>
      <c r="M47" s="69"/>
      <c r="N47" s="85"/>
      <c r="O47" s="69"/>
      <c r="P47" s="69"/>
      <c r="Q47" s="67"/>
    </row>
    <row r="48" spans="1:31" ht="23.1" customHeight="1">
      <c r="D48" s="67"/>
      <c r="E48" s="67"/>
      <c r="F48" s="76"/>
      <c r="G48" s="68"/>
      <c r="H48" s="69"/>
      <c r="I48" s="85"/>
      <c r="J48" s="69"/>
      <c r="K48" s="69"/>
      <c r="L48" s="85"/>
      <c r="M48" s="69"/>
      <c r="N48" s="85"/>
      <c r="O48" s="69"/>
      <c r="P48" s="69"/>
      <c r="Q48" s="67"/>
    </row>
    <row r="49" spans="1:28" ht="23.1" customHeight="1">
      <c r="D49" s="67"/>
      <c r="E49" s="67"/>
      <c r="F49" s="76"/>
      <c r="G49" s="68"/>
      <c r="H49" s="69"/>
      <c r="I49" s="85"/>
      <c r="J49" s="69"/>
      <c r="K49" s="69"/>
      <c r="L49" s="85"/>
      <c r="M49" s="69"/>
      <c r="N49" s="85"/>
      <c r="O49" s="69"/>
      <c r="P49" s="69"/>
      <c r="Q49" s="67"/>
    </row>
    <row r="50" spans="1:28" ht="23.1" customHeight="1">
      <c r="D50" s="67"/>
      <c r="E50" s="67"/>
      <c r="F50" s="76"/>
      <c r="G50" s="68"/>
      <c r="H50" s="69"/>
      <c r="I50" s="85"/>
      <c r="J50" s="69"/>
      <c r="K50" s="69"/>
      <c r="L50" s="85"/>
      <c r="M50" s="69"/>
      <c r="N50" s="85"/>
      <c r="O50" s="69"/>
      <c r="P50" s="69"/>
      <c r="Q50" s="67"/>
    </row>
    <row r="51" spans="1:28" ht="23.1" customHeight="1">
      <c r="D51" s="67"/>
      <c r="E51" s="67"/>
      <c r="F51" s="76"/>
      <c r="G51" s="68"/>
      <c r="H51" s="69"/>
      <c r="I51" s="85"/>
      <c r="J51" s="69"/>
      <c r="K51" s="69"/>
      <c r="L51" s="85"/>
      <c r="M51" s="69"/>
      <c r="N51" s="85"/>
      <c r="O51" s="69"/>
      <c r="P51" s="69"/>
      <c r="Q51" s="67"/>
    </row>
    <row r="52" spans="1:28" ht="23.1" customHeight="1">
      <c r="D52" s="67"/>
      <c r="E52" s="67"/>
      <c r="F52" s="76"/>
      <c r="G52" s="68"/>
      <c r="H52" s="69"/>
      <c r="I52" s="85"/>
      <c r="J52" s="69"/>
      <c r="K52" s="69"/>
      <c r="L52" s="85"/>
      <c r="M52" s="69"/>
      <c r="N52" s="85"/>
      <c r="O52" s="69"/>
      <c r="P52" s="69"/>
      <c r="Q52" s="67"/>
    </row>
    <row r="53" spans="1:28" ht="23.1" customHeight="1">
      <c r="D53" s="67"/>
      <c r="E53" s="67"/>
      <c r="F53" s="76"/>
      <c r="G53" s="68"/>
      <c r="H53" s="69"/>
      <c r="I53" s="85"/>
      <c r="J53" s="69"/>
      <c r="K53" s="69"/>
      <c r="L53" s="85"/>
      <c r="M53" s="69"/>
      <c r="N53" s="85"/>
      <c r="O53" s="69"/>
      <c r="P53" s="69"/>
      <c r="Q53" s="67"/>
    </row>
    <row r="54" spans="1:28" ht="23.1" customHeight="1">
      <c r="D54" s="67"/>
      <c r="E54" s="67"/>
      <c r="F54" s="76"/>
      <c r="G54" s="68"/>
      <c r="H54" s="69"/>
      <c r="I54" s="85"/>
      <c r="J54" s="69"/>
      <c r="K54" s="69"/>
      <c r="L54" s="85"/>
      <c r="M54" s="69"/>
      <c r="N54" s="85"/>
      <c r="O54" s="69"/>
      <c r="P54" s="69"/>
      <c r="Q54" s="67"/>
    </row>
    <row r="55" spans="1:28" ht="23.1" customHeight="1">
      <c r="B55" s="63" t="s">
        <v>831</v>
      </c>
      <c r="D55" s="67" t="s">
        <v>832</v>
      </c>
      <c r="E55" s="67"/>
      <c r="F55" s="76"/>
      <c r="G55" s="68"/>
      <c r="H55" s="69"/>
      <c r="I55" s="85"/>
      <c r="J55" s="69"/>
      <c r="K55" s="69"/>
      <c r="L55" s="85"/>
      <c r="M55" s="69"/>
      <c r="N55" s="85"/>
      <c r="O55" s="69"/>
      <c r="P55" s="69"/>
      <c r="Q55" s="67"/>
    </row>
    <row r="56" spans="1:28" ht="23.1" customHeight="1">
      <c r="B56" s="63" t="s">
        <v>1116</v>
      </c>
      <c r="D56" s="231" t="s">
        <v>1115</v>
      </c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3"/>
    </row>
    <row r="57" spans="1:28" ht="23.1" customHeight="1">
      <c r="A57" s="63" t="s">
        <v>635</v>
      </c>
      <c r="B57" s="63" t="s">
        <v>1104</v>
      </c>
      <c r="C57" s="63" t="s">
        <v>635</v>
      </c>
      <c r="D57" s="67" t="s">
        <v>126</v>
      </c>
      <c r="E57" s="67" t="s">
        <v>127</v>
      </c>
      <c r="F57" s="76" t="s">
        <v>128</v>
      </c>
      <c r="G57" s="68">
        <v>239</v>
      </c>
      <c r="H57" s="69"/>
      <c r="I57" s="85"/>
      <c r="J57" s="69"/>
      <c r="K57" s="69"/>
      <c r="L57" s="85"/>
      <c r="M57" s="69"/>
      <c r="N57" s="85"/>
      <c r="O57" s="69"/>
      <c r="P57" s="69"/>
      <c r="Q57" s="67" t="s">
        <v>636</v>
      </c>
      <c r="AB57" s="72">
        <f>I57</f>
        <v>0</v>
      </c>
    </row>
    <row r="58" spans="1:28" ht="23.1" customHeight="1">
      <c r="A58" s="63" t="s">
        <v>639</v>
      </c>
      <c r="B58" s="63" t="s">
        <v>1104</v>
      </c>
      <c r="C58" s="63" t="s">
        <v>639</v>
      </c>
      <c r="D58" s="67" t="s">
        <v>126</v>
      </c>
      <c r="E58" s="67" t="s">
        <v>132</v>
      </c>
      <c r="F58" s="76" t="s">
        <v>128</v>
      </c>
      <c r="G58" s="68">
        <v>4</v>
      </c>
      <c r="H58" s="69"/>
      <c r="I58" s="85"/>
      <c r="J58" s="69"/>
      <c r="K58" s="69"/>
      <c r="L58" s="85"/>
      <c r="M58" s="69"/>
      <c r="N58" s="85"/>
      <c r="O58" s="69"/>
      <c r="P58" s="69"/>
      <c r="Q58" s="67" t="s">
        <v>640</v>
      </c>
      <c r="AB58" s="72">
        <f>I58</f>
        <v>0</v>
      </c>
    </row>
    <row r="59" spans="1:28" ht="23.1" customHeight="1">
      <c r="A59" s="63" t="s">
        <v>673</v>
      </c>
      <c r="B59" s="63" t="s">
        <v>1104</v>
      </c>
      <c r="C59" s="63" t="s">
        <v>673</v>
      </c>
      <c r="D59" s="67" t="s">
        <v>675</v>
      </c>
      <c r="E59" s="67" t="s">
        <v>676</v>
      </c>
      <c r="F59" s="76" t="s">
        <v>322</v>
      </c>
      <c r="G59" s="68">
        <v>64</v>
      </c>
      <c r="H59" s="69"/>
      <c r="I59" s="85"/>
      <c r="J59" s="69"/>
      <c r="K59" s="69"/>
      <c r="L59" s="85"/>
      <c r="M59" s="69"/>
      <c r="N59" s="85"/>
      <c r="O59" s="69"/>
      <c r="P59" s="69"/>
      <c r="Q59" s="67" t="s">
        <v>674</v>
      </c>
    </row>
    <row r="60" spans="1:28" ht="23.1" customHeight="1">
      <c r="A60" s="63" t="s">
        <v>680</v>
      </c>
      <c r="B60" s="63" t="s">
        <v>1104</v>
      </c>
      <c r="C60" s="63" t="s">
        <v>680</v>
      </c>
      <c r="D60" s="67" t="s">
        <v>675</v>
      </c>
      <c r="E60" s="67" t="s">
        <v>682</v>
      </c>
      <c r="F60" s="76" t="s">
        <v>322</v>
      </c>
      <c r="G60" s="68">
        <v>2</v>
      </c>
      <c r="H60" s="69"/>
      <c r="I60" s="85"/>
      <c r="J60" s="69"/>
      <c r="K60" s="69"/>
      <c r="L60" s="85"/>
      <c r="M60" s="69"/>
      <c r="N60" s="85"/>
      <c r="O60" s="69"/>
      <c r="P60" s="69"/>
      <c r="Q60" s="67" t="s">
        <v>681</v>
      </c>
    </row>
    <row r="61" spans="1:28" ht="23.1" customHeight="1">
      <c r="A61" s="63" t="s">
        <v>686</v>
      </c>
      <c r="B61" s="63" t="s">
        <v>1104</v>
      </c>
      <c r="C61" s="63" t="s">
        <v>686</v>
      </c>
      <c r="D61" s="67" t="s">
        <v>688</v>
      </c>
      <c r="E61" s="67" t="s">
        <v>689</v>
      </c>
      <c r="F61" s="76" t="s">
        <v>322</v>
      </c>
      <c r="G61" s="68">
        <v>94</v>
      </c>
      <c r="H61" s="69"/>
      <c r="I61" s="85"/>
      <c r="J61" s="69"/>
      <c r="K61" s="69"/>
      <c r="L61" s="85"/>
      <c r="M61" s="69"/>
      <c r="N61" s="85"/>
      <c r="O61" s="69"/>
      <c r="P61" s="69"/>
      <c r="Q61" s="67" t="s">
        <v>687</v>
      </c>
    </row>
    <row r="62" spans="1:28" ht="23.1" customHeight="1">
      <c r="A62" s="63" t="s">
        <v>696</v>
      </c>
      <c r="B62" s="63" t="s">
        <v>1104</v>
      </c>
      <c r="C62" s="63" t="s">
        <v>696</v>
      </c>
      <c r="D62" s="67" t="s">
        <v>698</v>
      </c>
      <c r="E62" s="67" t="s">
        <v>699</v>
      </c>
      <c r="F62" s="76" t="s">
        <v>322</v>
      </c>
      <c r="G62" s="68">
        <v>2</v>
      </c>
      <c r="H62" s="69"/>
      <c r="I62" s="85"/>
      <c r="J62" s="69"/>
      <c r="K62" s="69"/>
      <c r="L62" s="85"/>
      <c r="M62" s="69"/>
      <c r="N62" s="85"/>
      <c r="O62" s="69"/>
      <c r="P62" s="69"/>
      <c r="Q62" s="67" t="s">
        <v>697</v>
      </c>
    </row>
    <row r="63" spans="1:28" ht="23.1" customHeight="1">
      <c r="A63" s="63" t="s">
        <v>704</v>
      </c>
      <c r="B63" s="63" t="s">
        <v>1104</v>
      </c>
      <c r="C63" s="63" t="s">
        <v>704</v>
      </c>
      <c r="D63" s="67" t="s">
        <v>161</v>
      </c>
      <c r="E63" s="67" t="s">
        <v>162</v>
      </c>
      <c r="F63" s="76" t="s">
        <v>148</v>
      </c>
      <c r="G63" s="68">
        <v>15</v>
      </c>
      <c r="H63" s="69"/>
      <c r="I63" s="85"/>
      <c r="J63" s="69"/>
      <c r="K63" s="69"/>
      <c r="L63" s="85"/>
      <c r="M63" s="69"/>
      <c r="N63" s="85"/>
      <c r="O63" s="69"/>
      <c r="P63" s="69"/>
      <c r="Q63" s="67" t="s">
        <v>705</v>
      </c>
    </row>
    <row r="64" spans="1:28" ht="23.1" customHeight="1">
      <c r="A64" s="63" t="s">
        <v>763</v>
      </c>
      <c r="B64" s="63" t="s">
        <v>1104</v>
      </c>
      <c r="C64" s="63" t="s">
        <v>763</v>
      </c>
      <c r="D64" s="67" t="s">
        <v>247</v>
      </c>
      <c r="E64" s="67" t="s">
        <v>248</v>
      </c>
      <c r="F64" s="76" t="s">
        <v>128</v>
      </c>
      <c r="G64" s="68">
        <v>421</v>
      </c>
      <c r="H64" s="69"/>
      <c r="I64" s="85"/>
      <c r="J64" s="69"/>
      <c r="K64" s="69"/>
      <c r="L64" s="85"/>
      <c r="M64" s="69"/>
      <c r="N64" s="85"/>
      <c r="O64" s="69"/>
      <c r="P64" s="69"/>
      <c r="Q64" s="67" t="s">
        <v>764</v>
      </c>
    </row>
    <row r="65" spans="1:31" ht="23.1" customHeight="1">
      <c r="A65" s="63" t="s">
        <v>765</v>
      </c>
      <c r="B65" s="63" t="s">
        <v>1104</v>
      </c>
      <c r="C65" s="63" t="s">
        <v>765</v>
      </c>
      <c r="D65" s="67" t="s">
        <v>247</v>
      </c>
      <c r="E65" s="67" t="s">
        <v>250</v>
      </c>
      <c r="F65" s="76" t="s">
        <v>128</v>
      </c>
      <c r="G65" s="68">
        <v>371</v>
      </c>
      <c r="H65" s="69"/>
      <c r="I65" s="85"/>
      <c r="J65" s="69"/>
      <c r="K65" s="69"/>
      <c r="L65" s="85"/>
      <c r="M65" s="69"/>
      <c r="N65" s="85"/>
      <c r="O65" s="69"/>
      <c r="P65" s="69"/>
      <c r="Q65" s="67" t="s">
        <v>766</v>
      </c>
    </row>
    <row r="66" spans="1:31" ht="23.1" customHeight="1">
      <c r="A66" s="63" t="s">
        <v>804</v>
      </c>
      <c r="B66" s="63" t="s">
        <v>1104</v>
      </c>
      <c r="C66" s="63" t="s">
        <v>804</v>
      </c>
      <c r="D66" s="67" t="s">
        <v>290</v>
      </c>
      <c r="E66" s="67" t="s">
        <v>291</v>
      </c>
      <c r="F66" s="76" t="s">
        <v>148</v>
      </c>
      <c r="G66" s="68">
        <v>15</v>
      </c>
      <c r="H66" s="69"/>
      <c r="I66" s="85"/>
      <c r="J66" s="69"/>
      <c r="K66" s="69"/>
      <c r="L66" s="85"/>
      <c r="M66" s="69"/>
      <c r="N66" s="85"/>
      <c r="O66" s="69"/>
      <c r="P66" s="69"/>
      <c r="Q66" s="67" t="s">
        <v>805</v>
      </c>
    </row>
    <row r="67" spans="1:31" ht="23.1" customHeight="1">
      <c r="A67" s="63" t="s">
        <v>806</v>
      </c>
      <c r="B67" s="63" t="s">
        <v>1104</v>
      </c>
      <c r="C67" s="63" t="s">
        <v>806</v>
      </c>
      <c r="D67" s="67" t="s">
        <v>808</v>
      </c>
      <c r="E67" s="67" t="s">
        <v>809</v>
      </c>
      <c r="F67" s="76" t="s">
        <v>354</v>
      </c>
      <c r="G67" s="68">
        <v>1</v>
      </c>
      <c r="H67" s="69"/>
      <c r="I67" s="85"/>
      <c r="J67" s="69"/>
      <c r="K67" s="69"/>
      <c r="L67" s="85"/>
      <c r="M67" s="69"/>
      <c r="N67" s="85"/>
      <c r="O67" s="69"/>
      <c r="P67" s="69"/>
      <c r="Q67" s="67" t="s">
        <v>807</v>
      </c>
    </row>
    <row r="68" spans="1:31" ht="23.1" customHeight="1">
      <c r="D68" s="67"/>
      <c r="E68" s="67"/>
      <c r="F68" s="76"/>
      <c r="G68" s="68"/>
      <c r="H68" s="69"/>
      <c r="I68" s="85"/>
      <c r="J68" s="69"/>
      <c r="K68" s="69"/>
      <c r="L68" s="85"/>
      <c r="M68" s="69"/>
      <c r="N68" s="85"/>
      <c r="O68" s="69"/>
      <c r="P68" s="69"/>
      <c r="Q68" s="67"/>
      <c r="AE68" s="72">
        <f>TRUNC(SUM(AE56:AE67))</f>
        <v>0</v>
      </c>
    </row>
    <row r="69" spans="1:31" ht="23.1" customHeight="1">
      <c r="D69" s="67"/>
      <c r="E69" s="67"/>
      <c r="F69" s="76"/>
      <c r="G69" s="68"/>
      <c r="H69" s="69"/>
      <c r="I69" s="85"/>
      <c r="J69" s="69"/>
      <c r="K69" s="69"/>
      <c r="L69" s="85"/>
      <c r="M69" s="69"/>
      <c r="N69" s="85"/>
      <c r="O69" s="69"/>
      <c r="P69" s="69"/>
      <c r="Q69" s="67"/>
    </row>
    <row r="70" spans="1:31" ht="23.1" customHeight="1">
      <c r="D70" s="67"/>
      <c r="E70" s="67"/>
      <c r="F70" s="76"/>
      <c r="G70" s="68"/>
      <c r="H70" s="69"/>
      <c r="I70" s="85"/>
      <c r="J70" s="69"/>
      <c r="K70" s="69"/>
      <c r="L70" s="85"/>
      <c r="M70" s="69"/>
      <c r="N70" s="85"/>
      <c r="O70" s="69"/>
      <c r="P70" s="69"/>
      <c r="Q70" s="67"/>
    </row>
    <row r="71" spans="1:31" ht="23.1" customHeight="1">
      <c r="D71" s="67"/>
      <c r="E71" s="67"/>
      <c r="F71" s="76"/>
      <c r="G71" s="68"/>
      <c r="H71" s="69"/>
      <c r="I71" s="85"/>
      <c r="J71" s="69"/>
      <c r="K71" s="69"/>
      <c r="L71" s="85"/>
      <c r="M71" s="69"/>
      <c r="N71" s="85"/>
      <c r="O71" s="69"/>
      <c r="P71" s="69"/>
      <c r="Q71" s="67"/>
    </row>
    <row r="72" spans="1:31" ht="23.1" customHeight="1">
      <c r="D72" s="67"/>
      <c r="E72" s="67"/>
      <c r="F72" s="76"/>
      <c r="G72" s="68"/>
      <c r="H72" s="69"/>
      <c r="I72" s="85"/>
      <c r="J72" s="69"/>
      <c r="K72" s="69"/>
      <c r="L72" s="85"/>
      <c r="M72" s="69"/>
      <c r="N72" s="85"/>
      <c r="O72" s="69"/>
      <c r="P72" s="69"/>
      <c r="Q72" s="67"/>
    </row>
    <row r="73" spans="1:31" ht="23.1" customHeight="1">
      <c r="D73" s="67"/>
      <c r="E73" s="67"/>
      <c r="F73" s="76"/>
      <c r="G73" s="68"/>
      <c r="H73" s="69"/>
      <c r="I73" s="85"/>
      <c r="J73" s="69"/>
      <c r="K73" s="69"/>
      <c r="L73" s="85"/>
      <c r="M73" s="69"/>
      <c r="N73" s="85"/>
      <c r="O73" s="69"/>
      <c r="P73" s="69"/>
      <c r="Q73" s="67"/>
    </row>
    <row r="74" spans="1:31" ht="23.1" customHeight="1">
      <c r="D74" s="67"/>
      <c r="E74" s="67"/>
      <c r="F74" s="76"/>
      <c r="G74" s="68"/>
      <c r="H74" s="69"/>
      <c r="I74" s="85"/>
      <c r="J74" s="69"/>
      <c r="K74" s="69"/>
      <c r="L74" s="85"/>
      <c r="M74" s="69"/>
      <c r="N74" s="85"/>
      <c r="O74" s="69"/>
      <c r="P74" s="69"/>
      <c r="Q74" s="67"/>
    </row>
    <row r="75" spans="1:31" ht="23.1" customHeight="1">
      <c r="D75" s="67"/>
      <c r="E75" s="67"/>
      <c r="F75" s="76"/>
      <c r="G75" s="68"/>
      <c r="H75" s="69"/>
      <c r="I75" s="85"/>
      <c r="J75" s="69"/>
      <c r="K75" s="69"/>
      <c r="L75" s="85"/>
      <c r="M75" s="69"/>
      <c r="N75" s="85"/>
      <c r="O75" s="69"/>
      <c r="P75" s="69"/>
      <c r="Q75" s="67"/>
    </row>
    <row r="76" spans="1:31" ht="23.1" customHeight="1">
      <c r="D76" s="67"/>
      <c r="E76" s="67"/>
      <c r="F76" s="76"/>
      <c r="G76" s="68"/>
      <c r="H76" s="69"/>
      <c r="I76" s="85"/>
      <c r="J76" s="69"/>
      <c r="K76" s="69"/>
      <c r="L76" s="85"/>
      <c r="M76" s="69"/>
      <c r="N76" s="85"/>
      <c r="O76" s="69"/>
      <c r="P76" s="69"/>
      <c r="Q76" s="67"/>
    </row>
    <row r="77" spans="1:31" ht="23.1" customHeight="1">
      <c r="D77" s="67"/>
      <c r="E77" s="67"/>
      <c r="F77" s="76"/>
      <c r="G77" s="68"/>
      <c r="H77" s="69"/>
      <c r="I77" s="85"/>
      <c r="J77" s="69"/>
      <c r="K77" s="69"/>
      <c r="L77" s="85"/>
      <c r="M77" s="69"/>
      <c r="N77" s="85"/>
      <c r="O77" s="69"/>
      <c r="P77" s="69"/>
      <c r="Q77" s="67"/>
    </row>
    <row r="78" spans="1:31" ht="23.1" customHeight="1">
      <c r="D78" s="67"/>
      <c r="E78" s="67"/>
      <c r="F78" s="76"/>
      <c r="G78" s="68"/>
      <c r="H78" s="69"/>
      <c r="I78" s="85"/>
      <c r="J78" s="69"/>
      <c r="K78" s="69"/>
      <c r="L78" s="85"/>
      <c r="M78" s="69"/>
      <c r="N78" s="85"/>
      <c r="O78" s="69"/>
      <c r="P78" s="69"/>
      <c r="Q78" s="67"/>
    </row>
    <row r="79" spans="1:31" ht="23.1" customHeight="1">
      <c r="D79" s="67"/>
      <c r="E79" s="67"/>
      <c r="F79" s="76"/>
      <c r="G79" s="68"/>
      <c r="H79" s="69"/>
      <c r="I79" s="85"/>
      <c r="J79" s="69"/>
      <c r="K79" s="69"/>
      <c r="L79" s="85"/>
      <c r="M79" s="69"/>
      <c r="N79" s="85"/>
      <c r="O79" s="69"/>
      <c r="P79" s="69"/>
      <c r="Q79" s="67"/>
    </row>
    <row r="80" spans="1:31" ht="23.1" customHeight="1">
      <c r="D80" s="67"/>
      <c r="E80" s="67"/>
      <c r="F80" s="76"/>
      <c r="G80" s="68"/>
      <c r="H80" s="69"/>
      <c r="I80" s="85"/>
      <c r="J80" s="69"/>
      <c r="K80" s="69"/>
      <c r="L80" s="85"/>
      <c r="M80" s="69"/>
      <c r="N80" s="85"/>
      <c r="O80" s="69"/>
      <c r="P80" s="69"/>
      <c r="Q80" s="67"/>
    </row>
    <row r="81" spans="1:28" ht="23.1" customHeight="1">
      <c r="B81" s="63" t="s">
        <v>831</v>
      </c>
      <c r="D81" s="67" t="s">
        <v>832</v>
      </c>
      <c r="E81" s="67"/>
      <c r="F81" s="76"/>
      <c r="G81" s="68"/>
      <c r="H81" s="69"/>
      <c r="I81" s="85"/>
      <c r="J81" s="69"/>
      <c r="K81" s="69"/>
      <c r="L81" s="85"/>
      <c r="M81" s="69"/>
      <c r="N81" s="85"/>
      <c r="O81" s="69"/>
      <c r="P81" s="69"/>
      <c r="Q81" s="67"/>
    </row>
    <row r="82" spans="1:28" ht="23.1" customHeight="1">
      <c r="B82" s="63" t="s">
        <v>1116</v>
      </c>
      <c r="D82" s="231" t="s">
        <v>1117</v>
      </c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3"/>
    </row>
    <row r="83" spans="1:28" ht="23.1" customHeight="1">
      <c r="A83" s="63" t="s">
        <v>637</v>
      </c>
      <c r="B83" s="63" t="s">
        <v>1105</v>
      </c>
      <c r="C83" s="63" t="s">
        <v>637</v>
      </c>
      <c r="D83" s="67" t="s">
        <v>126</v>
      </c>
      <c r="E83" s="67" t="s">
        <v>130</v>
      </c>
      <c r="F83" s="76" t="s">
        <v>128</v>
      </c>
      <c r="G83" s="68">
        <v>250</v>
      </c>
      <c r="H83" s="69"/>
      <c r="I83" s="85"/>
      <c r="J83" s="69"/>
      <c r="K83" s="69"/>
      <c r="L83" s="85"/>
      <c r="M83" s="69"/>
      <c r="N83" s="85"/>
      <c r="O83" s="69"/>
      <c r="P83" s="69"/>
      <c r="Q83" s="67" t="s">
        <v>638</v>
      </c>
      <c r="AB83" s="72">
        <f>I83</f>
        <v>0</v>
      </c>
    </row>
    <row r="84" spans="1:28" ht="23.1" customHeight="1">
      <c r="A84" s="63" t="s">
        <v>639</v>
      </c>
      <c r="B84" s="63" t="s">
        <v>1105</v>
      </c>
      <c r="C84" s="63" t="s">
        <v>639</v>
      </c>
      <c r="D84" s="67" t="s">
        <v>126</v>
      </c>
      <c r="E84" s="67" t="s">
        <v>132</v>
      </c>
      <c r="F84" s="76" t="s">
        <v>128</v>
      </c>
      <c r="G84" s="68">
        <v>8</v>
      </c>
      <c r="H84" s="69"/>
      <c r="I84" s="85"/>
      <c r="J84" s="69"/>
      <c r="K84" s="69"/>
      <c r="L84" s="85"/>
      <c r="M84" s="69"/>
      <c r="N84" s="85"/>
      <c r="O84" s="69"/>
      <c r="P84" s="69"/>
      <c r="Q84" s="67" t="s">
        <v>640</v>
      </c>
      <c r="AB84" s="72">
        <f>I84</f>
        <v>0</v>
      </c>
    </row>
    <row r="85" spans="1:28" ht="23.1" customHeight="1">
      <c r="A85" s="63" t="s">
        <v>649</v>
      </c>
      <c r="B85" s="63" t="s">
        <v>1105</v>
      </c>
      <c r="C85" s="63" t="s">
        <v>649</v>
      </c>
      <c r="D85" s="67" t="s">
        <v>137</v>
      </c>
      <c r="E85" s="67" t="s">
        <v>651</v>
      </c>
      <c r="F85" s="76" t="s">
        <v>128</v>
      </c>
      <c r="G85" s="68">
        <v>129</v>
      </c>
      <c r="H85" s="69"/>
      <c r="I85" s="85"/>
      <c r="J85" s="69"/>
      <c r="K85" s="69"/>
      <c r="L85" s="85"/>
      <c r="M85" s="69"/>
      <c r="N85" s="85"/>
      <c r="O85" s="69"/>
      <c r="P85" s="69"/>
      <c r="Q85" s="67" t="s">
        <v>650</v>
      </c>
      <c r="AB85" s="72">
        <f>I85</f>
        <v>0</v>
      </c>
    </row>
    <row r="86" spans="1:28" ht="23.1" customHeight="1">
      <c r="A86" s="63" t="s">
        <v>667</v>
      </c>
      <c r="B86" s="63" t="s">
        <v>1105</v>
      </c>
      <c r="C86" s="63" t="s">
        <v>667</v>
      </c>
      <c r="D86" s="67" t="s">
        <v>142</v>
      </c>
      <c r="E86" s="67" t="s">
        <v>145</v>
      </c>
      <c r="F86" s="76" t="s">
        <v>128</v>
      </c>
      <c r="G86" s="68">
        <v>60</v>
      </c>
      <c r="H86" s="69"/>
      <c r="I86" s="85"/>
      <c r="J86" s="69"/>
      <c r="K86" s="69"/>
      <c r="L86" s="85"/>
      <c r="M86" s="69"/>
      <c r="N86" s="85"/>
      <c r="O86" s="69"/>
      <c r="P86" s="69"/>
      <c r="Q86" s="67" t="s">
        <v>668</v>
      </c>
      <c r="AB86" s="72">
        <f>I86</f>
        <v>0</v>
      </c>
    </row>
    <row r="87" spans="1:28" ht="23.1" customHeight="1">
      <c r="A87" s="63" t="s">
        <v>149</v>
      </c>
      <c r="B87" s="63" t="s">
        <v>1105</v>
      </c>
      <c r="C87" s="63" t="s">
        <v>149</v>
      </c>
      <c r="D87" s="67" t="s">
        <v>142</v>
      </c>
      <c r="E87" s="67" t="s">
        <v>150</v>
      </c>
      <c r="F87" s="76" t="s">
        <v>148</v>
      </c>
      <c r="G87" s="68">
        <v>80</v>
      </c>
      <c r="H87" s="69"/>
      <c r="I87" s="85"/>
      <c r="J87" s="69"/>
      <c r="K87" s="69"/>
      <c r="L87" s="85"/>
      <c r="M87" s="69"/>
      <c r="N87" s="85"/>
      <c r="O87" s="69"/>
      <c r="P87" s="69"/>
      <c r="Q87" s="67"/>
    </row>
    <row r="88" spans="1:28" ht="23.1" customHeight="1">
      <c r="A88" s="63" t="s">
        <v>669</v>
      </c>
      <c r="B88" s="63" t="s">
        <v>1105</v>
      </c>
      <c r="C88" s="63" t="s">
        <v>669</v>
      </c>
      <c r="D88" s="67" t="s">
        <v>152</v>
      </c>
      <c r="E88" s="67" t="s">
        <v>153</v>
      </c>
      <c r="F88" s="76" t="s">
        <v>154</v>
      </c>
      <c r="G88" s="68">
        <v>1</v>
      </c>
      <c r="H88" s="69"/>
      <c r="I88" s="85"/>
      <c r="J88" s="69"/>
      <c r="K88" s="69"/>
      <c r="L88" s="85"/>
      <c r="M88" s="69"/>
      <c r="N88" s="85"/>
      <c r="O88" s="69"/>
      <c r="P88" s="69"/>
      <c r="Q88" s="67" t="s">
        <v>670</v>
      </c>
    </row>
    <row r="89" spans="1:28" ht="23.1" customHeight="1">
      <c r="A89" s="63" t="s">
        <v>680</v>
      </c>
      <c r="B89" s="63" t="s">
        <v>1105</v>
      </c>
      <c r="C89" s="63" t="s">
        <v>680</v>
      </c>
      <c r="D89" s="67" t="s">
        <v>675</v>
      </c>
      <c r="E89" s="67" t="s">
        <v>682</v>
      </c>
      <c r="F89" s="76" t="s">
        <v>322</v>
      </c>
      <c r="G89" s="68">
        <v>4</v>
      </c>
      <c r="H89" s="69"/>
      <c r="I89" s="85"/>
      <c r="J89" s="69"/>
      <c r="K89" s="69"/>
      <c r="L89" s="85"/>
      <c r="M89" s="69"/>
      <c r="N89" s="85"/>
      <c r="O89" s="69"/>
      <c r="P89" s="69"/>
      <c r="Q89" s="67" t="s">
        <v>681</v>
      </c>
    </row>
    <row r="90" spans="1:28" ht="23.1" customHeight="1">
      <c r="A90" s="63" t="s">
        <v>690</v>
      </c>
      <c r="B90" s="63" t="s">
        <v>1105</v>
      </c>
      <c r="C90" s="63" t="s">
        <v>690</v>
      </c>
      <c r="D90" s="67" t="s">
        <v>688</v>
      </c>
      <c r="E90" s="67" t="s">
        <v>692</v>
      </c>
      <c r="F90" s="76" t="s">
        <v>322</v>
      </c>
      <c r="G90" s="68">
        <v>166</v>
      </c>
      <c r="H90" s="69"/>
      <c r="I90" s="85"/>
      <c r="J90" s="69"/>
      <c r="K90" s="69"/>
      <c r="L90" s="85"/>
      <c r="M90" s="69"/>
      <c r="N90" s="85"/>
      <c r="O90" s="69"/>
      <c r="P90" s="69"/>
      <c r="Q90" s="67" t="s">
        <v>691</v>
      </c>
    </row>
    <row r="91" spans="1:28" ht="23.1" customHeight="1">
      <c r="A91" s="63" t="s">
        <v>693</v>
      </c>
      <c r="B91" s="63" t="s">
        <v>1105</v>
      </c>
      <c r="C91" s="63" t="s">
        <v>693</v>
      </c>
      <c r="D91" s="67" t="s">
        <v>688</v>
      </c>
      <c r="E91" s="67" t="s">
        <v>695</v>
      </c>
      <c r="F91" s="76" t="s">
        <v>322</v>
      </c>
      <c r="G91" s="68">
        <v>1</v>
      </c>
      <c r="H91" s="69"/>
      <c r="I91" s="85"/>
      <c r="J91" s="69"/>
      <c r="K91" s="69"/>
      <c r="L91" s="85"/>
      <c r="M91" s="69"/>
      <c r="N91" s="85"/>
      <c r="O91" s="69"/>
      <c r="P91" s="69"/>
      <c r="Q91" s="67" t="s">
        <v>694</v>
      </c>
    </row>
    <row r="92" spans="1:28" ht="23.1" customHeight="1">
      <c r="A92" s="63" t="s">
        <v>696</v>
      </c>
      <c r="B92" s="63" t="s">
        <v>1105</v>
      </c>
      <c r="C92" s="63" t="s">
        <v>696</v>
      </c>
      <c r="D92" s="67" t="s">
        <v>698</v>
      </c>
      <c r="E92" s="67" t="s">
        <v>699</v>
      </c>
      <c r="F92" s="76" t="s">
        <v>322</v>
      </c>
      <c r="G92" s="68">
        <v>5</v>
      </c>
      <c r="H92" s="69"/>
      <c r="I92" s="85"/>
      <c r="J92" s="69"/>
      <c r="K92" s="69"/>
      <c r="L92" s="85"/>
      <c r="M92" s="69"/>
      <c r="N92" s="85"/>
      <c r="O92" s="69"/>
      <c r="P92" s="69"/>
      <c r="Q92" s="67" t="s">
        <v>697</v>
      </c>
    </row>
    <row r="93" spans="1:28" ht="23.1" customHeight="1">
      <c r="A93" s="63" t="s">
        <v>702</v>
      </c>
      <c r="B93" s="63" t="s">
        <v>1105</v>
      </c>
      <c r="C93" s="63" t="s">
        <v>702</v>
      </c>
      <c r="D93" s="67" t="s">
        <v>158</v>
      </c>
      <c r="E93" s="67" t="s">
        <v>159</v>
      </c>
      <c r="F93" s="76" t="s">
        <v>148</v>
      </c>
      <c r="G93" s="68">
        <v>40</v>
      </c>
      <c r="H93" s="69"/>
      <c r="I93" s="85"/>
      <c r="J93" s="69"/>
      <c r="K93" s="69"/>
      <c r="L93" s="85"/>
      <c r="M93" s="69"/>
      <c r="N93" s="85"/>
      <c r="O93" s="69"/>
      <c r="P93" s="69"/>
      <c r="Q93" s="67" t="s">
        <v>703</v>
      </c>
    </row>
    <row r="94" spans="1:28" ht="23.1" customHeight="1">
      <c r="A94" s="63" t="s">
        <v>163</v>
      </c>
      <c r="B94" s="63" t="s">
        <v>1105</v>
      </c>
      <c r="C94" s="63" t="s">
        <v>163</v>
      </c>
      <c r="D94" s="67" t="s">
        <v>164</v>
      </c>
      <c r="E94" s="67" t="s">
        <v>165</v>
      </c>
      <c r="F94" s="76" t="s">
        <v>148</v>
      </c>
      <c r="G94" s="68">
        <v>40</v>
      </c>
      <c r="H94" s="69"/>
      <c r="I94" s="85"/>
      <c r="J94" s="69"/>
      <c r="K94" s="69"/>
      <c r="L94" s="85"/>
      <c r="M94" s="69"/>
      <c r="N94" s="85"/>
      <c r="O94" s="69"/>
      <c r="P94" s="69"/>
      <c r="Q94" s="67"/>
    </row>
    <row r="95" spans="1:28" ht="23.1" customHeight="1">
      <c r="A95" s="63" t="s">
        <v>710</v>
      </c>
      <c r="B95" s="63" t="s">
        <v>1105</v>
      </c>
      <c r="C95" s="63" t="s">
        <v>710</v>
      </c>
      <c r="D95" s="67" t="s">
        <v>172</v>
      </c>
      <c r="E95" s="67" t="s">
        <v>175</v>
      </c>
      <c r="F95" s="76" t="s">
        <v>148</v>
      </c>
      <c r="G95" s="68">
        <v>2</v>
      </c>
      <c r="H95" s="69"/>
      <c r="I95" s="85"/>
      <c r="J95" s="69"/>
      <c r="K95" s="69"/>
      <c r="L95" s="85"/>
      <c r="M95" s="69"/>
      <c r="N95" s="85"/>
      <c r="O95" s="69"/>
      <c r="P95" s="69"/>
      <c r="Q95" s="67" t="s">
        <v>711</v>
      </c>
    </row>
    <row r="96" spans="1:28" ht="23.1" customHeight="1">
      <c r="A96" s="63" t="s">
        <v>759</v>
      </c>
      <c r="B96" s="63" t="s">
        <v>1105</v>
      </c>
      <c r="C96" s="63" t="s">
        <v>759</v>
      </c>
      <c r="D96" s="67" t="s">
        <v>241</v>
      </c>
      <c r="E96" s="67" t="s">
        <v>242</v>
      </c>
      <c r="F96" s="76" t="s">
        <v>128</v>
      </c>
      <c r="G96" s="68">
        <v>452</v>
      </c>
      <c r="H96" s="69"/>
      <c r="I96" s="85"/>
      <c r="J96" s="69"/>
      <c r="K96" s="69"/>
      <c r="L96" s="85"/>
      <c r="M96" s="69"/>
      <c r="N96" s="85"/>
      <c r="O96" s="69"/>
      <c r="P96" s="69"/>
      <c r="Q96" s="67" t="s">
        <v>760</v>
      </c>
    </row>
    <row r="97" spans="1:31" ht="23.1" customHeight="1">
      <c r="A97" s="63" t="s">
        <v>761</v>
      </c>
      <c r="B97" s="63" t="s">
        <v>1105</v>
      </c>
      <c r="C97" s="63" t="s">
        <v>761</v>
      </c>
      <c r="D97" s="67" t="s">
        <v>244</v>
      </c>
      <c r="E97" s="67" t="s">
        <v>245</v>
      </c>
      <c r="F97" s="76" t="s">
        <v>128</v>
      </c>
      <c r="G97" s="68">
        <v>174</v>
      </c>
      <c r="H97" s="69"/>
      <c r="I97" s="85"/>
      <c r="J97" s="69"/>
      <c r="K97" s="69"/>
      <c r="L97" s="85"/>
      <c r="M97" s="69"/>
      <c r="N97" s="85"/>
      <c r="O97" s="69"/>
      <c r="P97" s="69"/>
      <c r="Q97" s="67" t="s">
        <v>762</v>
      </c>
    </row>
    <row r="98" spans="1:31" ht="23.1" customHeight="1">
      <c r="A98" s="63" t="s">
        <v>810</v>
      </c>
      <c r="B98" s="63" t="s">
        <v>1105</v>
      </c>
      <c r="C98" s="63" t="s">
        <v>810</v>
      </c>
      <c r="D98" s="67" t="s">
        <v>327</v>
      </c>
      <c r="E98" s="67" t="s">
        <v>328</v>
      </c>
      <c r="F98" s="76" t="s">
        <v>148</v>
      </c>
      <c r="G98" s="68">
        <v>40</v>
      </c>
      <c r="H98" s="69"/>
      <c r="I98" s="85"/>
      <c r="J98" s="69"/>
      <c r="K98" s="69"/>
      <c r="L98" s="85"/>
      <c r="M98" s="69"/>
      <c r="N98" s="85"/>
      <c r="O98" s="69"/>
      <c r="P98" s="69"/>
      <c r="Q98" s="67" t="s">
        <v>811</v>
      </c>
    </row>
    <row r="99" spans="1:31" ht="23.1" customHeight="1">
      <c r="A99" s="63" t="s">
        <v>812</v>
      </c>
      <c r="B99" s="63" t="s">
        <v>1105</v>
      </c>
      <c r="C99" s="63" t="s">
        <v>812</v>
      </c>
      <c r="D99" s="67" t="s">
        <v>284</v>
      </c>
      <c r="E99" s="67" t="s">
        <v>285</v>
      </c>
      <c r="F99" s="76" t="s">
        <v>148</v>
      </c>
      <c r="G99" s="68">
        <v>4</v>
      </c>
      <c r="H99" s="69"/>
      <c r="I99" s="85"/>
      <c r="J99" s="69"/>
      <c r="K99" s="69"/>
      <c r="L99" s="85"/>
      <c r="M99" s="69"/>
      <c r="N99" s="85"/>
      <c r="O99" s="69"/>
      <c r="P99" s="69"/>
      <c r="Q99" s="67" t="s">
        <v>813</v>
      </c>
    </row>
    <row r="100" spans="1:31" ht="23.1" customHeight="1">
      <c r="A100" s="63" t="s">
        <v>814</v>
      </c>
      <c r="B100" s="63" t="s">
        <v>1105</v>
      </c>
      <c r="C100" s="63" t="s">
        <v>814</v>
      </c>
      <c r="D100" s="67" t="s">
        <v>287</v>
      </c>
      <c r="E100" s="67" t="s">
        <v>288</v>
      </c>
      <c r="F100" s="76" t="s">
        <v>148</v>
      </c>
      <c r="G100" s="68">
        <v>1</v>
      </c>
      <c r="H100" s="69"/>
      <c r="I100" s="85"/>
      <c r="J100" s="69"/>
      <c r="K100" s="69"/>
      <c r="L100" s="85"/>
      <c r="M100" s="69"/>
      <c r="N100" s="85"/>
      <c r="O100" s="69"/>
      <c r="P100" s="69"/>
      <c r="Q100" s="67" t="s">
        <v>815</v>
      </c>
    </row>
    <row r="101" spans="1:31" ht="23.1" customHeight="1">
      <c r="A101" s="63" t="s">
        <v>346</v>
      </c>
      <c r="B101" s="63" t="s">
        <v>1105</v>
      </c>
      <c r="C101" s="63" t="s">
        <v>346</v>
      </c>
      <c r="D101" s="67" t="s">
        <v>347</v>
      </c>
      <c r="E101" s="67"/>
      <c r="F101" s="76" t="s">
        <v>348</v>
      </c>
      <c r="G101" s="68">
        <v>1</v>
      </c>
      <c r="H101" s="69"/>
      <c r="I101" s="85"/>
      <c r="J101" s="69"/>
      <c r="K101" s="69"/>
      <c r="L101" s="85"/>
      <c r="M101" s="69"/>
      <c r="N101" s="85"/>
      <c r="O101" s="69"/>
      <c r="P101" s="69"/>
      <c r="Q101" s="67" t="s">
        <v>1103</v>
      </c>
    </row>
    <row r="102" spans="1:31" ht="23.1" customHeight="1">
      <c r="D102" s="67"/>
      <c r="E102" s="67"/>
      <c r="F102" s="76"/>
      <c r="G102" s="68"/>
      <c r="H102" s="69"/>
      <c r="I102" s="85"/>
      <c r="J102" s="69"/>
      <c r="K102" s="69"/>
      <c r="L102" s="85"/>
      <c r="M102" s="69"/>
      <c r="N102" s="85"/>
      <c r="O102" s="69"/>
      <c r="P102" s="69"/>
      <c r="Q102" s="67"/>
      <c r="AE102" s="72">
        <f>TRUNC(SUM(AE82:AE101))</f>
        <v>0</v>
      </c>
    </row>
    <row r="103" spans="1:31" ht="23.1" customHeight="1">
      <c r="D103" s="67"/>
      <c r="E103" s="67"/>
      <c r="F103" s="76"/>
      <c r="G103" s="68"/>
      <c r="H103" s="69"/>
      <c r="I103" s="85"/>
      <c r="J103" s="69"/>
      <c r="K103" s="69"/>
      <c r="L103" s="85"/>
      <c r="M103" s="69"/>
      <c r="N103" s="85"/>
      <c r="O103" s="69"/>
      <c r="P103" s="69"/>
      <c r="Q103" s="67"/>
    </row>
    <row r="104" spans="1:31" ht="23.1" customHeight="1">
      <c r="D104" s="67"/>
      <c r="E104" s="67"/>
      <c r="F104" s="76"/>
      <c r="G104" s="68"/>
      <c r="H104" s="69"/>
      <c r="I104" s="85"/>
      <c r="J104" s="69"/>
      <c r="K104" s="69"/>
      <c r="L104" s="85"/>
      <c r="M104" s="69"/>
      <c r="N104" s="85"/>
      <c r="O104" s="69"/>
      <c r="P104" s="69"/>
      <c r="Q104" s="67"/>
    </row>
    <row r="105" spans="1:31" ht="23.1" customHeight="1">
      <c r="D105" s="67"/>
      <c r="E105" s="67"/>
      <c r="F105" s="76"/>
      <c r="G105" s="68"/>
      <c r="H105" s="69"/>
      <c r="I105" s="85"/>
      <c r="J105" s="69"/>
      <c r="K105" s="69"/>
      <c r="L105" s="85"/>
      <c r="M105" s="69"/>
      <c r="N105" s="85"/>
      <c r="O105" s="69"/>
      <c r="P105" s="69"/>
      <c r="Q105" s="67"/>
    </row>
    <row r="106" spans="1:31" ht="23.1" customHeight="1">
      <c r="D106" s="67"/>
      <c r="E106" s="67"/>
      <c r="F106" s="76"/>
      <c r="G106" s="68"/>
      <c r="H106" s="69"/>
      <c r="I106" s="85"/>
      <c r="J106" s="69"/>
      <c r="K106" s="69"/>
      <c r="L106" s="85"/>
      <c r="M106" s="69"/>
      <c r="N106" s="85"/>
      <c r="O106" s="69"/>
      <c r="P106" s="69"/>
      <c r="Q106" s="67"/>
    </row>
    <row r="107" spans="1:31" ht="23.1" customHeight="1">
      <c r="B107" s="63" t="s">
        <v>831</v>
      </c>
      <c r="D107" s="67" t="s">
        <v>832</v>
      </c>
      <c r="E107" s="67"/>
      <c r="F107" s="76"/>
      <c r="G107" s="68"/>
      <c r="H107" s="69"/>
      <c r="I107" s="85"/>
      <c r="J107" s="69"/>
      <c r="K107" s="69"/>
      <c r="L107" s="85"/>
      <c r="M107" s="69"/>
      <c r="N107" s="85"/>
      <c r="O107" s="69"/>
      <c r="P107" s="69"/>
      <c r="Q107" s="67"/>
    </row>
    <row r="108" spans="1:31" ht="23.1" customHeight="1">
      <c r="B108" s="63" t="s">
        <v>556</v>
      </c>
      <c r="D108" s="231" t="s">
        <v>1118</v>
      </c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3"/>
    </row>
    <row r="109" spans="1:31" ht="23.1" customHeight="1">
      <c r="A109" s="63" t="s">
        <v>641</v>
      </c>
      <c r="B109" s="63" t="s">
        <v>1106</v>
      </c>
      <c r="C109" s="63" t="s">
        <v>641</v>
      </c>
      <c r="D109" s="67" t="s">
        <v>643</v>
      </c>
      <c r="E109" s="67" t="s">
        <v>127</v>
      </c>
      <c r="F109" s="76" t="s">
        <v>128</v>
      </c>
      <c r="G109" s="68">
        <v>165</v>
      </c>
      <c r="H109" s="69"/>
      <c r="I109" s="85"/>
      <c r="J109" s="69"/>
      <c r="K109" s="69"/>
      <c r="L109" s="85"/>
      <c r="M109" s="69"/>
      <c r="N109" s="85"/>
      <c r="O109" s="69"/>
      <c r="P109" s="69"/>
      <c r="Q109" s="67" t="s">
        <v>642</v>
      </c>
      <c r="AB109" s="72">
        <f>I109</f>
        <v>0</v>
      </c>
    </row>
    <row r="110" spans="1:31" ht="23.1" customHeight="1">
      <c r="A110" s="63" t="s">
        <v>644</v>
      </c>
      <c r="B110" s="63" t="s">
        <v>1106</v>
      </c>
      <c r="C110" s="63" t="s">
        <v>644</v>
      </c>
      <c r="D110" s="67" t="s">
        <v>643</v>
      </c>
      <c r="E110" s="67" t="s">
        <v>130</v>
      </c>
      <c r="F110" s="76" t="s">
        <v>128</v>
      </c>
      <c r="G110" s="68">
        <v>82</v>
      </c>
      <c r="H110" s="69"/>
      <c r="I110" s="85"/>
      <c r="J110" s="69"/>
      <c r="K110" s="69"/>
      <c r="L110" s="85"/>
      <c r="M110" s="69"/>
      <c r="N110" s="85"/>
      <c r="O110" s="69"/>
      <c r="P110" s="69"/>
      <c r="Q110" s="67" t="s">
        <v>645</v>
      </c>
      <c r="AB110" s="72">
        <f>I110</f>
        <v>0</v>
      </c>
    </row>
    <row r="111" spans="1:31" ht="23.1" customHeight="1">
      <c r="A111" s="63" t="s">
        <v>673</v>
      </c>
      <c r="B111" s="63" t="s">
        <v>1106</v>
      </c>
      <c r="C111" s="63" t="s">
        <v>673</v>
      </c>
      <c r="D111" s="67" t="s">
        <v>675</v>
      </c>
      <c r="E111" s="67" t="s">
        <v>676</v>
      </c>
      <c r="F111" s="76" t="s">
        <v>322</v>
      </c>
      <c r="G111" s="68">
        <v>25</v>
      </c>
      <c r="H111" s="69"/>
      <c r="I111" s="85"/>
      <c r="J111" s="69"/>
      <c r="K111" s="69"/>
      <c r="L111" s="85"/>
      <c r="M111" s="69"/>
      <c r="N111" s="85"/>
      <c r="O111" s="69"/>
      <c r="P111" s="69"/>
      <c r="Q111" s="67" t="s">
        <v>674</v>
      </c>
    </row>
    <row r="112" spans="1:31" ht="23.1" customHeight="1">
      <c r="A112" s="63" t="s">
        <v>677</v>
      </c>
      <c r="B112" s="63" t="s">
        <v>1106</v>
      </c>
      <c r="C112" s="63" t="s">
        <v>677</v>
      </c>
      <c r="D112" s="67" t="s">
        <v>675</v>
      </c>
      <c r="E112" s="67" t="s">
        <v>679</v>
      </c>
      <c r="F112" s="76" t="s">
        <v>322</v>
      </c>
      <c r="G112" s="68">
        <v>8</v>
      </c>
      <c r="H112" s="69"/>
      <c r="I112" s="85"/>
      <c r="J112" s="69"/>
      <c r="K112" s="69"/>
      <c r="L112" s="85"/>
      <c r="M112" s="69"/>
      <c r="N112" s="85"/>
      <c r="O112" s="69"/>
      <c r="P112" s="69"/>
      <c r="Q112" s="67" t="s">
        <v>678</v>
      </c>
    </row>
    <row r="113" spans="1:31" ht="23.1" customHeight="1">
      <c r="A113" s="63" t="s">
        <v>683</v>
      </c>
      <c r="B113" s="63" t="s">
        <v>1106</v>
      </c>
      <c r="C113" s="63" t="s">
        <v>683</v>
      </c>
      <c r="D113" s="67" t="s">
        <v>685</v>
      </c>
      <c r="E113" s="67" t="s">
        <v>676</v>
      </c>
      <c r="F113" s="76" t="s">
        <v>322</v>
      </c>
      <c r="G113" s="68">
        <v>7</v>
      </c>
      <c r="H113" s="69"/>
      <c r="I113" s="85"/>
      <c r="J113" s="69"/>
      <c r="K113" s="69"/>
      <c r="L113" s="85"/>
      <c r="M113" s="69"/>
      <c r="N113" s="85"/>
      <c r="O113" s="69"/>
      <c r="P113" s="69"/>
      <c r="Q113" s="67" t="s">
        <v>684</v>
      </c>
    </row>
    <row r="114" spans="1:31" ht="23.1" customHeight="1">
      <c r="A114" s="63" t="s">
        <v>686</v>
      </c>
      <c r="B114" s="63" t="s">
        <v>1106</v>
      </c>
      <c r="C114" s="63" t="s">
        <v>686</v>
      </c>
      <c r="D114" s="67" t="s">
        <v>688</v>
      </c>
      <c r="E114" s="67" t="s">
        <v>689</v>
      </c>
      <c r="F114" s="76" t="s">
        <v>322</v>
      </c>
      <c r="G114" s="68">
        <v>34</v>
      </c>
      <c r="H114" s="69"/>
      <c r="I114" s="85"/>
      <c r="J114" s="69"/>
      <c r="K114" s="69"/>
      <c r="L114" s="85"/>
      <c r="M114" s="69"/>
      <c r="N114" s="85"/>
      <c r="O114" s="69"/>
      <c r="P114" s="69"/>
      <c r="Q114" s="67" t="s">
        <v>687</v>
      </c>
    </row>
    <row r="115" spans="1:31" ht="23.1" customHeight="1">
      <c r="A115" s="63" t="s">
        <v>690</v>
      </c>
      <c r="B115" s="63" t="s">
        <v>1106</v>
      </c>
      <c r="C115" s="63" t="s">
        <v>690</v>
      </c>
      <c r="D115" s="67" t="s">
        <v>688</v>
      </c>
      <c r="E115" s="67" t="s">
        <v>692</v>
      </c>
      <c r="F115" s="76" t="s">
        <v>322</v>
      </c>
      <c r="G115" s="68">
        <v>13</v>
      </c>
      <c r="H115" s="69"/>
      <c r="I115" s="85"/>
      <c r="J115" s="69"/>
      <c r="K115" s="69"/>
      <c r="L115" s="85"/>
      <c r="M115" s="69"/>
      <c r="N115" s="85"/>
      <c r="O115" s="69"/>
      <c r="P115" s="69"/>
      <c r="Q115" s="67" t="s">
        <v>691</v>
      </c>
    </row>
    <row r="116" spans="1:31" ht="23.1" customHeight="1">
      <c r="A116" s="63" t="s">
        <v>700</v>
      </c>
      <c r="B116" s="63" t="s">
        <v>1106</v>
      </c>
      <c r="C116" s="63" t="s">
        <v>700</v>
      </c>
      <c r="D116" s="67" t="s">
        <v>158</v>
      </c>
      <c r="E116" s="67" t="s">
        <v>335</v>
      </c>
      <c r="F116" s="76" t="s">
        <v>148</v>
      </c>
      <c r="G116" s="68">
        <v>7</v>
      </c>
      <c r="H116" s="69"/>
      <c r="I116" s="85"/>
      <c r="J116" s="69"/>
      <c r="K116" s="69"/>
      <c r="L116" s="85"/>
      <c r="M116" s="69"/>
      <c r="N116" s="85"/>
      <c r="O116" s="69"/>
      <c r="P116" s="69"/>
      <c r="Q116" s="67" t="s">
        <v>701</v>
      </c>
    </row>
    <row r="117" spans="1:31" ht="23.1" customHeight="1">
      <c r="A117" s="63" t="s">
        <v>166</v>
      </c>
      <c r="B117" s="63" t="s">
        <v>1106</v>
      </c>
      <c r="C117" s="63" t="s">
        <v>166</v>
      </c>
      <c r="D117" s="67" t="s">
        <v>164</v>
      </c>
      <c r="E117" s="67" t="s">
        <v>167</v>
      </c>
      <c r="F117" s="76" t="s">
        <v>148</v>
      </c>
      <c r="G117" s="68">
        <v>7</v>
      </c>
      <c r="H117" s="69"/>
      <c r="I117" s="85"/>
      <c r="J117" s="69"/>
      <c r="K117" s="69"/>
      <c r="L117" s="85"/>
      <c r="M117" s="69"/>
      <c r="N117" s="85"/>
      <c r="O117" s="69"/>
      <c r="P117" s="69"/>
      <c r="Q117" s="67"/>
    </row>
    <row r="118" spans="1:31" ht="23.1" customHeight="1">
      <c r="A118" s="63" t="s">
        <v>757</v>
      </c>
      <c r="B118" s="63" t="s">
        <v>1106</v>
      </c>
      <c r="C118" s="63" t="s">
        <v>757</v>
      </c>
      <c r="D118" s="67" t="s">
        <v>238</v>
      </c>
      <c r="E118" s="67" t="s">
        <v>239</v>
      </c>
      <c r="F118" s="76" t="s">
        <v>128</v>
      </c>
      <c r="G118" s="68">
        <v>90</v>
      </c>
      <c r="H118" s="69"/>
      <c r="I118" s="85"/>
      <c r="J118" s="69"/>
      <c r="K118" s="69"/>
      <c r="L118" s="85"/>
      <c r="M118" s="69"/>
      <c r="N118" s="85"/>
      <c r="O118" s="69"/>
      <c r="P118" s="69"/>
      <c r="Q118" s="67" t="s">
        <v>758</v>
      </c>
    </row>
    <row r="119" spans="1:31" ht="23.1" customHeight="1">
      <c r="A119" s="63" t="s">
        <v>767</v>
      </c>
      <c r="B119" s="63" t="s">
        <v>1106</v>
      </c>
      <c r="C119" s="63" t="s">
        <v>767</v>
      </c>
      <c r="D119" s="67" t="s">
        <v>360</v>
      </c>
      <c r="E119" s="67" t="s">
        <v>361</v>
      </c>
      <c r="F119" s="76" t="s">
        <v>128</v>
      </c>
      <c r="G119" s="68">
        <v>147</v>
      </c>
      <c r="H119" s="69"/>
      <c r="I119" s="85"/>
      <c r="J119" s="69"/>
      <c r="K119" s="69"/>
      <c r="L119" s="85"/>
      <c r="M119" s="69"/>
      <c r="N119" s="85"/>
      <c r="O119" s="69"/>
      <c r="P119" s="69"/>
      <c r="Q119" s="67" t="s">
        <v>768</v>
      </c>
    </row>
    <row r="120" spans="1:31" ht="23.1" customHeight="1">
      <c r="A120" s="63" t="s">
        <v>769</v>
      </c>
      <c r="B120" s="63" t="s">
        <v>1106</v>
      </c>
      <c r="C120" s="63" t="s">
        <v>769</v>
      </c>
      <c r="D120" s="67" t="s">
        <v>363</v>
      </c>
      <c r="E120" s="67" t="s">
        <v>364</v>
      </c>
      <c r="F120" s="76" t="s">
        <v>128</v>
      </c>
      <c r="G120" s="68">
        <v>33</v>
      </c>
      <c r="H120" s="69"/>
      <c r="I120" s="85"/>
      <c r="J120" s="69"/>
      <c r="K120" s="69"/>
      <c r="L120" s="85"/>
      <c r="M120" s="69"/>
      <c r="N120" s="85"/>
      <c r="O120" s="69"/>
      <c r="P120" s="69"/>
      <c r="Q120" s="67" t="s">
        <v>770</v>
      </c>
    </row>
    <row r="121" spans="1:31" ht="23.1" customHeight="1">
      <c r="A121" s="63" t="s">
        <v>771</v>
      </c>
      <c r="B121" s="63" t="s">
        <v>1106</v>
      </c>
      <c r="C121" s="63" t="s">
        <v>771</v>
      </c>
      <c r="D121" s="67" t="s">
        <v>366</v>
      </c>
      <c r="E121" s="67" t="s">
        <v>367</v>
      </c>
      <c r="F121" s="76" t="s">
        <v>128</v>
      </c>
      <c r="G121" s="68">
        <v>20</v>
      </c>
      <c r="H121" s="69"/>
      <c r="I121" s="85"/>
      <c r="J121" s="69"/>
      <c r="K121" s="69"/>
      <c r="L121" s="85"/>
      <c r="M121" s="69"/>
      <c r="N121" s="85"/>
      <c r="O121" s="69"/>
      <c r="P121" s="69"/>
      <c r="Q121" s="67" t="s">
        <v>772</v>
      </c>
    </row>
    <row r="122" spans="1:31" ht="23.1" customHeight="1">
      <c r="A122" s="63" t="s">
        <v>773</v>
      </c>
      <c r="B122" s="63" t="s">
        <v>1106</v>
      </c>
      <c r="C122" s="63" t="s">
        <v>773</v>
      </c>
      <c r="D122" s="67" t="s">
        <v>369</v>
      </c>
      <c r="E122" s="67" t="s">
        <v>370</v>
      </c>
      <c r="F122" s="76" t="s">
        <v>128</v>
      </c>
      <c r="G122" s="68">
        <v>36</v>
      </c>
      <c r="H122" s="69"/>
      <c r="I122" s="85"/>
      <c r="J122" s="69"/>
      <c r="K122" s="69"/>
      <c r="L122" s="85"/>
      <c r="M122" s="69"/>
      <c r="N122" s="85"/>
      <c r="O122" s="69"/>
      <c r="P122" s="69"/>
      <c r="Q122" s="67" t="s">
        <v>774</v>
      </c>
    </row>
    <row r="123" spans="1:31" ht="23.1" customHeight="1">
      <c r="A123" s="63" t="s">
        <v>777</v>
      </c>
      <c r="B123" s="63" t="s">
        <v>1106</v>
      </c>
      <c r="C123" s="63" t="s">
        <v>777</v>
      </c>
      <c r="D123" s="67" t="s">
        <v>252</v>
      </c>
      <c r="E123" s="67" t="s">
        <v>255</v>
      </c>
      <c r="F123" s="76" t="s">
        <v>128</v>
      </c>
      <c r="G123" s="68">
        <v>18</v>
      </c>
      <c r="H123" s="69"/>
      <c r="I123" s="85"/>
      <c r="J123" s="69"/>
      <c r="K123" s="69"/>
      <c r="L123" s="85"/>
      <c r="M123" s="69"/>
      <c r="N123" s="85"/>
      <c r="O123" s="69"/>
      <c r="P123" s="69"/>
      <c r="Q123" s="67" t="s">
        <v>778</v>
      </c>
    </row>
    <row r="124" spans="1:31" ht="23.1" customHeight="1">
      <c r="A124" s="63" t="s">
        <v>349</v>
      </c>
      <c r="B124" s="63" t="s">
        <v>1106</v>
      </c>
      <c r="C124" s="63" t="s">
        <v>349</v>
      </c>
      <c r="D124" s="67" t="s">
        <v>350</v>
      </c>
      <c r="E124" s="67" t="s">
        <v>351</v>
      </c>
      <c r="F124" s="76" t="s">
        <v>348</v>
      </c>
      <c r="G124" s="68">
        <v>1</v>
      </c>
      <c r="H124" s="69"/>
      <c r="I124" s="85"/>
      <c r="J124" s="69"/>
      <c r="K124" s="69"/>
      <c r="L124" s="85"/>
      <c r="M124" s="69"/>
      <c r="N124" s="85"/>
      <c r="O124" s="69"/>
      <c r="P124" s="69"/>
      <c r="Q124" s="67" t="s">
        <v>1103</v>
      </c>
    </row>
    <row r="125" spans="1:31" ht="23.1" customHeight="1">
      <c r="D125" s="67"/>
      <c r="E125" s="67"/>
      <c r="F125" s="76"/>
      <c r="G125" s="68"/>
      <c r="H125" s="69"/>
      <c r="I125" s="85"/>
      <c r="J125" s="69"/>
      <c r="K125" s="69"/>
      <c r="L125" s="85"/>
      <c r="M125" s="69"/>
      <c r="N125" s="85"/>
      <c r="O125" s="69"/>
      <c r="P125" s="69"/>
      <c r="Q125" s="67"/>
      <c r="AE125" s="72">
        <f>TRUNC(SUM(AE108:AE124))</f>
        <v>0</v>
      </c>
    </row>
    <row r="126" spans="1:31" ht="23.1" customHeight="1">
      <c r="D126" s="67"/>
      <c r="E126" s="67"/>
      <c r="F126" s="76"/>
      <c r="G126" s="68"/>
      <c r="H126" s="69"/>
      <c r="I126" s="85"/>
      <c r="J126" s="69"/>
      <c r="K126" s="69"/>
      <c r="L126" s="85"/>
      <c r="M126" s="69"/>
      <c r="N126" s="85"/>
      <c r="O126" s="69"/>
      <c r="P126" s="69"/>
      <c r="Q126" s="67"/>
    </row>
    <row r="127" spans="1:31" ht="23.1" customHeight="1">
      <c r="D127" s="67"/>
      <c r="E127" s="67"/>
      <c r="F127" s="76"/>
      <c r="G127" s="68"/>
      <c r="H127" s="69"/>
      <c r="I127" s="85"/>
      <c r="J127" s="69"/>
      <c r="K127" s="69"/>
      <c r="L127" s="85"/>
      <c r="M127" s="69"/>
      <c r="N127" s="85"/>
      <c r="O127" s="69"/>
      <c r="P127" s="69"/>
      <c r="Q127" s="67"/>
    </row>
    <row r="128" spans="1:31" ht="23.1" customHeight="1">
      <c r="D128" s="67"/>
      <c r="E128" s="67"/>
      <c r="F128" s="76"/>
      <c r="G128" s="68"/>
      <c r="H128" s="69"/>
      <c r="I128" s="85"/>
      <c r="J128" s="69"/>
      <c r="K128" s="69"/>
      <c r="L128" s="85"/>
      <c r="M128" s="69"/>
      <c r="N128" s="85"/>
      <c r="O128" s="69"/>
      <c r="P128" s="69"/>
      <c r="Q128" s="67"/>
    </row>
    <row r="129" spans="1:28" ht="23.1" customHeight="1">
      <c r="D129" s="67"/>
      <c r="E129" s="67"/>
      <c r="F129" s="76"/>
      <c r="G129" s="68"/>
      <c r="H129" s="69"/>
      <c r="I129" s="85"/>
      <c r="J129" s="69"/>
      <c r="K129" s="69"/>
      <c r="L129" s="85"/>
      <c r="M129" s="69"/>
      <c r="N129" s="85"/>
      <c r="O129" s="69"/>
      <c r="P129" s="69"/>
      <c r="Q129" s="67"/>
    </row>
    <row r="130" spans="1:28" ht="23.1" customHeight="1">
      <c r="D130" s="67"/>
      <c r="E130" s="67"/>
      <c r="F130" s="76"/>
      <c r="G130" s="68"/>
      <c r="H130" s="69"/>
      <c r="I130" s="85"/>
      <c r="J130" s="69"/>
      <c r="K130" s="69"/>
      <c r="L130" s="85"/>
      <c r="M130" s="69"/>
      <c r="N130" s="85"/>
      <c r="O130" s="69"/>
      <c r="P130" s="69"/>
      <c r="Q130" s="67"/>
    </row>
    <row r="131" spans="1:28" ht="23.1" customHeight="1">
      <c r="D131" s="67"/>
      <c r="E131" s="67"/>
      <c r="F131" s="76"/>
      <c r="G131" s="68"/>
      <c r="H131" s="69"/>
      <c r="I131" s="85"/>
      <c r="J131" s="69"/>
      <c r="K131" s="69"/>
      <c r="L131" s="85"/>
      <c r="M131" s="69"/>
      <c r="N131" s="85"/>
      <c r="O131" s="69"/>
      <c r="P131" s="69"/>
      <c r="Q131" s="67"/>
    </row>
    <row r="132" spans="1:28" ht="23.1" customHeight="1">
      <c r="D132" s="67"/>
      <c r="E132" s="67"/>
      <c r="F132" s="76"/>
      <c r="G132" s="68"/>
      <c r="H132" s="69"/>
      <c r="I132" s="85"/>
      <c r="J132" s="69"/>
      <c r="K132" s="69"/>
      <c r="L132" s="85"/>
      <c r="M132" s="69"/>
      <c r="N132" s="85"/>
      <c r="O132" s="69"/>
      <c r="P132" s="69"/>
      <c r="Q132" s="67"/>
    </row>
    <row r="133" spans="1:28" ht="23.1" customHeight="1">
      <c r="B133" s="63" t="s">
        <v>831</v>
      </c>
      <c r="D133" s="67" t="s">
        <v>832</v>
      </c>
      <c r="E133" s="67"/>
      <c r="F133" s="76"/>
      <c r="G133" s="68"/>
      <c r="H133" s="69"/>
      <c r="I133" s="85"/>
      <c r="J133" s="69"/>
      <c r="K133" s="69"/>
      <c r="L133" s="85"/>
      <c r="M133" s="69"/>
      <c r="N133" s="85"/>
      <c r="O133" s="69"/>
      <c r="P133" s="69"/>
      <c r="Q133" s="67"/>
    </row>
    <row r="134" spans="1:28" ht="23.1" customHeight="1">
      <c r="B134" s="63" t="s">
        <v>556</v>
      </c>
      <c r="D134" s="231" t="s">
        <v>1119</v>
      </c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3"/>
    </row>
    <row r="135" spans="1:28" ht="23.1" customHeight="1">
      <c r="A135" s="63" t="s">
        <v>635</v>
      </c>
      <c r="B135" s="63" t="s">
        <v>1107</v>
      </c>
      <c r="C135" s="63" t="s">
        <v>635</v>
      </c>
      <c r="D135" s="67" t="s">
        <v>126</v>
      </c>
      <c r="E135" s="67" t="s">
        <v>127</v>
      </c>
      <c r="F135" s="76" t="s">
        <v>128</v>
      </c>
      <c r="G135" s="68">
        <v>144</v>
      </c>
      <c r="H135" s="69"/>
      <c r="I135" s="85"/>
      <c r="J135" s="69"/>
      <c r="K135" s="69"/>
      <c r="L135" s="85"/>
      <c r="M135" s="69"/>
      <c r="N135" s="85"/>
      <c r="O135" s="69"/>
      <c r="P135" s="69"/>
      <c r="Q135" s="67" t="s">
        <v>636</v>
      </c>
      <c r="AB135" s="72">
        <f t="shared" ref="AB135:AB144" si="0">I135</f>
        <v>0</v>
      </c>
    </row>
    <row r="136" spans="1:28" ht="23.1" customHeight="1">
      <c r="A136" s="63" t="s">
        <v>637</v>
      </c>
      <c r="B136" s="63" t="s">
        <v>1107</v>
      </c>
      <c r="C136" s="63" t="s">
        <v>637</v>
      </c>
      <c r="D136" s="67" t="s">
        <v>126</v>
      </c>
      <c r="E136" s="67" t="s">
        <v>130</v>
      </c>
      <c r="F136" s="76" t="s">
        <v>128</v>
      </c>
      <c r="G136" s="68">
        <v>121</v>
      </c>
      <c r="H136" s="69"/>
      <c r="I136" s="85"/>
      <c r="J136" s="69"/>
      <c r="K136" s="69"/>
      <c r="L136" s="85"/>
      <c r="M136" s="69"/>
      <c r="N136" s="85"/>
      <c r="O136" s="69"/>
      <c r="P136" s="69"/>
      <c r="Q136" s="67" t="s">
        <v>638</v>
      </c>
      <c r="AB136" s="72">
        <f t="shared" si="0"/>
        <v>0</v>
      </c>
    </row>
    <row r="137" spans="1:28" ht="23.1" customHeight="1">
      <c r="A137" s="63" t="s">
        <v>639</v>
      </c>
      <c r="B137" s="63" t="s">
        <v>1107</v>
      </c>
      <c r="C137" s="63" t="s">
        <v>639</v>
      </c>
      <c r="D137" s="67" t="s">
        <v>126</v>
      </c>
      <c r="E137" s="67" t="s">
        <v>132</v>
      </c>
      <c r="F137" s="76" t="s">
        <v>128</v>
      </c>
      <c r="G137" s="68">
        <v>12</v>
      </c>
      <c r="H137" s="69"/>
      <c r="I137" s="85"/>
      <c r="J137" s="69"/>
      <c r="K137" s="69"/>
      <c r="L137" s="85"/>
      <c r="M137" s="69"/>
      <c r="N137" s="85"/>
      <c r="O137" s="69"/>
      <c r="P137" s="69"/>
      <c r="Q137" s="67" t="s">
        <v>640</v>
      </c>
      <c r="AB137" s="72">
        <f t="shared" si="0"/>
        <v>0</v>
      </c>
    </row>
    <row r="138" spans="1:28" ht="23.1" customHeight="1">
      <c r="A138" s="63" t="s">
        <v>652</v>
      </c>
      <c r="B138" s="63" t="s">
        <v>1107</v>
      </c>
      <c r="C138" s="63" t="s">
        <v>652</v>
      </c>
      <c r="D138" s="67" t="s">
        <v>137</v>
      </c>
      <c r="E138" s="67" t="s">
        <v>337</v>
      </c>
      <c r="F138" s="76" t="s">
        <v>128</v>
      </c>
      <c r="G138" s="68">
        <v>107</v>
      </c>
      <c r="H138" s="69"/>
      <c r="I138" s="85"/>
      <c r="J138" s="69"/>
      <c r="K138" s="69"/>
      <c r="L138" s="85"/>
      <c r="M138" s="69"/>
      <c r="N138" s="85"/>
      <c r="O138" s="69"/>
      <c r="P138" s="69"/>
      <c r="Q138" s="67" t="s">
        <v>653</v>
      </c>
      <c r="AB138" s="72">
        <f t="shared" si="0"/>
        <v>0</v>
      </c>
    </row>
    <row r="139" spans="1:28" ht="23.1" customHeight="1">
      <c r="A139" s="63" t="s">
        <v>654</v>
      </c>
      <c r="B139" s="63" t="s">
        <v>1107</v>
      </c>
      <c r="C139" s="63" t="s">
        <v>654</v>
      </c>
      <c r="D139" s="67" t="s">
        <v>137</v>
      </c>
      <c r="E139" s="67" t="s">
        <v>339</v>
      </c>
      <c r="F139" s="76" t="s">
        <v>128</v>
      </c>
      <c r="G139" s="68">
        <v>84</v>
      </c>
      <c r="H139" s="69"/>
      <c r="I139" s="85"/>
      <c r="J139" s="69"/>
      <c r="K139" s="69"/>
      <c r="L139" s="85"/>
      <c r="M139" s="69"/>
      <c r="N139" s="85"/>
      <c r="O139" s="69"/>
      <c r="P139" s="69"/>
      <c r="Q139" s="67" t="s">
        <v>655</v>
      </c>
      <c r="AB139" s="72">
        <f t="shared" si="0"/>
        <v>0</v>
      </c>
    </row>
    <row r="140" spans="1:28" ht="23.1" customHeight="1">
      <c r="A140" s="63" t="s">
        <v>656</v>
      </c>
      <c r="B140" s="63" t="s">
        <v>1107</v>
      </c>
      <c r="C140" s="63" t="s">
        <v>656</v>
      </c>
      <c r="D140" s="67" t="s">
        <v>137</v>
      </c>
      <c r="E140" s="67" t="s">
        <v>341</v>
      </c>
      <c r="F140" s="76" t="s">
        <v>128</v>
      </c>
      <c r="G140" s="68">
        <v>124</v>
      </c>
      <c r="H140" s="69"/>
      <c r="I140" s="85"/>
      <c r="J140" s="69"/>
      <c r="K140" s="69"/>
      <c r="L140" s="85"/>
      <c r="M140" s="69"/>
      <c r="N140" s="85"/>
      <c r="O140" s="69"/>
      <c r="P140" s="69"/>
      <c r="Q140" s="67" t="s">
        <v>657</v>
      </c>
      <c r="AB140" s="72">
        <f t="shared" si="0"/>
        <v>0</v>
      </c>
    </row>
    <row r="141" spans="1:28" ht="23.1" customHeight="1">
      <c r="A141" s="63" t="s">
        <v>658</v>
      </c>
      <c r="B141" s="63" t="s">
        <v>1107</v>
      </c>
      <c r="C141" s="63" t="s">
        <v>658</v>
      </c>
      <c r="D141" s="67" t="s">
        <v>137</v>
      </c>
      <c r="E141" s="67" t="s">
        <v>343</v>
      </c>
      <c r="F141" s="76" t="s">
        <v>128</v>
      </c>
      <c r="G141" s="68">
        <v>142</v>
      </c>
      <c r="H141" s="69"/>
      <c r="I141" s="85"/>
      <c r="J141" s="69"/>
      <c r="K141" s="69"/>
      <c r="L141" s="85"/>
      <c r="M141" s="69"/>
      <c r="N141" s="85"/>
      <c r="O141" s="69"/>
      <c r="P141" s="69"/>
      <c r="Q141" s="67" t="s">
        <v>659</v>
      </c>
      <c r="AB141" s="72">
        <f t="shared" si="0"/>
        <v>0</v>
      </c>
    </row>
    <row r="142" spans="1:28" ht="23.1" customHeight="1">
      <c r="A142" s="63" t="s">
        <v>660</v>
      </c>
      <c r="B142" s="63" t="s">
        <v>1107</v>
      </c>
      <c r="C142" s="63" t="s">
        <v>660</v>
      </c>
      <c r="D142" s="67" t="s">
        <v>137</v>
      </c>
      <c r="E142" s="67" t="s">
        <v>345</v>
      </c>
      <c r="F142" s="76" t="s">
        <v>128</v>
      </c>
      <c r="G142" s="68">
        <v>40</v>
      </c>
      <c r="H142" s="69"/>
      <c r="I142" s="85"/>
      <c r="J142" s="69"/>
      <c r="K142" s="69"/>
      <c r="L142" s="85"/>
      <c r="M142" s="69"/>
      <c r="N142" s="85"/>
      <c r="O142" s="69"/>
      <c r="P142" s="69"/>
      <c r="Q142" s="67" t="s">
        <v>661</v>
      </c>
      <c r="AB142" s="72">
        <f t="shared" si="0"/>
        <v>0</v>
      </c>
    </row>
    <row r="143" spans="1:28" ht="23.1" customHeight="1">
      <c r="A143" s="63" t="s">
        <v>665</v>
      </c>
      <c r="B143" s="63" t="s">
        <v>1107</v>
      </c>
      <c r="C143" s="63" t="s">
        <v>665</v>
      </c>
      <c r="D143" s="67" t="s">
        <v>142</v>
      </c>
      <c r="E143" s="67" t="s">
        <v>143</v>
      </c>
      <c r="F143" s="76" t="s">
        <v>128</v>
      </c>
      <c r="G143" s="68">
        <v>41</v>
      </c>
      <c r="H143" s="69"/>
      <c r="I143" s="85"/>
      <c r="J143" s="69"/>
      <c r="K143" s="69"/>
      <c r="L143" s="85"/>
      <c r="M143" s="69"/>
      <c r="N143" s="85"/>
      <c r="O143" s="69"/>
      <c r="P143" s="69"/>
      <c r="Q143" s="67" t="s">
        <v>666</v>
      </c>
      <c r="AB143" s="72">
        <f t="shared" si="0"/>
        <v>0</v>
      </c>
    </row>
    <row r="144" spans="1:28" ht="23.1" customHeight="1">
      <c r="A144" s="63" t="s">
        <v>667</v>
      </c>
      <c r="B144" s="63" t="s">
        <v>1107</v>
      </c>
      <c r="C144" s="63" t="s">
        <v>667</v>
      </c>
      <c r="D144" s="67" t="s">
        <v>142</v>
      </c>
      <c r="E144" s="67" t="s">
        <v>145</v>
      </c>
      <c r="F144" s="76" t="s">
        <v>128</v>
      </c>
      <c r="G144" s="68">
        <v>6</v>
      </c>
      <c r="H144" s="69"/>
      <c r="I144" s="85"/>
      <c r="J144" s="69"/>
      <c r="K144" s="69"/>
      <c r="L144" s="85"/>
      <c r="M144" s="69"/>
      <c r="N144" s="85"/>
      <c r="O144" s="69"/>
      <c r="P144" s="69"/>
      <c r="Q144" s="67" t="s">
        <v>668</v>
      </c>
      <c r="AB144" s="72">
        <f t="shared" si="0"/>
        <v>0</v>
      </c>
    </row>
    <row r="145" spans="1:17" ht="23.1" customHeight="1">
      <c r="A145" s="63" t="s">
        <v>146</v>
      </c>
      <c r="B145" s="63" t="s">
        <v>1107</v>
      </c>
      <c r="C145" s="63" t="s">
        <v>146</v>
      </c>
      <c r="D145" s="67" t="s">
        <v>142</v>
      </c>
      <c r="E145" s="67" t="s">
        <v>147</v>
      </c>
      <c r="F145" s="76" t="s">
        <v>148</v>
      </c>
      <c r="G145" s="68">
        <v>56</v>
      </c>
      <c r="H145" s="69"/>
      <c r="I145" s="85"/>
      <c r="J145" s="69"/>
      <c r="K145" s="69"/>
      <c r="L145" s="85"/>
      <c r="M145" s="69"/>
      <c r="N145" s="85"/>
      <c r="O145" s="69"/>
      <c r="P145" s="69"/>
      <c r="Q145" s="67"/>
    </row>
    <row r="146" spans="1:17" ht="23.1" customHeight="1">
      <c r="A146" s="63" t="s">
        <v>149</v>
      </c>
      <c r="B146" s="63" t="s">
        <v>1107</v>
      </c>
      <c r="C146" s="63" t="s">
        <v>149</v>
      </c>
      <c r="D146" s="67" t="s">
        <v>142</v>
      </c>
      <c r="E146" s="67" t="s">
        <v>150</v>
      </c>
      <c r="F146" s="76" t="s">
        <v>148</v>
      </c>
      <c r="G146" s="68">
        <v>8</v>
      </c>
      <c r="H146" s="69"/>
      <c r="I146" s="85"/>
      <c r="J146" s="69"/>
      <c r="K146" s="69"/>
      <c r="L146" s="85"/>
      <c r="M146" s="69"/>
      <c r="N146" s="85"/>
      <c r="O146" s="69"/>
      <c r="P146" s="69"/>
      <c r="Q146" s="67"/>
    </row>
    <row r="147" spans="1:17" ht="23.1" customHeight="1">
      <c r="A147" s="63" t="s">
        <v>669</v>
      </c>
      <c r="B147" s="63" t="s">
        <v>1107</v>
      </c>
      <c r="C147" s="63" t="s">
        <v>669</v>
      </c>
      <c r="D147" s="67" t="s">
        <v>152</v>
      </c>
      <c r="E147" s="67" t="s">
        <v>153</v>
      </c>
      <c r="F147" s="76" t="s">
        <v>154</v>
      </c>
      <c r="G147" s="68">
        <v>7</v>
      </c>
      <c r="H147" s="69"/>
      <c r="I147" s="85"/>
      <c r="J147" s="69"/>
      <c r="K147" s="69"/>
      <c r="L147" s="85"/>
      <c r="M147" s="69"/>
      <c r="N147" s="85"/>
      <c r="O147" s="69"/>
      <c r="P147" s="69"/>
      <c r="Q147" s="67" t="s">
        <v>670</v>
      </c>
    </row>
    <row r="148" spans="1:17" ht="23.1" customHeight="1">
      <c r="A148" s="63" t="s">
        <v>677</v>
      </c>
      <c r="B148" s="63" t="s">
        <v>1107</v>
      </c>
      <c r="C148" s="63" t="s">
        <v>677</v>
      </c>
      <c r="D148" s="67" t="s">
        <v>675</v>
      </c>
      <c r="E148" s="67" t="s">
        <v>679</v>
      </c>
      <c r="F148" s="76" t="s">
        <v>322</v>
      </c>
      <c r="G148" s="68">
        <v>14</v>
      </c>
      <c r="H148" s="69"/>
      <c r="I148" s="85"/>
      <c r="J148" s="69"/>
      <c r="K148" s="69"/>
      <c r="L148" s="85"/>
      <c r="M148" s="69"/>
      <c r="N148" s="85"/>
      <c r="O148" s="69"/>
      <c r="P148" s="69"/>
      <c r="Q148" s="67" t="s">
        <v>678</v>
      </c>
    </row>
    <row r="149" spans="1:17" ht="23.1" customHeight="1">
      <c r="A149" s="63" t="s">
        <v>680</v>
      </c>
      <c r="B149" s="63" t="s">
        <v>1107</v>
      </c>
      <c r="C149" s="63" t="s">
        <v>680</v>
      </c>
      <c r="D149" s="67" t="s">
        <v>675</v>
      </c>
      <c r="E149" s="67" t="s">
        <v>682</v>
      </c>
      <c r="F149" s="76" t="s">
        <v>322</v>
      </c>
      <c r="G149" s="68">
        <v>2</v>
      </c>
      <c r="H149" s="69"/>
      <c r="I149" s="85"/>
      <c r="J149" s="69"/>
      <c r="K149" s="69"/>
      <c r="L149" s="85"/>
      <c r="M149" s="69"/>
      <c r="N149" s="85"/>
      <c r="O149" s="69"/>
      <c r="P149" s="69"/>
      <c r="Q149" s="67" t="s">
        <v>681</v>
      </c>
    </row>
    <row r="150" spans="1:17" ht="23.1" customHeight="1">
      <c r="A150" s="63" t="s">
        <v>686</v>
      </c>
      <c r="B150" s="63" t="s">
        <v>1107</v>
      </c>
      <c r="C150" s="63" t="s">
        <v>686</v>
      </c>
      <c r="D150" s="67" t="s">
        <v>688</v>
      </c>
      <c r="E150" s="67" t="s">
        <v>689</v>
      </c>
      <c r="F150" s="76" t="s">
        <v>322</v>
      </c>
      <c r="G150" s="68">
        <v>96</v>
      </c>
      <c r="H150" s="69"/>
      <c r="I150" s="85"/>
      <c r="J150" s="69"/>
      <c r="K150" s="69"/>
      <c r="L150" s="85"/>
      <c r="M150" s="69"/>
      <c r="N150" s="85"/>
      <c r="O150" s="69"/>
      <c r="P150" s="69"/>
      <c r="Q150" s="67" t="s">
        <v>687</v>
      </c>
    </row>
    <row r="151" spans="1:17" ht="23.1" customHeight="1">
      <c r="A151" s="63" t="s">
        <v>690</v>
      </c>
      <c r="B151" s="63" t="s">
        <v>1107</v>
      </c>
      <c r="C151" s="63" t="s">
        <v>690</v>
      </c>
      <c r="D151" s="67" t="s">
        <v>688</v>
      </c>
      <c r="E151" s="67" t="s">
        <v>692</v>
      </c>
      <c r="F151" s="76" t="s">
        <v>322</v>
      </c>
      <c r="G151" s="68">
        <v>65</v>
      </c>
      <c r="H151" s="69"/>
      <c r="I151" s="85"/>
      <c r="J151" s="69"/>
      <c r="K151" s="69"/>
      <c r="L151" s="85"/>
      <c r="M151" s="69"/>
      <c r="N151" s="85"/>
      <c r="O151" s="69"/>
      <c r="P151" s="69"/>
      <c r="Q151" s="67" t="s">
        <v>691</v>
      </c>
    </row>
    <row r="152" spans="1:17" ht="23.1" customHeight="1">
      <c r="A152" s="63" t="s">
        <v>693</v>
      </c>
      <c r="B152" s="63" t="s">
        <v>1107</v>
      </c>
      <c r="C152" s="63" t="s">
        <v>693</v>
      </c>
      <c r="D152" s="67" t="s">
        <v>688</v>
      </c>
      <c r="E152" s="67" t="s">
        <v>695</v>
      </c>
      <c r="F152" s="76" t="s">
        <v>322</v>
      </c>
      <c r="G152" s="68">
        <v>5</v>
      </c>
      <c r="H152" s="69"/>
      <c r="I152" s="85"/>
      <c r="J152" s="69"/>
      <c r="K152" s="69"/>
      <c r="L152" s="85"/>
      <c r="M152" s="69"/>
      <c r="N152" s="85"/>
      <c r="O152" s="69"/>
      <c r="P152" s="69"/>
      <c r="Q152" s="67" t="s">
        <v>694</v>
      </c>
    </row>
    <row r="153" spans="1:17" ht="23.1" customHeight="1">
      <c r="A153" s="63" t="s">
        <v>696</v>
      </c>
      <c r="B153" s="63" t="s">
        <v>1107</v>
      </c>
      <c r="C153" s="63" t="s">
        <v>696</v>
      </c>
      <c r="D153" s="67" t="s">
        <v>698</v>
      </c>
      <c r="E153" s="67" t="s">
        <v>699</v>
      </c>
      <c r="F153" s="76" t="s">
        <v>322</v>
      </c>
      <c r="G153" s="68">
        <v>5</v>
      </c>
      <c r="H153" s="69"/>
      <c r="I153" s="85"/>
      <c r="J153" s="69"/>
      <c r="K153" s="69"/>
      <c r="L153" s="85"/>
      <c r="M153" s="69"/>
      <c r="N153" s="85"/>
      <c r="O153" s="69"/>
      <c r="P153" s="69"/>
      <c r="Q153" s="67" t="s">
        <v>697</v>
      </c>
    </row>
    <row r="154" spans="1:17" ht="23.1" customHeight="1">
      <c r="A154" s="63" t="s">
        <v>708</v>
      </c>
      <c r="B154" s="63" t="s">
        <v>1107</v>
      </c>
      <c r="C154" s="63" t="s">
        <v>708</v>
      </c>
      <c r="D154" s="67" t="s">
        <v>172</v>
      </c>
      <c r="E154" s="67" t="s">
        <v>173</v>
      </c>
      <c r="F154" s="76" t="s">
        <v>148</v>
      </c>
      <c r="G154" s="68">
        <v>3</v>
      </c>
      <c r="H154" s="69"/>
      <c r="I154" s="85"/>
      <c r="J154" s="69"/>
      <c r="K154" s="69"/>
      <c r="L154" s="85"/>
      <c r="M154" s="69"/>
      <c r="N154" s="85"/>
      <c r="O154" s="69"/>
      <c r="P154" s="69"/>
      <c r="Q154" s="67" t="s">
        <v>709</v>
      </c>
    </row>
    <row r="155" spans="1:17" ht="23.1" customHeight="1">
      <c r="A155" s="63" t="s">
        <v>712</v>
      </c>
      <c r="B155" s="63" t="s">
        <v>1107</v>
      </c>
      <c r="C155" s="63" t="s">
        <v>712</v>
      </c>
      <c r="D155" s="67" t="s">
        <v>172</v>
      </c>
      <c r="E155" s="67" t="s">
        <v>177</v>
      </c>
      <c r="F155" s="76" t="s">
        <v>148</v>
      </c>
      <c r="G155" s="68">
        <v>27</v>
      </c>
      <c r="H155" s="69"/>
      <c r="I155" s="85"/>
      <c r="J155" s="69"/>
      <c r="K155" s="69"/>
      <c r="L155" s="85"/>
      <c r="M155" s="69"/>
      <c r="N155" s="85"/>
      <c r="O155" s="69"/>
      <c r="P155" s="69"/>
      <c r="Q155" s="67" t="s">
        <v>713</v>
      </c>
    </row>
    <row r="156" spans="1:17" ht="23.1" customHeight="1">
      <c r="A156" s="63" t="s">
        <v>757</v>
      </c>
      <c r="B156" s="63" t="s">
        <v>1107</v>
      </c>
      <c r="C156" s="63" t="s">
        <v>757</v>
      </c>
      <c r="D156" s="67" t="s">
        <v>238</v>
      </c>
      <c r="E156" s="67" t="s">
        <v>239</v>
      </c>
      <c r="F156" s="76" t="s">
        <v>128</v>
      </c>
      <c r="G156" s="68">
        <v>654</v>
      </c>
      <c r="H156" s="69"/>
      <c r="I156" s="85"/>
      <c r="J156" s="69"/>
      <c r="K156" s="69"/>
      <c r="L156" s="85"/>
      <c r="M156" s="69"/>
      <c r="N156" s="85"/>
      <c r="O156" s="69"/>
      <c r="P156" s="69"/>
      <c r="Q156" s="67" t="s">
        <v>758</v>
      </c>
    </row>
    <row r="157" spans="1:17" ht="23.1" customHeight="1">
      <c r="A157" s="63" t="s">
        <v>775</v>
      </c>
      <c r="B157" s="63" t="s">
        <v>1107</v>
      </c>
      <c r="C157" s="63" t="s">
        <v>775</v>
      </c>
      <c r="D157" s="67" t="s">
        <v>252</v>
      </c>
      <c r="E157" s="67" t="s">
        <v>253</v>
      </c>
      <c r="F157" s="76" t="s">
        <v>128</v>
      </c>
      <c r="G157" s="68">
        <v>259</v>
      </c>
      <c r="H157" s="69"/>
      <c r="I157" s="85"/>
      <c r="J157" s="69"/>
      <c r="K157" s="69"/>
      <c r="L157" s="85"/>
      <c r="M157" s="69"/>
      <c r="N157" s="85"/>
      <c r="O157" s="69"/>
      <c r="P157" s="69"/>
      <c r="Q157" s="67" t="s">
        <v>776</v>
      </c>
    </row>
    <row r="158" spans="1:17" ht="23.1" customHeight="1">
      <c r="A158" s="63" t="s">
        <v>779</v>
      </c>
      <c r="B158" s="63" t="s">
        <v>1107</v>
      </c>
      <c r="C158" s="63" t="s">
        <v>779</v>
      </c>
      <c r="D158" s="67" t="s">
        <v>252</v>
      </c>
      <c r="E158" s="67" t="s">
        <v>257</v>
      </c>
      <c r="F158" s="76" t="s">
        <v>128</v>
      </c>
      <c r="G158" s="68">
        <v>169</v>
      </c>
      <c r="H158" s="69"/>
      <c r="I158" s="85"/>
      <c r="J158" s="69"/>
      <c r="K158" s="69"/>
      <c r="L158" s="85"/>
      <c r="M158" s="69"/>
      <c r="N158" s="85"/>
      <c r="O158" s="69"/>
      <c r="P158" s="69"/>
      <c r="Q158" s="67" t="s">
        <v>780</v>
      </c>
    </row>
    <row r="159" spans="1:17" ht="23.1" customHeight="1">
      <c r="A159" s="63" t="s">
        <v>781</v>
      </c>
      <c r="B159" s="63" t="s">
        <v>1107</v>
      </c>
      <c r="C159" s="63" t="s">
        <v>781</v>
      </c>
      <c r="D159" s="67" t="s">
        <v>252</v>
      </c>
      <c r="E159" s="67" t="s">
        <v>259</v>
      </c>
      <c r="F159" s="76" t="s">
        <v>128</v>
      </c>
      <c r="G159" s="68">
        <v>226</v>
      </c>
      <c r="H159" s="69"/>
      <c r="I159" s="85"/>
      <c r="J159" s="69"/>
      <c r="K159" s="69"/>
      <c r="L159" s="85"/>
      <c r="M159" s="69"/>
      <c r="N159" s="85"/>
      <c r="O159" s="69"/>
      <c r="P159" s="69"/>
      <c r="Q159" s="67" t="s">
        <v>782</v>
      </c>
    </row>
    <row r="160" spans="1:17" ht="23.1" customHeight="1">
      <c r="A160" s="63" t="s">
        <v>783</v>
      </c>
      <c r="B160" s="63" t="s">
        <v>1107</v>
      </c>
      <c r="C160" s="63" t="s">
        <v>783</v>
      </c>
      <c r="D160" s="67" t="s">
        <v>252</v>
      </c>
      <c r="E160" s="67" t="s">
        <v>261</v>
      </c>
      <c r="F160" s="76" t="s">
        <v>128</v>
      </c>
      <c r="G160" s="68">
        <v>359</v>
      </c>
      <c r="H160" s="69"/>
      <c r="I160" s="85"/>
      <c r="J160" s="69"/>
      <c r="K160" s="69"/>
      <c r="L160" s="85"/>
      <c r="M160" s="69"/>
      <c r="N160" s="85"/>
      <c r="O160" s="69"/>
      <c r="P160" s="69"/>
      <c r="Q160" s="67" t="s">
        <v>784</v>
      </c>
    </row>
    <row r="161" spans="1:31" ht="23.1" customHeight="1">
      <c r="A161" s="63" t="s">
        <v>785</v>
      </c>
      <c r="B161" s="63" t="s">
        <v>1107</v>
      </c>
      <c r="C161" s="63" t="s">
        <v>785</v>
      </c>
      <c r="D161" s="67" t="s">
        <v>252</v>
      </c>
      <c r="E161" s="67" t="s">
        <v>263</v>
      </c>
      <c r="F161" s="76" t="s">
        <v>128</v>
      </c>
      <c r="G161" s="68">
        <v>34</v>
      </c>
      <c r="H161" s="69"/>
      <c r="I161" s="85"/>
      <c r="J161" s="69"/>
      <c r="K161" s="69"/>
      <c r="L161" s="85"/>
      <c r="M161" s="69"/>
      <c r="N161" s="85"/>
      <c r="O161" s="69"/>
      <c r="P161" s="69"/>
      <c r="Q161" s="67" t="s">
        <v>786</v>
      </c>
    </row>
    <row r="162" spans="1:31" ht="23.1" customHeight="1">
      <c r="A162" s="63" t="s">
        <v>787</v>
      </c>
      <c r="B162" s="63" t="s">
        <v>1107</v>
      </c>
      <c r="C162" s="63" t="s">
        <v>787</v>
      </c>
      <c r="D162" s="67" t="s">
        <v>252</v>
      </c>
      <c r="E162" s="67" t="s">
        <v>265</v>
      </c>
      <c r="F162" s="76" t="s">
        <v>128</v>
      </c>
      <c r="G162" s="68">
        <v>347</v>
      </c>
      <c r="H162" s="69"/>
      <c r="I162" s="85"/>
      <c r="J162" s="69"/>
      <c r="K162" s="69"/>
      <c r="L162" s="85"/>
      <c r="M162" s="69"/>
      <c r="N162" s="85"/>
      <c r="O162" s="69"/>
      <c r="P162" s="69"/>
      <c r="Q162" s="67" t="s">
        <v>788</v>
      </c>
    </row>
    <row r="163" spans="1:31" ht="23.1" customHeight="1">
      <c r="A163" s="63" t="s">
        <v>357</v>
      </c>
      <c r="B163" s="63" t="s">
        <v>1107</v>
      </c>
      <c r="C163" s="63" t="s">
        <v>357</v>
      </c>
      <c r="D163" s="67" t="s">
        <v>358</v>
      </c>
      <c r="E163" s="67"/>
      <c r="F163" s="76" t="s">
        <v>348</v>
      </c>
      <c r="G163" s="68">
        <v>1</v>
      </c>
      <c r="H163" s="69"/>
      <c r="I163" s="85"/>
      <c r="J163" s="69"/>
      <c r="K163" s="69"/>
      <c r="L163" s="85"/>
      <c r="M163" s="69"/>
      <c r="N163" s="85"/>
      <c r="O163" s="69"/>
      <c r="P163" s="69"/>
      <c r="Q163" s="67" t="s">
        <v>1103</v>
      </c>
    </row>
    <row r="164" spans="1:31" ht="23.1" customHeight="1">
      <c r="D164" s="67"/>
      <c r="E164" s="67"/>
      <c r="F164" s="76"/>
      <c r="G164" s="68"/>
      <c r="H164" s="69"/>
      <c r="I164" s="85"/>
      <c r="J164" s="69"/>
      <c r="K164" s="69"/>
      <c r="L164" s="85"/>
      <c r="M164" s="69"/>
      <c r="N164" s="85"/>
      <c r="O164" s="69"/>
      <c r="P164" s="69"/>
      <c r="Q164" s="67"/>
      <c r="AE164" s="72">
        <f>TRUNC(SUM(AE134:AE163))</f>
        <v>0</v>
      </c>
    </row>
    <row r="165" spans="1:31" ht="23.1" customHeight="1">
      <c r="D165" s="67"/>
      <c r="E165" s="67"/>
      <c r="F165" s="76"/>
      <c r="G165" s="68"/>
      <c r="H165" s="69"/>
      <c r="I165" s="85"/>
      <c r="J165" s="69"/>
      <c r="K165" s="69"/>
      <c r="L165" s="85"/>
      <c r="M165" s="69"/>
      <c r="N165" s="85"/>
      <c r="O165" s="69"/>
      <c r="P165" s="69"/>
      <c r="Q165" s="67"/>
    </row>
    <row r="166" spans="1:31" ht="23.1" customHeight="1">
      <c r="D166" s="67"/>
      <c r="E166" s="67"/>
      <c r="F166" s="76"/>
      <c r="G166" s="68"/>
      <c r="H166" s="69"/>
      <c r="I166" s="85"/>
      <c r="J166" s="69"/>
      <c r="K166" s="69"/>
      <c r="L166" s="85"/>
      <c r="M166" s="69"/>
      <c r="N166" s="85"/>
      <c r="O166" s="69"/>
      <c r="P166" s="69"/>
      <c r="Q166" s="67"/>
    </row>
    <row r="167" spans="1:31" ht="23.1" customHeight="1">
      <c r="D167" s="67"/>
      <c r="E167" s="67"/>
      <c r="F167" s="76"/>
      <c r="G167" s="68"/>
      <c r="H167" s="69"/>
      <c r="I167" s="85"/>
      <c r="J167" s="69"/>
      <c r="K167" s="69"/>
      <c r="L167" s="85"/>
      <c r="M167" s="69"/>
      <c r="N167" s="85"/>
      <c r="O167" s="69"/>
      <c r="P167" s="69"/>
      <c r="Q167" s="67"/>
    </row>
    <row r="168" spans="1:31" ht="23.1" customHeight="1">
      <c r="D168" s="67"/>
      <c r="E168" s="67"/>
      <c r="F168" s="76"/>
      <c r="G168" s="68"/>
      <c r="H168" s="69"/>
      <c r="I168" s="85"/>
      <c r="J168" s="69"/>
      <c r="K168" s="69"/>
      <c r="L168" s="85"/>
      <c r="M168" s="69"/>
      <c r="N168" s="85"/>
      <c r="O168" s="69"/>
      <c r="P168" s="69"/>
      <c r="Q168" s="67"/>
    </row>
    <row r="169" spans="1:31" ht="23.1" customHeight="1">
      <c r="D169" s="67"/>
      <c r="E169" s="67"/>
      <c r="F169" s="76"/>
      <c r="G169" s="68"/>
      <c r="H169" s="69"/>
      <c r="I169" s="85"/>
      <c r="J169" s="69"/>
      <c r="K169" s="69"/>
      <c r="L169" s="85"/>
      <c r="M169" s="69"/>
      <c r="N169" s="85"/>
      <c r="O169" s="69"/>
      <c r="P169" s="69"/>
      <c r="Q169" s="67"/>
    </row>
    <row r="170" spans="1:31" ht="23.1" customHeight="1">
      <c r="D170" s="67"/>
      <c r="E170" s="67"/>
      <c r="F170" s="76"/>
      <c r="G170" s="68"/>
      <c r="H170" s="69"/>
      <c r="I170" s="85"/>
      <c r="J170" s="69"/>
      <c r="K170" s="69"/>
      <c r="L170" s="85"/>
      <c r="M170" s="69"/>
      <c r="N170" s="85"/>
      <c r="O170" s="69"/>
      <c r="P170" s="69"/>
      <c r="Q170" s="67"/>
    </row>
    <row r="171" spans="1:31" ht="23.1" customHeight="1">
      <c r="D171" s="67"/>
      <c r="E171" s="67"/>
      <c r="F171" s="76"/>
      <c r="G171" s="68"/>
      <c r="H171" s="69"/>
      <c r="I171" s="85"/>
      <c r="J171" s="69"/>
      <c r="K171" s="69"/>
      <c r="L171" s="85"/>
      <c r="M171" s="69"/>
      <c r="N171" s="85"/>
      <c r="O171" s="69"/>
      <c r="P171" s="69"/>
      <c r="Q171" s="67"/>
    </row>
    <row r="172" spans="1:31" ht="23.1" customHeight="1">
      <c r="D172" s="67"/>
      <c r="E172" s="67"/>
      <c r="F172" s="76"/>
      <c r="G172" s="68"/>
      <c r="H172" s="69"/>
      <c r="I172" s="85"/>
      <c r="J172" s="69"/>
      <c r="K172" s="69"/>
      <c r="L172" s="85"/>
      <c r="M172" s="69"/>
      <c r="N172" s="85"/>
      <c r="O172" s="69"/>
      <c r="P172" s="69"/>
      <c r="Q172" s="67"/>
    </row>
    <row r="173" spans="1:31" ht="23.1" customHeight="1">
      <c r="D173" s="67"/>
      <c r="E173" s="67"/>
      <c r="F173" s="76"/>
      <c r="G173" s="68"/>
      <c r="H173" s="69"/>
      <c r="I173" s="85"/>
      <c r="J173" s="69"/>
      <c r="K173" s="69"/>
      <c r="L173" s="85"/>
      <c r="M173" s="69"/>
      <c r="N173" s="85"/>
      <c r="O173" s="69"/>
      <c r="P173" s="69"/>
      <c r="Q173" s="67"/>
    </row>
    <row r="174" spans="1:31" ht="23.1" customHeight="1">
      <c r="D174" s="67"/>
      <c r="E174" s="67"/>
      <c r="F174" s="76"/>
      <c r="G174" s="68"/>
      <c r="H174" s="69"/>
      <c r="I174" s="85"/>
      <c r="J174" s="69"/>
      <c r="K174" s="69"/>
      <c r="L174" s="85"/>
      <c r="M174" s="69"/>
      <c r="N174" s="85"/>
      <c r="O174" s="69"/>
      <c r="P174" s="69"/>
      <c r="Q174" s="67"/>
    </row>
    <row r="175" spans="1:31" ht="23.1" customHeight="1">
      <c r="D175" s="67"/>
      <c r="E175" s="67"/>
      <c r="F175" s="76"/>
      <c r="G175" s="68"/>
      <c r="H175" s="69"/>
      <c r="I175" s="85"/>
      <c r="J175" s="69"/>
      <c r="K175" s="69"/>
      <c r="L175" s="85"/>
      <c r="M175" s="69"/>
      <c r="N175" s="85"/>
      <c r="O175" s="69"/>
      <c r="P175" s="69"/>
      <c r="Q175" s="67"/>
    </row>
    <row r="176" spans="1:31" ht="23.1" customHeight="1">
      <c r="D176" s="67"/>
      <c r="E176" s="67"/>
      <c r="F176" s="76"/>
      <c r="G176" s="68"/>
      <c r="H176" s="69"/>
      <c r="I176" s="85"/>
      <c r="J176" s="69"/>
      <c r="K176" s="69"/>
      <c r="L176" s="85"/>
      <c r="M176" s="69"/>
      <c r="N176" s="85"/>
      <c r="O176" s="69"/>
      <c r="P176" s="69"/>
      <c r="Q176" s="67"/>
    </row>
    <row r="177" spans="1:17" ht="23.1" customHeight="1">
      <c r="D177" s="67"/>
      <c r="E177" s="67"/>
      <c r="F177" s="76"/>
      <c r="G177" s="68"/>
      <c r="H177" s="69"/>
      <c r="I177" s="85"/>
      <c r="J177" s="69"/>
      <c r="K177" s="69"/>
      <c r="L177" s="85"/>
      <c r="M177" s="69"/>
      <c r="N177" s="85"/>
      <c r="O177" s="69"/>
      <c r="P177" s="69"/>
      <c r="Q177" s="67"/>
    </row>
    <row r="178" spans="1:17" ht="23.1" customHeight="1">
      <c r="D178" s="67"/>
      <c r="E178" s="67"/>
      <c r="F178" s="76"/>
      <c r="G178" s="68"/>
      <c r="H178" s="69"/>
      <c r="I178" s="85"/>
      <c r="J178" s="69"/>
      <c r="K178" s="69"/>
      <c r="L178" s="85"/>
      <c r="M178" s="69"/>
      <c r="N178" s="85"/>
      <c r="O178" s="69"/>
      <c r="P178" s="69"/>
      <c r="Q178" s="67"/>
    </row>
    <row r="179" spans="1:17" ht="23.1" customHeight="1">
      <c r="D179" s="67"/>
      <c r="E179" s="67"/>
      <c r="F179" s="76"/>
      <c r="G179" s="68"/>
      <c r="H179" s="69"/>
      <c r="I179" s="85"/>
      <c r="J179" s="69"/>
      <c r="K179" s="69"/>
      <c r="L179" s="85"/>
      <c r="M179" s="69"/>
      <c r="N179" s="85"/>
      <c r="O179" s="69"/>
      <c r="P179" s="69"/>
      <c r="Q179" s="67"/>
    </row>
    <row r="180" spans="1:17" ht="23.1" customHeight="1">
      <c r="D180" s="67"/>
      <c r="E180" s="67"/>
      <c r="F180" s="76"/>
      <c r="G180" s="68"/>
      <c r="H180" s="69"/>
      <c r="I180" s="85"/>
      <c r="J180" s="69"/>
      <c r="K180" s="69"/>
      <c r="L180" s="85"/>
      <c r="M180" s="69"/>
      <c r="N180" s="85"/>
      <c r="O180" s="69"/>
      <c r="P180" s="69"/>
      <c r="Q180" s="67"/>
    </row>
    <row r="181" spans="1:17" ht="23.1" customHeight="1">
      <c r="D181" s="67"/>
      <c r="E181" s="67"/>
      <c r="F181" s="76"/>
      <c r="G181" s="68"/>
      <c r="H181" s="69"/>
      <c r="I181" s="85"/>
      <c r="J181" s="69"/>
      <c r="K181" s="69"/>
      <c r="L181" s="85"/>
      <c r="M181" s="69"/>
      <c r="N181" s="85"/>
      <c r="O181" s="69"/>
      <c r="P181" s="69"/>
      <c r="Q181" s="67"/>
    </row>
    <row r="182" spans="1:17" ht="23.1" customHeight="1">
      <c r="D182" s="67"/>
      <c r="E182" s="67"/>
      <c r="F182" s="76"/>
      <c r="G182" s="68"/>
      <c r="H182" s="69"/>
      <c r="I182" s="85"/>
      <c r="J182" s="69"/>
      <c r="K182" s="69"/>
      <c r="L182" s="85"/>
      <c r="M182" s="69"/>
      <c r="N182" s="85"/>
      <c r="O182" s="69"/>
      <c r="P182" s="69"/>
      <c r="Q182" s="67"/>
    </row>
    <row r="183" spans="1:17" ht="23.1" customHeight="1">
      <c r="D183" s="67"/>
      <c r="E183" s="67"/>
      <c r="F183" s="76"/>
      <c r="G183" s="68"/>
      <c r="H183" s="69"/>
      <c r="I183" s="85"/>
      <c r="J183" s="69"/>
      <c r="K183" s="69"/>
      <c r="L183" s="85"/>
      <c r="M183" s="69"/>
      <c r="N183" s="85"/>
      <c r="O183" s="69"/>
      <c r="P183" s="69"/>
      <c r="Q183" s="67"/>
    </row>
    <row r="184" spans="1:17" ht="23.1" customHeight="1">
      <c r="D184" s="67"/>
      <c r="E184" s="67"/>
      <c r="F184" s="76"/>
      <c r="G184" s="68"/>
      <c r="H184" s="69"/>
      <c r="I184" s="85"/>
      <c r="J184" s="69"/>
      <c r="K184" s="69"/>
      <c r="L184" s="85"/>
      <c r="M184" s="69"/>
      <c r="N184" s="85"/>
      <c r="O184" s="69"/>
      <c r="P184" s="69"/>
      <c r="Q184" s="67"/>
    </row>
    <row r="185" spans="1:17" ht="23.1" customHeight="1">
      <c r="B185" s="63" t="s">
        <v>831</v>
      </c>
      <c r="D185" s="67" t="s">
        <v>832</v>
      </c>
      <c r="E185" s="67"/>
      <c r="F185" s="76"/>
      <c r="G185" s="68"/>
      <c r="H185" s="69"/>
      <c r="I185" s="85"/>
      <c r="J185" s="69"/>
      <c r="K185" s="69"/>
      <c r="L185" s="85"/>
      <c r="M185" s="69"/>
      <c r="N185" s="85"/>
      <c r="O185" s="69"/>
      <c r="P185" s="69"/>
      <c r="Q185" s="67"/>
    </row>
    <row r="186" spans="1:17" ht="23.1" customHeight="1">
      <c r="B186" s="63" t="s">
        <v>1116</v>
      </c>
      <c r="D186" s="231" t="s">
        <v>1120</v>
      </c>
      <c r="E186" s="232"/>
      <c r="F186" s="232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  <c r="Q186" s="233"/>
    </row>
    <row r="187" spans="1:17" ht="23.1" customHeight="1">
      <c r="A187" s="63" t="s">
        <v>716</v>
      </c>
      <c r="B187" s="63" t="s">
        <v>1108</v>
      </c>
      <c r="C187" s="63" t="s">
        <v>716</v>
      </c>
      <c r="D187" s="67" t="s">
        <v>181</v>
      </c>
      <c r="E187" s="67" t="s">
        <v>182</v>
      </c>
      <c r="F187" s="76" t="s">
        <v>128</v>
      </c>
      <c r="G187" s="68">
        <v>31</v>
      </c>
      <c r="H187" s="69"/>
      <c r="I187" s="85"/>
      <c r="J187" s="69"/>
      <c r="K187" s="69"/>
      <c r="L187" s="85"/>
      <c r="M187" s="69"/>
      <c r="N187" s="85"/>
      <c r="O187" s="69"/>
      <c r="P187" s="69"/>
      <c r="Q187" s="67" t="s">
        <v>717</v>
      </c>
    </row>
    <row r="188" spans="1:17" ht="23.1" customHeight="1">
      <c r="A188" s="63" t="s">
        <v>719</v>
      </c>
      <c r="B188" s="63" t="s">
        <v>1108</v>
      </c>
      <c r="C188" s="63" t="s">
        <v>719</v>
      </c>
      <c r="D188" s="67" t="s">
        <v>181</v>
      </c>
      <c r="E188" s="67" t="s">
        <v>184</v>
      </c>
      <c r="F188" s="76" t="s">
        <v>128</v>
      </c>
      <c r="G188" s="68">
        <v>45</v>
      </c>
      <c r="H188" s="69"/>
      <c r="I188" s="85"/>
      <c r="J188" s="69"/>
      <c r="K188" s="69"/>
      <c r="L188" s="85"/>
      <c r="M188" s="69"/>
      <c r="N188" s="85"/>
      <c r="O188" s="69"/>
      <c r="P188" s="69"/>
      <c r="Q188" s="67" t="s">
        <v>720</v>
      </c>
    </row>
    <row r="189" spans="1:17" ht="23.1" customHeight="1">
      <c r="A189" s="63" t="s">
        <v>721</v>
      </c>
      <c r="B189" s="63" t="s">
        <v>1108</v>
      </c>
      <c r="C189" s="63" t="s">
        <v>721</v>
      </c>
      <c r="D189" s="67" t="s">
        <v>181</v>
      </c>
      <c r="E189" s="67" t="s">
        <v>186</v>
      </c>
      <c r="F189" s="76" t="s">
        <v>128</v>
      </c>
      <c r="G189" s="68">
        <v>5</v>
      </c>
      <c r="H189" s="69"/>
      <c r="I189" s="85"/>
      <c r="J189" s="69"/>
      <c r="K189" s="69"/>
      <c r="L189" s="85"/>
      <c r="M189" s="69"/>
      <c r="N189" s="85"/>
      <c r="O189" s="69"/>
      <c r="P189" s="69"/>
      <c r="Q189" s="67" t="s">
        <v>722</v>
      </c>
    </row>
    <row r="190" spans="1:17" ht="23.1" customHeight="1">
      <c r="A190" s="63" t="s">
        <v>723</v>
      </c>
      <c r="B190" s="63" t="s">
        <v>1108</v>
      </c>
      <c r="C190" s="63" t="s">
        <v>723</v>
      </c>
      <c r="D190" s="67" t="s">
        <v>181</v>
      </c>
      <c r="E190" s="67" t="s">
        <v>188</v>
      </c>
      <c r="F190" s="76" t="s">
        <v>128</v>
      </c>
      <c r="G190" s="68">
        <v>6</v>
      </c>
      <c r="H190" s="69"/>
      <c r="I190" s="85"/>
      <c r="J190" s="69"/>
      <c r="K190" s="69"/>
      <c r="L190" s="85"/>
      <c r="M190" s="69"/>
      <c r="N190" s="85"/>
      <c r="O190" s="69"/>
      <c r="P190" s="69"/>
      <c r="Q190" s="67" t="s">
        <v>724</v>
      </c>
    </row>
    <row r="191" spans="1:17" ht="23.1" customHeight="1">
      <c r="A191" s="63" t="s">
        <v>725</v>
      </c>
      <c r="B191" s="63" t="s">
        <v>1108</v>
      </c>
      <c r="C191" s="63" t="s">
        <v>725</v>
      </c>
      <c r="D191" s="67" t="s">
        <v>190</v>
      </c>
      <c r="E191" s="67" t="s">
        <v>191</v>
      </c>
      <c r="F191" s="76" t="s">
        <v>148</v>
      </c>
      <c r="G191" s="68">
        <v>1</v>
      </c>
      <c r="H191" s="69"/>
      <c r="I191" s="85"/>
      <c r="J191" s="69"/>
      <c r="K191" s="69"/>
      <c r="L191" s="85"/>
      <c r="M191" s="69"/>
      <c r="N191" s="85"/>
      <c r="O191" s="69"/>
      <c r="P191" s="69"/>
      <c r="Q191" s="67" t="s">
        <v>726</v>
      </c>
    </row>
    <row r="192" spans="1:17" ht="23.1" customHeight="1">
      <c r="A192" s="63" t="s">
        <v>727</v>
      </c>
      <c r="B192" s="63" t="s">
        <v>1108</v>
      </c>
      <c r="C192" s="63" t="s">
        <v>727</v>
      </c>
      <c r="D192" s="67" t="s">
        <v>190</v>
      </c>
      <c r="E192" s="67" t="s">
        <v>193</v>
      </c>
      <c r="F192" s="76" t="s">
        <v>148</v>
      </c>
      <c r="G192" s="68">
        <v>1</v>
      </c>
      <c r="H192" s="69"/>
      <c r="I192" s="85"/>
      <c r="J192" s="69"/>
      <c r="K192" s="69"/>
      <c r="L192" s="85"/>
      <c r="M192" s="69"/>
      <c r="N192" s="85"/>
      <c r="O192" s="69"/>
      <c r="P192" s="69"/>
      <c r="Q192" s="67" t="s">
        <v>728</v>
      </c>
    </row>
    <row r="193" spans="1:31" ht="23.1" customHeight="1">
      <c r="A193" s="63" t="s">
        <v>729</v>
      </c>
      <c r="B193" s="63" t="s">
        <v>1108</v>
      </c>
      <c r="C193" s="63" t="s">
        <v>729</v>
      </c>
      <c r="D193" s="67" t="s">
        <v>190</v>
      </c>
      <c r="E193" s="67" t="s">
        <v>195</v>
      </c>
      <c r="F193" s="76" t="s">
        <v>148</v>
      </c>
      <c r="G193" s="68">
        <v>2</v>
      </c>
      <c r="H193" s="69"/>
      <c r="I193" s="85"/>
      <c r="J193" s="69"/>
      <c r="K193" s="69"/>
      <c r="L193" s="85"/>
      <c r="M193" s="69"/>
      <c r="N193" s="85"/>
      <c r="O193" s="69"/>
      <c r="P193" s="69"/>
      <c r="Q193" s="67" t="s">
        <v>730</v>
      </c>
    </row>
    <row r="194" spans="1:31" ht="23.1" customHeight="1">
      <c r="A194" s="63" t="s">
        <v>731</v>
      </c>
      <c r="B194" s="63" t="s">
        <v>1108</v>
      </c>
      <c r="C194" s="63" t="s">
        <v>731</v>
      </c>
      <c r="D194" s="67" t="s">
        <v>190</v>
      </c>
      <c r="E194" s="67" t="s">
        <v>197</v>
      </c>
      <c r="F194" s="76" t="s">
        <v>148</v>
      </c>
      <c r="G194" s="68">
        <v>2</v>
      </c>
      <c r="H194" s="69"/>
      <c r="I194" s="85"/>
      <c r="J194" s="69"/>
      <c r="K194" s="69"/>
      <c r="L194" s="85"/>
      <c r="M194" s="69"/>
      <c r="N194" s="85"/>
      <c r="O194" s="69"/>
      <c r="P194" s="69"/>
      <c r="Q194" s="67" t="s">
        <v>732</v>
      </c>
    </row>
    <row r="195" spans="1:31" ht="23.1" customHeight="1">
      <c r="A195" s="63" t="s">
        <v>733</v>
      </c>
      <c r="B195" s="63" t="s">
        <v>1108</v>
      </c>
      <c r="C195" s="63" t="s">
        <v>733</v>
      </c>
      <c r="D195" s="67" t="s">
        <v>190</v>
      </c>
      <c r="E195" s="67" t="s">
        <v>199</v>
      </c>
      <c r="F195" s="76" t="s">
        <v>148</v>
      </c>
      <c r="G195" s="68">
        <v>2</v>
      </c>
      <c r="H195" s="69"/>
      <c r="I195" s="85"/>
      <c r="J195" s="69"/>
      <c r="K195" s="69"/>
      <c r="L195" s="85"/>
      <c r="M195" s="69"/>
      <c r="N195" s="85"/>
      <c r="O195" s="69"/>
      <c r="P195" s="69"/>
      <c r="Q195" s="67" t="s">
        <v>734</v>
      </c>
    </row>
    <row r="196" spans="1:31" ht="23.1" customHeight="1">
      <c r="A196" s="63" t="s">
        <v>200</v>
      </c>
      <c r="B196" s="63" t="s">
        <v>1108</v>
      </c>
      <c r="C196" s="63" t="s">
        <v>200</v>
      </c>
      <c r="D196" s="67" t="s">
        <v>190</v>
      </c>
      <c r="E196" s="67" t="s">
        <v>201</v>
      </c>
      <c r="F196" s="76" t="s">
        <v>148</v>
      </c>
      <c r="G196" s="68">
        <v>15</v>
      </c>
      <c r="H196" s="69"/>
      <c r="I196" s="85"/>
      <c r="J196" s="69"/>
      <c r="K196" s="69"/>
      <c r="L196" s="85"/>
      <c r="M196" s="69"/>
      <c r="N196" s="85"/>
      <c r="O196" s="69"/>
      <c r="P196" s="69"/>
      <c r="Q196" s="67"/>
    </row>
    <row r="197" spans="1:31" ht="23.1" customHeight="1">
      <c r="A197" s="63" t="s">
        <v>202</v>
      </c>
      <c r="B197" s="63" t="s">
        <v>1108</v>
      </c>
      <c r="C197" s="63" t="s">
        <v>202</v>
      </c>
      <c r="D197" s="67" t="s">
        <v>190</v>
      </c>
      <c r="E197" s="67" t="s">
        <v>203</v>
      </c>
      <c r="F197" s="76" t="s">
        <v>148</v>
      </c>
      <c r="G197" s="68">
        <v>21</v>
      </c>
      <c r="H197" s="69"/>
      <c r="I197" s="85"/>
      <c r="J197" s="69"/>
      <c r="K197" s="69"/>
      <c r="L197" s="85"/>
      <c r="M197" s="69"/>
      <c r="N197" s="85"/>
      <c r="O197" s="69"/>
      <c r="P197" s="69"/>
      <c r="Q197" s="67"/>
    </row>
    <row r="198" spans="1:31" ht="23.1" customHeight="1">
      <c r="A198" s="63" t="s">
        <v>208</v>
      </c>
      <c r="B198" s="63" t="s">
        <v>1108</v>
      </c>
      <c r="C198" s="63" t="s">
        <v>208</v>
      </c>
      <c r="D198" s="67" t="s">
        <v>209</v>
      </c>
      <c r="E198" s="67" t="s">
        <v>210</v>
      </c>
      <c r="F198" s="76" t="s">
        <v>148</v>
      </c>
      <c r="G198" s="68">
        <v>38</v>
      </c>
      <c r="H198" s="69"/>
      <c r="I198" s="85"/>
      <c r="J198" s="69"/>
      <c r="K198" s="69"/>
      <c r="L198" s="85"/>
      <c r="M198" s="69"/>
      <c r="N198" s="85"/>
      <c r="O198" s="69"/>
      <c r="P198" s="69"/>
      <c r="Q198" s="67"/>
    </row>
    <row r="199" spans="1:31" ht="23.1" customHeight="1">
      <c r="A199" s="63" t="s">
        <v>755</v>
      </c>
      <c r="B199" s="63" t="s">
        <v>1108</v>
      </c>
      <c r="C199" s="63" t="s">
        <v>755</v>
      </c>
      <c r="D199" s="67" t="s">
        <v>235</v>
      </c>
      <c r="E199" s="67" t="s">
        <v>236</v>
      </c>
      <c r="F199" s="76" t="s">
        <v>128</v>
      </c>
      <c r="G199" s="68">
        <v>76</v>
      </c>
      <c r="H199" s="69"/>
      <c r="I199" s="85"/>
      <c r="J199" s="69"/>
      <c r="K199" s="69"/>
      <c r="L199" s="85"/>
      <c r="M199" s="69"/>
      <c r="N199" s="85"/>
      <c r="O199" s="69"/>
      <c r="P199" s="69"/>
      <c r="Q199" s="67" t="s">
        <v>756</v>
      </c>
    </row>
    <row r="200" spans="1:31" ht="23.1" customHeight="1">
      <c r="A200" s="63" t="s">
        <v>735</v>
      </c>
      <c r="B200" s="63" t="s">
        <v>1108</v>
      </c>
      <c r="C200" s="63" t="s">
        <v>735</v>
      </c>
      <c r="D200" s="67" t="s">
        <v>737</v>
      </c>
      <c r="E200" s="67" t="s">
        <v>738</v>
      </c>
      <c r="F200" s="76" t="s">
        <v>322</v>
      </c>
      <c r="G200" s="68">
        <v>20</v>
      </c>
      <c r="H200" s="69"/>
      <c r="I200" s="85"/>
      <c r="J200" s="69"/>
      <c r="K200" s="69"/>
      <c r="L200" s="85"/>
      <c r="M200" s="69"/>
      <c r="N200" s="85"/>
      <c r="O200" s="69"/>
      <c r="P200" s="69"/>
      <c r="Q200" s="67" t="s">
        <v>736</v>
      </c>
    </row>
    <row r="201" spans="1:31" ht="23.1" customHeight="1">
      <c r="A201" s="63" t="s">
        <v>739</v>
      </c>
      <c r="B201" s="63" t="s">
        <v>1108</v>
      </c>
      <c r="C201" s="63" t="s">
        <v>739</v>
      </c>
      <c r="D201" s="67" t="s">
        <v>737</v>
      </c>
      <c r="E201" s="67" t="s">
        <v>741</v>
      </c>
      <c r="F201" s="76" t="s">
        <v>322</v>
      </c>
      <c r="G201" s="68">
        <v>26</v>
      </c>
      <c r="H201" s="69"/>
      <c r="I201" s="85"/>
      <c r="J201" s="69"/>
      <c r="K201" s="69"/>
      <c r="L201" s="85"/>
      <c r="M201" s="69"/>
      <c r="N201" s="85"/>
      <c r="O201" s="69"/>
      <c r="P201" s="69"/>
      <c r="Q201" s="67" t="s">
        <v>740</v>
      </c>
    </row>
    <row r="202" spans="1:31" ht="23.1" customHeight="1">
      <c r="A202" s="63" t="s">
        <v>742</v>
      </c>
      <c r="B202" s="63" t="s">
        <v>1108</v>
      </c>
      <c r="C202" s="63" t="s">
        <v>742</v>
      </c>
      <c r="D202" s="67" t="s">
        <v>744</v>
      </c>
      <c r="E202" s="67" t="s">
        <v>741</v>
      </c>
      <c r="F202" s="76" t="s">
        <v>322</v>
      </c>
      <c r="G202" s="68">
        <v>3</v>
      </c>
      <c r="H202" s="69"/>
      <c r="I202" s="85"/>
      <c r="J202" s="69"/>
      <c r="K202" s="69"/>
      <c r="L202" s="85"/>
      <c r="M202" s="69"/>
      <c r="N202" s="85"/>
      <c r="O202" s="69"/>
      <c r="P202" s="69"/>
      <c r="Q202" s="67" t="s">
        <v>743</v>
      </c>
    </row>
    <row r="203" spans="1:31" ht="23.1" customHeight="1">
      <c r="A203" s="63" t="s">
        <v>745</v>
      </c>
      <c r="B203" s="63" t="s">
        <v>1108</v>
      </c>
      <c r="C203" s="63" t="s">
        <v>745</v>
      </c>
      <c r="D203" s="67" t="s">
        <v>747</v>
      </c>
      <c r="E203" s="67" t="s">
        <v>531</v>
      </c>
      <c r="F203" s="76" t="s">
        <v>322</v>
      </c>
      <c r="G203" s="68">
        <v>4</v>
      </c>
      <c r="H203" s="69"/>
      <c r="I203" s="85"/>
      <c r="J203" s="69"/>
      <c r="K203" s="69"/>
      <c r="L203" s="85"/>
      <c r="M203" s="69"/>
      <c r="N203" s="85"/>
      <c r="O203" s="69"/>
      <c r="P203" s="69"/>
      <c r="Q203" s="67" t="s">
        <v>746</v>
      </c>
    </row>
    <row r="204" spans="1:31" ht="23.1" customHeight="1">
      <c r="A204" s="63" t="s">
        <v>748</v>
      </c>
      <c r="B204" s="63" t="s">
        <v>1108</v>
      </c>
      <c r="C204" s="63" t="s">
        <v>748</v>
      </c>
      <c r="D204" s="67" t="s">
        <v>750</v>
      </c>
      <c r="E204" s="67" t="s">
        <v>751</v>
      </c>
      <c r="F204" s="76" t="s">
        <v>322</v>
      </c>
      <c r="G204" s="68">
        <v>2</v>
      </c>
      <c r="H204" s="69"/>
      <c r="I204" s="85"/>
      <c r="J204" s="69"/>
      <c r="K204" s="69"/>
      <c r="L204" s="85"/>
      <c r="M204" s="69"/>
      <c r="N204" s="85"/>
      <c r="O204" s="69"/>
      <c r="P204" s="69"/>
      <c r="Q204" s="67" t="s">
        <v>749</v>
      </c>
    </row>
    <row r="205" spans="1:31" ht="23.1" customHeight="1">
      <c r="A205" s="63" t="s">
        <v>752</v>
      </c>
      <c r="B205" s="63" t="s">
        <v>1108</v>
      </c>
      <c r="C205" s="63" t="s">
        <v>752</v>
      </c>
      <c r="D205" s="67" t="s">
        <v>750</v>
      </c>
      <c r="E205" s="67" t="s">
        <v>754</v>
      </c>
      <c r="F205" s="76" t="s">
        <v>322</v>
      </c>
      <c r="G205" s="68">
        <v>7</v>
      </c>
      <c r="H205" s="69"/>
      <c r="I205" s="85"/>
      <c r="J205" s="69"/>
      <c r="K205" s="69"/>
      <c r="L205" s="85"/>
      <c r="M205" s="69"/>
      <c r="N205" s="85"/>
      <c r="O205" s="69"/>
      <c r="P205" s="69"/>
      <c r="Q205" s="67" t="s">
        <v>753</v>
      </c>
    </row>
    <row r="206" spans="1:31" ht="23.1" customHeight="1">
      <c r="D206" s="67"/>
      <c r="E206" s="67"/>
      <c r="F206" s="76"/>
      <c r="G206" s="68"/>
      <c r="H206" s="69"/>
      <c r="I206" s="85"/>
      <c r="J206" s="69"/>
      <c r="K206" s="69"/>
      <c r="L206" s="85"/>
      <c r="M206" s="69"/>
      <c r="N206" s="85"/>
      <c r="O206" s="69"/>
      <c r="P206" s="69"/>
      <c r="Q206" s="67"/>
      <c r="AE206" s="72">
        <f>TRUNC(SUM(AE186:AE205))</f>
        <v>0</v>
      </c>
    </row>
    <row r="207" spans="1:31" ht="23.1" customHeight="1">
      <c r="D207" s="67"/>
      <c r="E207" s="67"/>
      <c r="F207" s="76"/>
      <c r="G207" s="68"/>
      <c r="H207" s="69"/>
      <c r="I207" s="85"/>
      <c r="J207" s="69"/>
      <c r="K207" s="69"/>
      <c r="L207" s="85"/>
      <c r="M207" s="69"/>
      <c r="N207" s="85"/>
      <c r="O207" s="69"/>
      <c r="P207" s="69"/>
      <c r="Q207" s="67"/>
    </row>
    <row r="208" spans="1:31" ht="23.1" customHeight="1">
      <c r="D208" s="67"/>
      <c r="E208" s="67"/>
      <c r="F208" s="76"/>
      <c r="G208" s="68"/>
      <c r="H208" s="69"/>
      <c r="I208" s="85"/>
      <c r="J208" s="69"/>
      <c r="K208" s="69"/>
      <c r="L208" s="85"/>
      <c r="M208" s="69"/>
      <c r="N208" s="85"/>
      <c r="O208" s="69"/>
      <c r="P208" s="69"/>
      <c r="Q208" s="67"/>
    </row>
    <row r="209" spans="1:31" ht="23.1" customHeight="1">
      <c r="D209" s="67"/>
      <c r="E209" s="67"/>
      <c r="F209" s="76"/>
      <c r="G209" s="68"/>
      <c r="H209" s="69"/>
      <c r="I209" s="85"/>
      <c r="J209" s="69"/>
      <c r="K209" s="69"/>
      <c r="L209" s="85"/>
      <c r="M209" s="69"/>
      <c r="N209" s="85"/>
      <c r="O209" s="69"/>
      <c r="P209" s="69"/>
      <c r="Q209" s="67"/>
    </row>
    <row r="210" spans="1:31" ht="23.1" customHeight="1">
      <c r="D210" s="67"/>
      <c r="E210" s="67"/>
      <c r="F210" s="76"/>
      <c r="G210" s="68"/>
      <c r="H210" s="69"/>
      <c r="I210" s="85"/>
      <c r="J210" s="69"/>
      <c r="K210" s="69"/>
      <c r="L210" s="85"/>
      <c r="M210" s="69"/>
      <c r="N210" s="85"/>
      <c r="O210" s="69"/>
      <c r="P210" s="69"/>
      <c r="Q210" s="67"/>
    </row>
    <row r="211" spans="1:31" ht="23.1" customHeight="1">
      <c r="B211" s="63" t="s">
        <v>831</v>
      </c>
      <c r="D211" s="67" t="s">
        <v>832</v>
      </c>
      <c r="E211" s="67"/>
      <c r="F211" s="76"/>
      <c r="G211" s="68"/>
      <c r="H211" s="69"/>
      <c r="I211" s="85"/>
      <c r="J211" s="69"/>
      <c r="K211" s="69"/>
      <c r="L211" s="85"/>
      <c r="M211" s="69"/>
      <c r="N211" s="85"/>
      <c r="O211" s="69"/>
      <c r="P211" s="69"/>
      <c r="Q211" s="67"/>
    </row>
    <row r="212" spans="1:31" ht="23.1" customHeight="1">
      <c r="B212" s="63" t="s">
        <v>1116</v>
      </c>
      <c r="D212" s="231" t="s">
        <v>1121</v>
      </c>
      <c r="E212" s="232"/>
      <c r="F212" s="232"/>
      <c r="G212" s="232"/>
      <c r="H212" s="232"/>
      <c r="I212" s="232"/>
      <c r="J212" s="232"/>
      <c r="K212" s="232"/>
      <c r="L212" s="232"/>
      <c r="M212" s="232"/>
      <c r="N212" s="232"/>
      <c r="O212" s="232"/>
      <c r="P212" s="232"/>
      <c r="Q212" s="233"/>
    </row>
    <row r="213" spans="1:31" ht="23.1" customHeight="1">
      <c r="A213" s="63" t="s">
        <v>352</v>
      </c>
      <c r="B213" s="63" t="s">
        <v>1109</v>
      </c>
      <c r="C213" s="63" t="s">
        <v>352</v>
      </c>
      <c r="D213" s="67" t="s">
        <v>353</v>
      </c>
      <c r="E213" s="67"/>
      <c r="F213" s="76" t="s">
        <v>354</v>
      </c>
      <c r="G213" s="68">
        <v>1</v>
      </c>
      <c r="H213" s="69"/>
      <c r="I213" s="85"/>
      <c r="J213" s="69"/>
      <c r="K213" s="69"/>
      <c r="L213" s="85"/>
      <c r="M213" s="69"/>
      <c r="N213" s="85"/>
      <c r="O213" s="69"/>
      <c r="P213" s="69"/>
      <c r="Q213" s="67" t="s">
        <v>1103</v>
      </c>
    </row>
    <row r="214" spans="1:31" ht="23.1" customHeight="1">
      <c r="A214" s="63" t="s">
        <v>355</v>
      </c>
      <c r="B214" s="63" t="s">
        <v>1109</v>
      </c>
      <c r="C214" s="63" t="s">
        <v>355</v>
      </c>
      <c r="D214" s="67" t="s">
        <v>356</v>
      </c>
      <c r="E214" s="67"/>
      <c r="F214" s="76" t="s">
        <v>348</v>
      </c>
      <c r="G214" s="68">
        <v>1</v>
      </c>
      <c r="H214" s="69"/>
      <c r="I214" s="85"/>
      <c r="J214" s="69"/>
      <c r="K214" s="69"/>
      <c r="L214" s="85"/>
      <c r="M214" s="69"/>
      <c r="N214" s="85"/>
      <c r="O214" s="69"/>
      <c r="P214" s="69"/>
      <c r="Q214" s="67" t="s">
        <v>1103</v>
      </c>
    </row>
    <row r="215" spans="1:31" ht="23.1" customHeight="1">
      <c r="A215" s="63" t="s">
        <v>374</v>
      </c>
      <c r="B215" s="63" t="s">
        <v>1109</v>
      </c>
      <c r="C215" s="63" t="s">
        <v>374</v>
      </c>
      <c r="D215" s="67" t="s">
        <v>375</v>
      </c>
      <c r="E215" s="67" t="s">
        <v>373</v>
      </c>
      <c r="F215" s="76" t="s">
        <v>348</v>
      </c>
      <c r="G215" s="68">
        <v>1</v>
      </c>
      <c r="H215" s="69"/>
      <c r="I215" s="85"/>
      <c r="J215" s="69"/>
      <c r="K215" s="69"/>
      <c r="L215" s="85"/>
      <c r="M215" s="69"/>
      <c r="N215" s="85"/>
      <c r="O215" s="69"/>
      <c r="P215" s="69"/>
      <c r="Q215" s="67"/>
    </row>
    <row r="216" spans="1:31" ht="23.1" customHeight="1">
      <c r="A216" s="63" t="s">
        <v>384</v>
      </c>
      <c r="B216" s="63" t="s">
        <v>1109</v>
      </c>
      <c r="C216" s="63" t="s">
        <v>384</v>
      </c>
      <c r="D216" s="67" t="s">
        <v>385</v>
      </c>
      <c r="E216" s="67" t="s">
        <v>381</v>
      </c>
      <c r="F216" s="76" t="s">
        <v>348</v>
      </c>
      <c r="G216" s="68">
        <v>1</v>
      </c>
      <c r="H216" s="69"/>
      <c r="I216" s="85"/>
      <c r="J216" s="69"/>
      <c r="K216" s="69"/>
      <c r="L216" s="85"/>
      <c r="M216" s="69"/>
      <c r="N216" s="85"/>
      <c r="O216" s="69"/>
      <c r="P216" s="69"/>
      <c r="Q216" s="67"/>
    </row>
    <row r="217" spans="1:31" ht="23.1" customHeight="1">
      <c r="D217" s="67"/>
      <c r="E217" s="67"/>
      <c r="F217" s="76"/>
      <c r="G217" s="68"/>
      <c r="H217" s="69"/>
      <c r="I217" s="85"/>
      <c r="J217" s="69"/>
      <c r="K217" s="69"/>
      <c r="L217" s="85"/>
      <c r="M217" s="69"/>
      <c r="N217" s="85"/>
      <c r="O217" s="69"/>
      <c r="P217" s="69"/>
      <c r="Q217" s="67"/>
      <c r="AE217" s="72">
        <f>TRUNC(SUM(AE212:AE216))</f>
        <v>0</v>
      </c>
    </row>
    <row r="218" spans="1:31" ht="23.1" customHeight="1">
      <c r="D218" s="67"/>
      <c r="E218" s="67"/>
      <c r="F218" s="76"/>
      <c r="G218" s="68"/>
      <c r="H218" s="69"/>
      <c r="I218" s="85"/>
      <c r="J218" s="69"/>
      <c r="K218" s="69"/>
      <c r="L218" s="85"/>
      <c r="M218" s="69"/>
      <c r="N218" s="85"/>
      <c r="O218" s="69"/>
      <c r="P218" s="69"/>
      <c r="Q218" s="67"/>
    </row>
    <row r="219" spans="1:31" ht="23.1" customHeight="1">
      <c r="D219" s="67"/>
      <c r="E219" s="67"/>
      <c r="F219" s="76"/>
      <c r="G219" s="68"/>
      <c r="H219" s="69"/>
      <c r="I219" s="85"/>
      <c r="J219" s="69"/>
      <c r="K219" s="69"/>
      <c r="L219" s="85"/>
      <c r="M219" s="69"/>
      <c r="N219" s="85"/>
      <c r="O219" s="69"/>
      <c r="P219" s="69"/>
      <c r="Q219" s="67"/>
    </row>
    <row r="220" spans="1:31" ht="23.1" customHeight="1">
      <c r="D220" s="67"/>
      <c r="E220" s="67"/>
      <c r="F220" s="76"/>
      <c r="G220" s="68"/>
      <c r="H220" s="69"/>
      <c r="I220" s="85"/>
      <c r="J220" s="69"/>
      <c r="K220" s="69"/>
      <c r="L220" s="85"/>
      <c r="M220" s="69"/>
      <c r="N220" s="85"/>
      <c r="O220" s="69"/>
      <c r="P220" s="69"/>
      <c r="Q220" s="67"/>
    </row>
    <row r="221" spans="1:31" ht="23.1" customHeight="1">
      <c r="D221" s="67"/>
      <c r="E221" s="67"/>
      <c r="F221" s="76"/>
      <c r="G221" s="68"/>
      <c r="H221" s="69"/>
      <c r="I221" s="85"/>
      <c r="J221" s="69"/>
      <c r="K221" s="69"/>
      <c r="L221" s="85"/>
      <c r="M221" s="69"/>
      <c r="N221" s="85"/>
      <c r="O221" s="69"/>
      <c r="P221" s="69"/>
      <c r="Q221" s="67"/>
    </row>
    <row r="222" spans="1:31" ht="23.1" customHeight="1">
      <c r="D222" s="67"/>
      <c r="E222" s="67"/>
      <c r="F222" s="76"/>
      <c r="G222" s="68"/>
      <c r="H222" s="69"/>
      <c r="I222" s="85"/>
      <c r="J222" s="69"/>
      <c r="K222" s="69"/>
      <c r="L222" s="85"/>
      <c r="M222" s="69"/>
      <c r="N222" s="85"/>
      <c r="O222" s="69"/>
      <c r="P222" s="69"/>
      <c r="Q222" s="67"/>
    </row>
    <row r="223" spans="1:31" ht="23.1" customHeight="1">
      <c r="D223" s="67"/>
      <c r="E223" s="67"/>
      <c r="F223" s="76"/>
      <c r="G223" s="68"/>
      <c r="H223" s="69"/>
      <c r="I223" s="85"/>
      <c r="J223" s="69"/>
      <c r="K223" s="69"/>
      <c r="L223" s="85"/>
      <c r="M223" s="69"/>
      <c r="N223" s="85"/>
      <c r="O223" s="69"/>
      <c r="P223" s="69"/>
      <c r="Q223" s="67"/>
    </row>
    <row r="224" spans="1:31" ht="23.1" customHeight="1">
      <c r="D224" s="67"/>
      <c r="E224" s="67"/>
      <c r="F224" s="76"/>
      <c r="G224" s="68"/>
      <c r="H224" s="69"/>
      <c r="I224" s="85"/>
      <c r="J224" s="69"/>
      <c r="K224" s="69"/>
      <c r="L224" s="85"/>
      <c r="M224" s="69"/>
      <c r="N224" s="85"/>
      <c r="O224" s="69"/>
      <c r="P224" s="69"/>
      <c r="Q224" s="67"/>
    </row>
    <row r="225" spans="1:17" ht="23.1" customHeight="1">
      <c r="D225" s="67"/>
      <c r="E225" s="67"/>
      <c r="F225" s="76"/>
      <c r="G225" s="68"/>
      <c r="H225" s="69"/>
      <c r="I225" s="85"/>
      <c r="J225" s="69"/>
      <c r="K225" s="69"/>
      <c r="L225" s="85"/>
      <c r="M225" s="69"/>
      <c r="N225" s="85"/>
      <c r="O225" s="69"/>
      <c r="P225" s="69"/>
      <c r="Q225" s="67"/>
    </row>
    <row r="226" spans="1:17" ht="23.1" customHeight="1">
      <c r="D226" s="67"/>
      <c r="E226" s="67"/>
      <c r="F226" s="76"/>
      <c r="G226" s="68"/>
      <c r="H226" s="69"/>
      <c r="I226" s="85"/>
      <c r="J226" s="69"/>
      <c r="K226" s="69"/>
      <c r="L226" s="85"/>
      <c r="M226" s="69"/>
      <c r="N226" s="85"/>
      <c r="O226" s="69"/>
      <c r="P226" s="69"/>
      <c r="Q226" s="67"/>
    </row>
    <row r="227" spans="1:17" ht="23.1" customHeight="1">
      <c r="D227" s="67"/>
      <c r="E227" s="67"/>
      <c r="F227" s="76"/>
      <c r="G227" s="68"/>
      <c r="H227" s="69"/>
      <c r="I227" s="85"/>
      <c r="J227" s="69"/>
      <c r="K227" s="69"/>
      <c r="L227" s="85"/>
      <c r="M227" s="69"/>
      <c r="N227" s="85"/>
      <c r="O227" s="69"/>
      <c r="P227" s="69"/>
      <c r="Q227" s="67"/>
    </row>
    <row r="228" spans="1:17" ht="23.1" customHeight="1">
      <c r="D228" s="67"/>
      <c r="E228" s="67"/>
      <c r="F228" s="76"/>
      <c r="G228" s="68"/>
      <c r="H228" s="69"/>
      <c r="I228" s="85"/>
      <c r="J228" s="69"/>
      <c r="K228" s="69"/>
      <c r="L228" s="85"/>
      <c r="M228" s="69"/>
      <c r="N228" s="85"/>
      <c r="O228" s="69"/>
      <c r="P228" s="69"/>
      <c r="Q228" s="67"/>
    </row>
    <row r="229" spans="1:17" ht="23.1" customHeight="1">
      <c r="D229" s="67"/>
      <c r="E229" s="67"/>
      <c r="F229" s="76"/>
      <c r="G229" s="68"/>
      <c r="H229" s="69"/>
      <c r="I229" s="85"/>
      <c r="J229" s="69"/>
      <c r="K229" s="69"/>
      <c r="L229" s="85"/>
      <c r="M229" s="69"/>
      <c r="N229" s="85"/>
      <c r="O229" s="69"/>
      <c r="P229" s="69"/>
      <c r="Q229" s="67"/>
    </row>
    <row r="230" spans="1:17" ht="23.1" customHeight="1">
      <c r="D230" s="67"/>
      <c r="E230" s="67"/>
      <c r="F230" s="76"/>
      <c r="G230" s="68"/>
      <c r="H230" s="69"/>
      <c r="I230" s="85"/>
      <c r="J230" s="69"/>
      <c r="K230" s="69"/>
      <c r="L230" s="85"/>
      <c r="M230" s="69"/>
      <c r="N230" s="85"/>
      <c r="O230" s="69"/>
      <c r="P230" s="69"/>
      <c r="Q230" s="67"/>
    </row>
    <row r="231" spans="1:17" ht="23.1" customHeight="1">
      <c r="D231" s="67"/>
      <c r="E231" s="67"/>
      <c r="F231" s="76"/>
      <c r="G231" s="68"/>
      <c r="H231" s="69"/>
      <c r="I231" s="85"/>
      <c r="J231" s="69"/>
      <c r="K231" s="69"/>
      <c r="L231" s="85"/>
      <c r="M231" s="69"/>
      <c r="N231" s="85"/>
      <c r="O231" s="69"/>
      <c r="P231" s="69"/>
      <c r="Q231" s="67"/>
    </row>
    <row r="232" spans="1:17" ht="23.1" customHeight="1">
      <c r="D232" s="67"/>
      <c r="E232" s="67"/>
      <c r="F232" s="76"/>
      <c r="G232" s="68"/>
      <c r="H232" s="69"/>
      <c r="I232" s="85"/>
      <c r="J232" s="69"/>
      <c r="K232" s="69"/>
      <c r="L232" s="85"/>
      <c r="M232" s="69"/>
      <c r="N232" s="85"/>
      <c r="O232" s="69"/>
      <c r="P232" s="69"/>
      <c r="Q232" s="67"/>
    </row>
    <row r="233" spans="1:17" ht="23.1" customHeight="1">
      <c r="D233" s="67"/>
      <c r="E233" s="67"/>
      <c r="F233" s="76"/>
      <c r="G233" s="68"/>
      <c r="H233" s="69"/>
      <c r="I233" s="85"/>
      <c r="J233" s="69"/>
      <c r="K233" s="69"/>
      <c r="L233" s="85"/>
      <c r="M233" s="69"/>
      <c r="N233" s="85"/>
      <c r="O233" s="69"/>
      <c r="P233" s="69"/>
      <c r="Q233" s="67"/>
    </row>
    <row r="234" spans="1:17" ht="23.1" customHeight="1">
      <c r="D234" s="67"/>
      <c r="E234" s="67"/>
      <c r="F234" s="76"/>
      <c r="G234" s="68"/>
      <c r="H234" s="69"/>
      <c r="I234" s="85"/>
      <c r="J234" s="69"/>
      <c r="K234" s="69"/>
      <c r="L234" s="85"/>
      <c r="M234" s="69"/>
      <c r="N234" s="85"/>
      <c r="O234" s="69"/>
      <c r="P234" s="69"/>
      <c r="Q234" s="67"/>
    </row>
    <row r="235" spans="1:17" ht="23.1" customHeight="1">
      <c r="D235" s="67"/>
      <c r="E235" s="67"/>
      <c r="F235" s="76"/>
      <c r="G235" s="68"/>
      <c r="H235" s="69"/>
      <c r="I235" s="85"/>
      <c r="J235" s="69"/>
      <c r="K235" s="69"/>
      <c r="L235" s="85"/>
      <c r="M235" s="69"/>
      <c r="N235" s="85"/>
      <c r="O235" s="69"/>
      <c r="P235" s="69"/>
      <c r="Q235" s="67"/>
    </row>
    <row r="236" spans="1:17" ht="23.1" customHeight="1">
      <c r="D236" s="67"/>
      <c r="E236" s="67"/>
      <c r="F236" s="76"/>
      <c r="G236" s="68"/>
      <c r="H236" s="69"/>
      <c r="I236" s="85"/>
      <c r="J236" s="69"/>
      <c r="K236" s="69"/>
      <c r="L236" s="85"/>
      <c r="M236" s="69"/>
      <c r="N236" s="85"/>
      <c r="O236" s="69"/>
      <c r="P236" s="69"/>
      <c r="Q236" s="67"/>
    </row>
    <row r="237" spans="1:17" ht="23.1" customHeight="1">
      <c r="B237" s="63" t="s">
        <v>831</v>
      </c>
      <c r="D237" s="67" t="s">
        <v>832</v>
      </c>
      <c r="E237" s="67"/>
      <c r="F237" s="76"/>
      <c r="G237" s="68"/>
      <c r="H237" s="69"/>
      <c r="I237" s="85"/>
      <c r="J237" s="69"/>
      <c r="K237" s="69"/>
      <c r="L237" s="85"/>
      <c r="M237" s="69"/>
      <c r="N237" s="85"/>
      <c r="O237" s="69"/>
      <c r="P237" s="69"/>
      <c r="Q237" s="67"/>
    </row>
    <row r="238" spans="1:17" ht="23.1" customHeight="1">
      <c r="B238" s="63" t="s">
        <v>1116</v>
      </c>
      <c r="D238" s="231" t="s">
        <v>1122</v>
      </c>
      <c r="E238" s="232"/>
      <c r="F238" s="232"/>
      <c r="G238" s="232"/>
      <c r="H238" s="232"/>
      <c r="I238" s="232"/>
      <c r="J238" s="232"/>
      <c r="K238" s="232"/>
      <c r="L238" s="232"/>
      <c r="M238" s="232"/>
      <c r="N238" s="232"/>
      <c r="O238" s="232"/>
      <c r="P238" s="232"/>
      <c r="Q238" s="233"/>
    </row>
    <row r="239" spans="1:17" ht="23.1" customHeight="1">
      <c r="A239" s="63" t="s">
        <v>346</v>
      </c>
      <c r="B239" s="63" t="s">
        <v>1110</v>
      </c>
      <c r="C239" s="63" t="s">
        <v>346</v>
      </c>
      <c r="D239" s="67" t="s">
        <v>347</v>
      </c>
      <c r="E239" s="67"/>
      <c r="F239" s="76" t="s">
        <v>348</v>
      </c>
      <c r="G239" s="68">
        <v>1</v>
      </c>
      <c r="H239" s="69"/>
      <c r="I239" s="85"/>
      <c r="J239" s="69"/>
      <c r="K239" s="69"/>
      <c r="L239" s="85"/>
      <c r="M239" s="69"/>
      <c r="N239" s="85"/>
      <c r="O239" s="69"/>
      <c r="P239" s="69"/>
      <c r="Q239" s="67" t="s">
        <v>1111</v>
      </c>
    </row>
    <row r="240" spans="1:17" ht="23.1" customHeight="1">
      <c r="A240" s="63" t="s">
        <v>376</v>
      </c>
      <c r="B240" s="63" t="s">
        <v>1110</v>
      </c>
      <c r="C240" s="63" t="s">
        <v>376</v>
      </c>
      <c r="D240" s="67" t="s">
        <v>377</v>
      </c>
      <c r="E240" s="67" t="s">
        <v>378</v>
      </c>
      <c r="F240" s="76" t="s">
        <v>348</v>
      </c>
      <c r="G240" s="68">
        <v>1</v>
      </c>
      <c r="H240" s="69"/>
      <c r="I240" s="85"/>
      <c r="J240" s="69"/>
      <c r="K240" s="69"/>
      <c r="L240" s="85"/>
      <c r="M240" s="69"/>
      <c r="N240" s="85"/>
      <c r="O240" s="69"/>
      <c r="P240" s="69"/>
      <c r="Q240" s="67"/>
    </row>
    <row r="241" spans="4:31" ht="23.1" customHeight="1">
      <c r="D241" s="67"/>
      <c r="E241" s="67"/>
      <c r="F241" s="76"/>
      <c r="G241" s="68"/>
      <c r="H241" s="69"/>
      <c r="I241" s="85"/>
      <c r="J241" s="69"/>
      <c r="K241" s="69"/>
      <c r="L241" s="85"/>
      <c r="M241" s="69"/>
      <c r="N241" s="85"/>
      <c r="O241" s="69"/>
      <c r="P241" s="69"/>
      <c r="Q241" s="67"/>
      <c r="AE241" s="72">
        <f>TRUNC(SUM(AE238:AE240))</f>
        <v>0</v>
      </c>
    </row>
    <row r="242" spans="4:31" ht="23.1" customHeight="1">
      <c r="D242" s="67"/>
      <c r="E242" s="67"/>
      <c r="F242" s="76"/>
      <c r="G242" s="68"/>
      <c r="H242" s="69"/>
      <c r="I242" s="85"/>
      <c r="J242" s="69"/>
      <c r="K242" s="69"/>
      <c r="L242" s="85"/>
      <c r="M242" s="69"/>
      <c r="N242" s="85"/>
      <c r="O242" s="69"/>
      <c r="P242" s="69"/>
      <c r="Q242" s="67"/>
    </row>
    <row r="243" spans="4:31" ht="23.1" customHeight="1">
      <c r="D243" s="67"/>
      <c r="E243" s="67"/>
      <c r="F243" s="76"/>
      <c r="G243" s="68"/>
      <c r="H243" s="69"/>
      <c r="I243" s="85"/>
      <c r="J243" s="69"/>
      <c r="K243" s="69"/>
      <c r="L243" s="85"/>
      <c r="M243" s="69"/>
      <c r="N243" s="85"/>
      <c r="O243" s="69"/>
      <c r="P243" s="69"/>
      <c r="Q243" s="67"/>
    </row>
    <row r="244" spans="4:31" ht="23.1" customHeight="1">
      <c r="D244" s="67"/>
      <c r="E244" s="67"/>
      <c r="F244" s="76"/>
      <c r="G244" s="68"/>
      <c r="H244" s="69"/>
      <c r="I244" s="85"/>
      <c r="J244" s="69"/>
      <c r="K244" s="69"/>
      <c r="L244" s="85"/>
      <c r="M244" s="69"/>
      <c r="N244" s="85"/>
      <c r="O244" s="69"/>
      <c r="P244" s="69"/>
      <c r="Q244" s="67"/>
    </row>
    <row r="245" spans="4:31" ht="23.1" customHeight="1">
      <c r="D245" s="67"/>
      <c r="E245" s="67"/>
      <c r="F245" s="76"/>
      <c r="G245" s="68"/>
      <c r="H245" s="69"/>
      <c r="I245" s="85"/>
      <c r="J245" s="69"/>
      <c r="K245" s="69"/>
      <c r="L245" s="85"/>
      <c r="M245" s="69"/>
      <c r="N245" s="85"/>
      <c r="O245" s="69"/>
      <c r="P245" s="69"/>
      <c r="Q245" s="67"/>
    </row>
    <row r="246" spans="4:31" ht="23.1" customHeight="1">
      <c r="D246" s="67"/>
      <c r="E246" s="67"/>
      <c r="F246" s="76"/>
      <c r="G246" s="68"/>
      <c r="H246" s="69"/>
      <c r="I246" s="85"/>
      <c r="J246" s="69"/>
      <c r="K246" s="69"/>
      <c r="L246" s="85"/>
      <c r="M246" s="69"/>
      <c r="N246" s="85"/>
      <c r="O246" s="69"/>
      <c r="P246" s="69"/>
      <c r="Q246" s="67"/>
    </row>
    <row r="247" spans="4:31" ht="23.1" customHeight="1">
      <c r="D247" s="67"/>
      <c r="E247" s="67"/>
      <c r="F247" s="76"/>
      <c r="G247" s="68"/>
      <c r="H247" s="69"/>
      <c r="I247" s="85"/>
      <c r="J247" s="69"/>
      <c r="K247" s="69"/>
      <c r="L247" s="85"/>
      <c r="M247" s="69"/>
      <c r="N247" s="85"/>
      <c r="O247" s="69"/>
      <c r="P247" s="69"/>
      <c r="Q247" s="67"/>
    </row>
    <row r="248" spans="4:31" ht="23.1" customHeight="1">
      <c r="D248" s="67"/>
      <c r="E248" s="67"/>
      <c r="F248" s="76"/>
      <c r="G248" s="68"/>
      <c r="H248" s="69"/>
      <c r="I248" s="85"/>
      <c r="J248" s="69"/>
      <c r="K248" s="69"/>
      <c r="L248" s="85"/>
      <c r="M248" s="69"/>
      <c r="N248" s="85"/>
      <c r="O248" s="69"/>
      <c r="P248" s="69"/>
      <c r="Q248" s="67"/>
    </row>
    <row r="249" spans="4:31" ht="23.1" customHeight="1">
      <c r="D249" s="67"/>
      <c r="E249" s="67"/>
      <c r="F249" s="76"/>
      <c r="G249" s="68"/>
      <c r="H249" s="69"/>
      <c r="I249" s="85"/>
      <c r="J249" s="69"/>
      <c r="K249" s="69"/>
      <c r="L249" s="85"/>
      <c r="M249" s="69"/>
      <c r="N249" s="85"/>
      <c r="O249" s="69"/>
      <c r="P249" s="69"/>
      <c r="Q249" s="67"/>
    </row>
    <row r="250" spans="4:31" ht="23.1" customHeight="1">
      <c r="D250" s="67"/>
      <c r="E250" s="67"/>
      <c r="F250" s="76"/>
      <c r="G250" s="68"/>
      <c r="H250" s="69"/>
      <c r="I250" s="85"/>
      <c r="J250" s="69"/>
      <c r="K250" s="69"/>
      <c r="L250" s="85"/>
      <c r="M250" s="69"/>
      <c r="N250" s="85"/>
      <c r="O250" s="69"/>
      <c r="P250" s="69"/>
      <c r="Q250" s="67"/>
    </row>
    <row r="251" spans="4:31" ht="23.1" customHeight="1">
      <c r="D251" s="67"/>
      <c r="E251" s="67"/>
      <c r="F251" s="76"/>
      <c r="G251" s="68"/>
      <c r="H251" s="69"/>
      <c r="I251" s="85"/>
      <c r="J251" s="69"/>
      <c r="K251" s="69"/>
      <c r="L251" s="85"/>
      <c r="M251" s="69"/>
      <c r="N251" s="85"/>
      <c r="O251" s="69"/>
      <c r="P251" s="69"/>
      <c r="Q251" s="67"/>
    </row>
    <row r="252" spans="4:31" ht="23.1" customHeight="1">
      <c r="D252" s="67"/>
      <c r="E252" s="67"/>
      <c r="F252" s="76"/>
      <c r="G252" s="68"/>
      <c r="H252" s="69"/>
      <c r="I252" s="85"/>
      <c r="J252" s="69"/>
      <c r="K252" s="69"/>
      <c r="L252" s="85"/>
      <c r="M252" s="69"/>
      <c r="N252" s="85"/>
      <c r="O252" s="69"/>
      <c r="P252" s="69"/>
      <c r="Q252" s="67"/>
    </row>
    <row r="253" spans="4:31" ht="23.1" customHeight="1">
      <c r="D253" s="67"/>
      <c r="E253" s="67"/>
      <c r="F253" s="76"/>
      <c r="G253" s="68"/>
      <c r="H253" s="69"/>
      <c r="I253" s="85"/>
      <c r="J253" s="69"/>
      <c r="K253" s="69"/>
      <c r="L253" s="85"/>
      <c r="M253" s="69"/>
      <c r="N253" s="85"/>
      <c r="O253" s="69"/>
      <c r="P253" s="69"/>
      <c r="Q253" s="67"/>
    </row>
    <row r="254" spans="4:31" ht="23.1" customHeight="1">
      <c r="D254" s="67"/>
      <c r="E254" s="67"/>
      <c r="F254" s="76"/>
      <c r="G254" s="68"/>
      <c r="H254" s="69"/>
      <c r="I254" s="85"/>
      <c r="J254" s="69"/>
      <c r="K254" s="69"/>
      <c r="L254" s="85"/>
      <c r="M254" s="69"/>
      <c r="N254" s="85"/>
      <c r="O254" s="69"/>
      <c r="P254" s="69"/>
      <c r="Q254" s="67"/>
    </row>
    <row r="255" spans="4:31" ht="23.1" customHeight="1">
      <c r="D255" s="67"/>
      <c r="E255" s="67"/>
      <c r="F255" s="76"/>
      <c r="G255" s="68"/>
      <c r="H255" s="69"/>
      <c r="I255" s="85"/>
      <c r="J255" s="69"/>
      <c r="K255" s="69"/>
      <c r="L255" s="85"/>
      <c r="M255" s="69"/>
      <c r="N255" s="85"/>
      <c r="O255" s="69"/>
      <c r="P255" s="69"/>
      <c r="Q255" s="67"/>
    </row>
    <row r="256" spans="4:31" ht="23.1" customHeight="1">
      <c r="D256" s="67"/>
      <c r="E256" s="67"/>
      <c r="F256" s="76"/>
      <c r="G256" s="68"/>
      <c r="H256" s="69"/>
      <c r="I256" s="85"/>
      <c r="J256" s="69"/>
      <c r="K256" s="69"/>
      <c r="L256" s="85"/>
      <c r="M256" s="69"/>
      <c r="N256" s="85"/>
      <c r="O256" s="69"/>
      <c r="P256" s="69"/>
      <c r="Q256" s="67"/>
    </row>
    <row r="257" spans="1:31" ht="23.1" customHeight="1">
      <c r="D257" s="67"/>
      <c r="E257" s="67"/>
      <c r="F257" s="76"/>
      <c r="G257" s="68"/>
      <c r="H257" s="69"/>
      <c r="I257" s="85"/>
      <c r="J257" s="69"/>
      <c r="K257" s="69"/>
      <c r="L257" s="85"/>
      <c r="M257" s="69"/>
      <c r="N257" s="85"/>
      <c r="O257" s="69"/>
      <c r="P257" s="69"/>
      <c r="Q257" s="67"/>
    </row>
    <row r="258" spans="1:31" ht="23.1" customHeight="1">
      <c r="D258" s="67"/>
      <c r="E258" s="67"/>
      <c r="F258" s="76"/>
      <c r="G258" s="68"/>
      <c r="H258" s="69"/>
      <c r="I258" s="85"/>
      <c r="J258" s="69"/>
      <c r="K258" s="69"/>
      <c r="L258" s="85"/>
      <c r="M258" s="69"/>
      <c r="N258" s="85"/>
      <c r="O258" s="69"/>
      <c r="P258" s="69"/>
      <c r="Q258" s="67"/>
    </row>
    <row r="259" spans="1:31" ht="23.1" customHeight="1">
      <c r="D259" s="67"/>
      <c r="E259" s="67"/>
      <c r="F259" s="76"/>
      <c r="G259" s="68"/>
      <c r="H259" s="69"/>
      <c r="I259" s="85"/>
      <c r="J259" s="69"/>
      <c r="K259" s="69"/>
      <c r="L259" s="85"/>
      <c r="M259" s="69"/>
      <c r="N259" s="85"/>
      <c r="O259" s="69"/>
      <c r="P259" s="69"/>
      <c r="Q259" s="67"/>
    </row>
    <row r="260" spans="1:31" ht="23.1" customHeight="1">
      <c r="D260" s="67"/>
      <c r="E260" s="67"/>
      <c r="F260" s="76"/>
      <c r="G260" s="68"/>
      <c r="H260" s="69"/>
      <c r="I260" s="85"/>
      <c r="J260" s="69"/>
      <c r="K260" s="69"/>
      <c r="L260" s="85"/>
      <c r="M260" s="69"/>
      <c r="N260" s="85"/>
      <c r="O260" s="69"/>
      <c r="P260" s="69"/>
      <c r="Q260" s="67"/>
    </row>
    <row r="261" spans="1:31" ht="23.1" customHeight="1">
      <c r="D261" s="67"/>
      <c r="E261" s="67"/>
      <c r="F261" s="76"/>
      <c r="G261" s="68"/>
      <c r="H261" s="69"/>
      <c r="I261" s="85"/>
      <c r="J261" s="69"/>
      <c r="K261" s="69"/>
      <c r="L261" s="85"/>
      <c r="M261" s="69"/>
      <c r="N261" s="85"/>
      <c r="O261" s="69"/>
      <c r="P261" s="69"/>
      <c r="Q261" s="67"/>
    </row>
    <row r="262" spans="1:31" ht="23.1" customHeight="1">
      <c r="D262" s="67"/>
      <c r="E262" s="67"/>
      <c r="F262" s="76"/>
      <c r="G262" s="68"/>
      <c r="H262" s="69"/>
      <c r="I262" s="85"/>
      <c r="J262" s="69"/>
      <c r="K262" s="69"/>
      <c r="L262" s="85"/>
      <c r="M262" s="69"/>
      <c r="N262" s="85"/>
      <c r="O262" s="69"/>
      <c r="P262" s="69"/>
      <c r="Q262" s="67"/>
    </row>
    <row r="263" spans="1:31" ht="23.1" customHeight="1">
      <c r="B263" s="63" t="s">
        <v>831</v>
      </c>
      <c r="D263" s="67" t="s">
        <v>832</v>
      </c>
      <c r="E263" s="67"/>
      <c r="F263" s="76"/>
      <c r="G263" s="68"/>
      <c r="H263" s="69"/>
      <c r="I263" s="85"/>
      <c r="J263" s="69"/>
      <c r="K263" s="69"/>
      <c r="L263" s="85"/>
      <c r="M263" s="69"/>
      <c r="N263" s="85"/>
      <c r="O263" s="69"/>
      <c r="P263" s="69"/>
      <c r="Q263" s="67"/>
    </row>
    <row r="264" spans="1:31" ht="23.1" customHeight="1">
      <c r="B264" s="63" t="s">
        <v>1116</v>
      </c>
      <c r="D264" s="231" t="s">
        <v>1123</v>
      </c>
      <c r="E264" s="232"/>
      <c r="F264" s="232"/>
      <c r="G264" s="232"/>
      <c r="H264" s="232"/>
      <c r="I264" s="232"/>
      <c r="J264" s="232"/>
      <c r="K264" s="232"/>
      <c r="L264" s="232"/>
      <c r="M264" s="232"/>
      <c r="N264" s="232"/>
      <c r="O264" s="232"/>
      <c r="P264" s="232"/>
      <c r="Q264" s="233"/>
    </row>
    <row r="265" spans="1:31" ht="23.1" customHeight="1">
      <c r="A265" s="63" t="s">
        <v>349</v>
      </c>
      <c r="B265" s="63" t="s">
        <v>1112</v>
      </c>
      <c r="C265" s="63" t="s">
        <v>349</v>
      </c>
      <c r="D265" s="67" t="s">
        <v>350</v>
      </c>
      <c r="E265" s="67" t="s">
        <v>351</v>
      </c>
      <c r="F265" s="76" t="s">
        <v>348</v>
      </c>
      <c r="G265" s="68">
        <v>1</v>
      </c>
      <c r="H265" s="69"/>
      <c r="I265" s="85"/>
      <c r="J265" s="69"/>
      <c r="K265" s="69"/>
      <c r="L265" s="85"/>
      <c r="M265" s="69"/>
      <c r="N265" s="85"/>
      <c r="O265" s="69"/>
      <c r="P265" s="69"/>
      <c r="Q265" s="67" t="s">
        <v>1103</v>
      </c>
    </row>
    <row r="266" spans="1:31" ht="23.1" customHeight="1">
      <c r="A266" s="63" t="s">
        <v>379</v>
      </c>
      <c r="B266" s="63" t="s">
        <v>1112</v>
      </c>
      <c r="C266" s="63" t="s">
        <v>379</v>
      </c>
      <c r="D266" s="67" t="s">
        <v>1192</v>
      </c>
      <c r="E266" s="67" t="s">
        <v>1193</v>
      </c>
      <c r="F266" s="76" t="s">
        <v>348</v>
      </c>
      <c r="G266" s="68">
        <v>1</v>
      </c>
      <c r="H266" s="69"/>
      <c r="I266" s="85"/>
      <c r="J266" s="69"/>
      <c r="K266" s="69"/>
      <c r="L266" s="85"/>
      <c r="M266" s="69"/>
      <c r="N266" s="85"/>
      <c r="O266" s="69"/>
      <c r="P266" s="69"/>
      <c r="Q266" s="67"/>
    </row>
    <row r="267" spans="1:31" ht="23.1" customHeight="1">
      <c r="D267" s="67"/>
      <c r="E267" s="67"/>
      <c r="F267" s="76"/>
      <c r="G267" s="68"/>
      <c r="H267" s="69"/>
      <c r="I267" s="85"/>
      <c r="J267" s="69"/>
      <c r="K267" s="69"/>
      <c r="L267" s="85"/>
      <c r="M267" s="69"/>
      <c r="N267" s="85"/>
      <c r="O267" s="69"/>
      <c r="P267" s="69"/>
      <c r="Q267" s="67"/>
    </row>
    <row r="268" spans="1:31" ht="23.1" customHeight="1">
      <c r="D268" s="67"/>
      <c r="E268" s="67"/>
      <c r="F268" s="76"/>
      <c r="G268" s="68"/>
      <c r="H268" s="69"/>
      <c r="I268" s="85"/>
      <c r="J268" s="69"/>
      <c r="K268" s="69"/>
      <c r="L268" s="85"/>
      <c r="M268" s="69"/>
      <c r="N268" s="85"/>
      <c r="O268" s="69"/>
      <c r="P268" s="69"/>
      <c r="Q268" s="67"/>
      <c r="AE268" s="72">
        <f>TRUNC(SUM(AE264:AE266))</f>
        <v>0</v>
      </c>
    </row>
    <row r="269" spans="1:31" ht="23.1" customHeight="1">
      <c r="D269" s="67"/>
      <c r="E269" s="67"/>
      <c r="F269" s="76"/>
      <c r="G269" s="68"/>
      <c r="H269" s="69"/>
      <c r="I269" s="85"/>
      <c r="J269" s="69"/>
      <c r="K269" s="69"/>
      <c r="L269" s="85"/>
      <c r="M269" s="69"/>
      <c r="N269" s="85"/>
      <c r="O269" s="69"/>
      <c r="P269" s="69"/>
      <c r="Q269" s="67"/>
    </row>
    <row r="270" spans="1:31" ht="23.1" customHeight="1">
      <c r="D270" s="67"/>
      <c r="E270" s="67"/>
      <c r="F270" s="76"/>
      <c r="G270" s="68"/>
      <c r="H270" s="69"/>
      <c r="I270" s="85"/>
      <c r="J270" s="69"/>
      <c r="K270" s="69"/>
      <c r="L270" s="85"/>
      <c r="M270" s="69"/>
      <c r="N270" s="85"/>
      <c r="O270" s="69"/>
      <c r="P270" s="69"/>
      <c r="Q270" s="67"/>
    </row>
    <row r="271" spans="1:31" ht="23.1" customHeight="1">
      <c r="D271" s="67"/>
      <c r="E271" s="67"/>
      <c r="F271" s="76"/>
      <c r="G271" s="68"/>
      <c r="H271" s="69"/>
      <c r="I271" s="85"/>
      <c r="J271" s="69"/>
      <c r="K271" s="69"/>
      <c r="L271" s="85"/>
      <c r="M271" s="69"/>
      <c r="N271" s="85"/>
      <c r="O271" s="69"/>
      <c r="P271" s="69"/>
      <c r="Q271" s="67"/>
    </row>
    <row r="272" spans="1:31" ht="23.1" customHeight="1">
      <c r="D272" s="67"/>
      <c r="E272" s="67"/>
      <c r="F272" s="76"/>
      <c r="G272" s="68"/>
      <c r="H272" s="69"/>
      <c r="I272" s="85"/>
      <c r="J272" s="69"/>
      <c r="K272" s="69"/>
      <c r="L272" s="85"/>
      <c r="M272" s="69"/>
      <c r="N272" s="85"/>
      <c r="O272" s="69"/>
      <c r="P272" s="69"/>
      <c r="Q272" s="67"/>
    </row>
    <row r="273" spans="4:17" ht="23.1" customHeight="1">
      <c r="D273" s="67"/>
      <c r="E273" s="67"/>
      <c r="F273" s="76"/>
      <c r="G273" s="68"/>
      <c r="H273" s="69"/>
      <c r="I273" s="85"/>
      <c r="J273" s="69"/>
      <c r="K273" s="69"/>
      <c r="L273" s="85"/>
      <c r="M273" s="69"/>
      <c r="N273" s="85"/>
      <c r="O273" s="69"/>
      <c r="P273" s="69"/>
      <c r="Q273" s="67"/>
    </row>
    <row r="274" spans="4:17" ht="23.1" customHeight="1">
      <c r="D274" s="67"/>
      <c r="E274" s="67"/>
      <c r="F274" s="76"/>
      <c r="G274" s="68"/>
      <c r="H274" s="69"/>
      <c r="I274" s="85"/>
      <c r="J274" s="69"/>
      <c r="K274" s="69"/>
      <c r="L274" s="85"/>
      <c r="M274" s="69"/>
      <c r="N274" s="85"/>
      <c r="O274" s="69"/>
      <c r="P274" s="69"/>
      <c r="Q274" s="67"/>
    </row>
    <row r="275" spans="4:17" ht="23.1" customHeight="1">
      <c r="D275" s="67"/>
      <c r="E275" s="67"/>
      <c r="F275" s="76"/>
      <c r="G275" s="68"/>
      <c r="H275" s="69"/>
      <c r="I275" s="85"/>
      <c r="J275" s="69"/>
      <c r="K275" s="69"/>
      <c r="L275" s="85"/>
      <c r="M275" s="69"/>
      <c r="N275" s="85"/>
      <c r="O275" s="69"/>
      <c r="P275" s="69"/>
      <c r="Q275" s="67"/>
    </row>
    <row r="276" spans="4:17" ht="23.1" customHeight="1">
      <c r="D276" s="67"/>
      <c r="E276" s="67"/>
      <c r="F276" s="76"/>
      <c r="G276" s="68"/>
      <c r="H276" s="69"/>
      <c r="I276" s="85"/>
      <c r="J276" s="69"/>
      <c r="K276" s="69"/>
      <c r="L276" s="85"/>
      <c r="M276" s="69"/>
      <c r="N276" s="85"/>
      <c r="O276" s="69"/>
      <c r="P276" s="69"/>
      <c r="Q276" s="67"/>
    </row>
    <row r="277" spans="4:17" ht="23.1" customHeight="1">
      <c r="D277" s="67"/>
      <c r="E277" s="67"/>
      <c r="F277" s="76"/>
      <c r="G277" s="68"/>
      <c r="H277" s="69"/>
      <c r="I277" s="85"/>
      <c r="J277" s="69"/>
      <c r="K277" s="69"/>
      <c r="L277" s="85"/>
      <c r="M277" s="69"/>
      <c r="N277" s="85"/>
      <c r="O277" s="69"/>
      <c r="P277" s="69"/>
      <c r="Q277" s="67"/>
    </row>
    <row r="278" spans="4:17" ht="23.1" customHeight="1">
      <c r="D278" s="67"/>
      <c r="E278" s="67"/>
      <c r="F278" s="76"/>
      <c r="G278" s="68"/>
      <c r="H278" s="69"/>
      <c r="I278" s="85"/>
      <c r="J278" s="69"/>
      <c r="K278" s="69"/>
      <c r="L278" s="85"/>
      <c r="M278" s="69"/>
      <c r="N278" s="85"/>
      <c r="O278" s="69"/>
      <c r="P278" s="69"/>
      <c r="Q278" s="67"/>
    </row>
    <row r="279" spans="4:17" ht="23.1" customHeight="1">
      <c r="D279" s="67"/>
      <c r="E279" s="67"/>
      <c r="F279" s="76"/>
      <c r="G279" s="68"/>
      <c r="H279" s="69"/>
      <c r="I279" s="85"/>
      <c r="J279" s="69"/>
      <c r="K279" s="69"/>
      <c r="L279" s="85"/>
      <c r="M279" s="69"/>
      <c r="N279" s="85"/>
      <c r="O279" s="69"/>
      <c r="P279" s="69"/>
      <c r="Q279" s="67"/>
    </row>
    <row r="280" spans="4:17" ht="23.1" customHeight="1">
      <c r="D280" s="67"/>
      <c r="E280" s="67"/>
      <c r="F280" s="76"/>
      <c r="G280" s="68"/>
      <c r="H280" s="69"/>
      <c r="I280" s="85"/>
      <c r="J280" s="69"/>
      <c r="K280" s="69"/>
      <c r="L280" s="85"/>
      <c r="M280" s="69"/>
      <c r="N280" s="85"/>
      <c r="O280" s="69"/>
      <c r="P280" s="69"/>
      <c r="Q280" s="67"/>
    </row>
    <row r="281" spans="4:17" ht="23.1" customHeight="1">
      <c r="D281" s="67"/>
      <c r="E281" s="67"/>
      <c r="F281" s="76"/>
      <c r="G281" s="68"/>
      <c r="H281" s="69"/>
      <c r="I281" s="85"/>
      <c r="J281" s="69"/>
      <c r="K281" s="69"/>
      <c r="L281" s="85"/>
      <c r="M281" s="69"/>
      <c r="N281" s="85"/>
      <c r="O281" s="69"/>
      <c r="P281" s="69"/>
      <c r="Q281" s="67"/>
    </row>
    <row r="282" spans="4:17" ht="23.1" customHeight="1">
      <c r="D282" s="67"/>
      <c r="E282" s="67"/>
      <c r="F282" s="76"/>
      <c r="G282" s="68"/>
      <c r="H282" s="69"/>
      <c r="I282" s="85"/>
      <c r="J282" s="69"/>
      <c r="K282" s="69"/>
      <c r="L282" s="85"/>
      <c r="M282" s="69"/>
      <c r="N282" s="85"/>
      <c r="O282" s="69"/>
      <c r="P282" s="69"/>
      <c r="Q282" s="67"/>
    </row>
    <row r="283" spans="4:17" ht="23.1" customHeight="1">
      <c r="D283" s="67"/>
      <c r="E283" s="67"/>
      <c r="F283" s="76"/>
      <c r="G283" s="68"/>
      <c r="H283" s="69"/>
      <c r="I283" s="85"/>
      <c r="J283" s="69"/>
      <c r="K283" s="69"/>
      <c r="L283" s="85"/>
      <c r="M283" s="69"/>
      <c r="N283" s="85"/>
      <c r="O283" s="69"/>
      <c r="P283" s="69"/>
      <c r="Q283" s="67"/>
    </row>
    <row r="284" spans="4:17" ht="23.1" customHeight="1">
      <c r="D284" s="67"/>
      <c r="E284" s="67"/>
      <c r="F284" s="76"/>
      <c r="G284" s="68"/>
      <c r="H284" s="69"/>
      <c r="I284" s="85"/>
      <c r="J284" s="69"/>
      <c r="K284" s="69"/>
      <c r="L284" s="85"/>
      <c r="M284" s="69"/>
      <c r="N284" s="85"/>
      <c r="O284" s="69"/>
      <c r="P284" s="69"/>
      <c r="Q284" s="67"/>
    </row>
    <row r="285" spans="4:17" ht="23.1" customHeight="1">
      <c r="D285" s="67"/>
      <c r="E285" s="67"/>
      <c r="F285" s="76"/>
      <c r="G285" s="68"/>
      <c r="H285" s="69"/>
      <c r="I285" s="85"/>
      <c r="J285" s="69"/>
      <c r="K285" s="69"/>
      <c r="L285" s="85"/>
      <c r="M285" s="69"/>
      <c r="N285" s="85"/>
      <c r="O285" s="69"/>
      <c r="P285" s="69"/>
      <c r="Q285" s="67"/>
    </row>
    <row r="286" spans="4:17" ht="23.1" customHeight="1">
      <c r="D286" s="67"/>
      <c r="E286" s="67"/>
      <c r="F286" s="76"/>
      <c r="G286" s="68"/>
      <c r="H286" s="69"/>
      <c r="I286" s="85"/>
      <c r="J286" s="69"/>
      <c r="K286" s="69"/>
      <c r="L286" s="85"/>
      <c r="M286" s="69"/>
      <c r="N286" s="85"/>
      <c r="O286" s="69"/>
      <c r="P286" s="69"/>
      <c r="Q286" s="67"/>
    </row>
    <row r="287" spans="4:17" ht="23.1" customHeight="1">
      <c r="D287" s="67"/>
      <c r="E287" s="67"/>
      <c r="F287" s="76"/>
      <c r="G287" s="68"/>
      <c r="H287" s="69"/>
      <c r="I287" s="85"/>
      <c r="J287" s="69"/>
      <c r="K287" s="69"/>
      <c r="L287" s="85"/>
      <c r="M287" s="69"/>
      <c r="N287" s="85"/>
      <c r="O287" s="69"/>
      <c r="P287" s="69"/>
      <c r="Q287" s="67"/>
    </row>
    <row r="288" spans="4:17" ht="23.1" customHeight="1">
      <c r="D288" s="67"/>
      <c r="E288" s="67"/>
      <c r="F288" s="76"/>
      <c r="G288" s="68"/>
      <c r="H288" s="69"/>
      <c r="I288" s="85"/>
      <c r="J288" s="69"/>
      <c r="K288" s="69"/>
      <c r="L288" s="85"/>
      <c r="M288" s="69"/>
      <c r="N288" s="85"/>
      <c r="O288" s="69"/>
      <c r="P288" s="69"/>
      <c r="Q288" s="67"/>
    </row>
    <row r="289" spans="1:31" ht="23.1" customHeight="1">
      <c r="B289" s="63" t="s">
        <v>831</v>
      </c>
      <c r="D289" s="67" t="s">
        <v>832</v>
      </c>
      <c r="E289" s="67"/>
      <c r="F289" s="76"/>
      <c r="G289" s="68"/>
      <c r="H289" s="69"/>
      <c r="I289" s="85">
        <f>TRUNC(SUM(I264:I288))</f>
        <v>0</v>
      </c>
      <c r="J289" s="69"/>
      <c r="K289" s="69"/>
      <c r="L289" s="85">
        <f>TRUNC(SUM(L264:L288))</f>
        <v>0</v>
      </c>
      <c r="M289" s="69"/>
      <c r="N289" s="85">
        <f>TRUNC(SUM(N264:N288))</f>
        <v>0</v>
      </c>
      <c r="O289" s="69" t="str">
        <f>IF((H289+K289+M289)=0, "", (H289+K289+M289))</f>
        <v/>
      </c>
      <c r="P289" s="69">
        <f>TRUNC(SUM(P264:P288))</f>
        <v>0</v>
      </c>
      <c r="Q289" s="67"/>
    </row>
    <row r="290" spans="1:31" ht="23.1" customHeight="1">
      <c r="B290" s="63" t="s">
        <v>1116</v>
      </c>
      <c r="D290" s="231" t="s">
        <v>1124</v>
      </c>
      <c r="E290" s="232"/>
      <c r="F290" s="232"/>
      <c r="G290" s="232"/>
      <c r="H290" s="232"/>
      <c r="I290" s="232"/>
      <c r="J290" s="232"/>
      <c r="K290" s="232"/>
      <c r="L290" s="232"/>
      <c r="M290" s="232"/>
      <c r="N290" s="232"/>
      <c r="O290" s="232"/>
      <c r="P290" s="232"/>
      <c r="Q290" s="233"/>
    </row>
    <row r="291" spans="1:31" ht="23.1" customHeight="1">
      <c r="A291" s="63" t="s">
        <v>357</v>
      </c>
      <c r="B291" s="63" t="s">
        <v>1113</v>
      </c>
      <c r="C291" s="63" t="s">
        <v>357</v>
      </c>
      <c r="D291" s="67" t="s">
        <v>358</v>
      </c>
      <c r="E291" s="67"/>
      <c r="F291" s="76" t="s">
        <v>348</v>
      </c>
      <c r="G291" s="68">
        <v>1</v>
      </c>
      <c r="H291" s="69"/>
      <c r="I291" s="85"/>
      <c r="J291" s="69"/>
      <c r="K291" s="69"/>
      <c r="L291" s="85"/>
      <c r="M291" s="69"/>
      <c r="N291" s="85"/>
      <c r="O291" s="69"/>
      <c r="P291" s="69"/>
      <c r="Q291" s="67" t="s">
        <v>1111</v>
      </c>
    </row>
    <row r="292" spans="1:31" ht="23.1" customHeight="1">
      <c r="A292" s="63" t="s">
        <v>382</v>
      </c>
      <c r="B292" s="63" t="s">
        <v>1113</v>
      </c>
      <c r="C292" s="63" t="s">
        <v>382</v>
      </c>
      <c r="D292" s="67" t="s">
        <v>383</v>
      </c>
      <c r="E292" s="67" t="s">
        <v>378</v>
      </c>
      <c r="F292" s="76" t="s">
        <v>348</v>
      </c>
      <c r="G292" s="68">
        <v>1</v>
      </c>
      <c r="H292" s="69"/>
      <c r="I292" s="85"/>
      <c r="J292" s="69"/>
      <c r="K292" s="69"/>
      <c r="L292" s="85"/>
      <c r="M292" s="69"/>
      <c r="N292" s="85"/>
      <c r="O292" s="69"/>
      <c r="P292" s="69"/>
      <c r="Q292" s="67"/>
    </row>
    <row r="293" spans="1:31" ht="23.1" customHeight="1">
      <c r="D293" s="67"/>
      <c r="E293" s="67"/>
      <c r="F293" s="76"/>
      <c r="G293" s="68"/>
      <c r="H293" s="69"/>
      <c r="I293" s="85"/>
      <c r="J293" s="69"/>
      <c r="K293" s="69"/>
      <c r="L293" s="85"/>
      <c r="M293" s="69"/>
      <c r="N293" s="85"/>
      <c r="O293" s="69"/>
      <c r="P293" s="69"/>
      <c r="Q293" s="67"/>
      <c r="AE293" s="72">
        <f>TRUNC(SUM(AE290:AE292))</f>
        <v>0</v>
      </c>
    </row>
    <row r="294" spans="1:31" ht="23.1" customHeight="1">
      <c r="D294" s="67"/>
      <c r="E294" s="67"/>
      <c r="F294" s="76"/>
      <c r="G294" s="68"/>
      <c r="H294" s="69"/>
      <c r="I294" s="85"/>
      <c r="J294" s="69"/>
      <c r="K294" s="69"/>
      <c r="L294" s="85"/>
      <c r="M294" s="69"/>
      <c r="N294" s="85"/>
      <c r="O294" s="69"/>
      <c r="P294" s="69"/>
      <c r="Q294" s="67"/>
    </row>
    <row r="295" spans="1:31" ht="23.1" customHeight="1">
      <c r="D295" s="67"/>
      <c r="E295" s="67"/>
      <c r="F295" s="76"/>
      <c r="G295" s="68"/>
      <c r="H295" s="69"/>
      <c r="I295" s="85"/>
      <c r="J295" s="69"/>
      <c r="K295" s="69"/>
      <c r="L295" s="85"/>
      <c r="M295" s="69"/>
      <c r="N295" s="85"/>
      <c r="O295" s="69"/>
      <c r="P295" s="69"/>
      <c r="Q295" s="67"/>
    </row>
    <row r="296" spans="1:31" ht="23.1" customHeight="1">
      <c r="D296" s="67"/>
      <c r="E296" s="67"/>
      <c r="F296" s="76"/>
      <c r="G296" s="68"/>
      <c r="H296" s="69"/>
      <c r="I296" s="85"/>
      <c r="J296" s="69"/>
      <c r="K296" s="69"/>
      <c r="L296" s="85"/>
      <c r="M296" s="69"/>
      <c r="N296" s="85"/>
      <c r="O296" s="69"/>
      <c r="P296" s="69"/>
      <c r="Q296" s="67"/>
    </row>
    <row r="297" spans="1:31" ht="23.1" customHeight="1">
      <c r="D297" s="67"/>
      <c r="E297" s="67"/>
      <c r="F297" s="76"/>
      <c r="G297" s="68"/>
      <c r="H297" s="69"/>
      <c r="I297" s="85"/>
      <c r="J297" s="69"/>
      <c r="K297" s="69"/>
      <c r="L297" s="85"/>
      <c r="M297" s="69"/>
      <c r="N297" s="85"/>
      <c r="O297" s="69"/>
      <c r="P297" s="69"/>
      <c r="Q297" s="67"/>
    </row>
    <row r="298" spans="1:31" ht="23.1" customHeight="1">
      <c r="D298" s="67"/>
      <c r="E298" s="67"/>
      <c r="F298" s="76"/>
      <c r="G298" s="68"/>
      <c r="H298" s="69"/>
      <c r="I298" s="85"/>
      <c r="J298" s="69"/>
      <c r="K298" s="69"/>
      <c r="L298" s="85"/>
      <c r="M298" s="69"/>
      <c r="N298" s="85"/>
      <c r="O298" s="69"/>
      <c r="P298" s="69"/>
      <c r="Q298" s="67"/>
    </row>
    <row r="299" spans="1:31" ht="23.1" customHeight="1">
      <c r="D299" s="67"/>
      <c r="E299" s="67"/>
      <c r="F299" s="76"/>
      <c r="G299" s="68"/>
      <c r="H299" s="69"/>
      <c r="I299" s="85"/>
      <c r="J299" s="69"/>
      <c r="K299" s="69"/>
      <c r="L299" s="85"/>
      <c r="M299" s="69"/>
      <c r="N299" s="85"/>
      <c r="O299" s="69"/>
      <c r="P299" s="69"/>
      <c r="Q299" s="67"/>
    </row>
    <row r="300" spans="1:31" ht="23.1" customHeight="1">
      <c r="D300" s="67"/>
      <c r="E300" s="67"/>
      <c r="F300" s="76"/>
      <c r="G300" s="68"/>
      <c r="H300" s="69"/>
      <c r="I300" s="85"/>
      <c r="J300" s="69"/>
      <c r="K300" s="69"/>
      <c r="L300" s="85"/>
      <c r="M300" s="69"/>
      <c r="N300" s="85"/>
      <c r="O300" s="69"/>
      <c r="P300" s="69"/>
      <c r="Q300" s="67"/>
    </row>
    <row r="301" spans="1:31" ht="23.1" customHeight="1">
      <c r="D301" s="67"/>
      <c r="E301" s="67"/>
      <c r="F301" s="76"/>
      <c r="G301" s="68"/>
      <c r="H301" s="69"/>
      <c r="I301" s="85"/>
      <c r="J301" s="69"/>
      <c r="K301" s="69"/>
      <c r="L301" s="85"/>
      <c r="M301" s="69"/>
      <c r="N301" s="85"/>
      <c r="O301" s="69"/>
      <c r="P301" s="69"/>
      <c r="Q301" s="67"/>
    </row>
    <row r="302" spans="1:31" ht="23.1" customHeight="1">
      <c r="D302" s="67"/>
      <c r="E302" s="67"/>
      <c r="F302" s="76"/>
      <c r="G302" s="68"/>
      <c r="H302" s="69"/>
      <c r="I302" s="85"/>
      <c r="J302" s="69"/>
      <c r="K302" s="69"/>
      <c r="L302" s="85"/>
      <c r="M302" s="69"/>
      <c r="N302" s="85"/>
      <c r="O302" s="69"/>
      <c r="P302" s="69"/>
      <c r="Q302" s="67"/>
    </row>
    <row r="303" spans="1:31" ht="23.1" customHeight="1">
      <c r="D303" s="67"/>
      <c r="E303" s="67"/>
      <c r="F303" s="76"/>
      <c r="G303" s="68"/>
      <c r="H303" s="69"/>
      <c r="I303" s="85"/>
      <c r="J303" s="69"/>
      <c r="K303" s="69"/>
      <c r="L303" s="85"/>
      <c r="M303" s="69"/>
      <c r="N303" s="85"/>
      <c r="O303" s="69"/>
      <c r="P303" s="69"/>
      <c r="Q303" s="67"/>
    </row>
    <row r="304" spans="1:31" ht="23.1" customHeight="1">
      <c r="D304" s="67"/>
      <c r="E304" s="67"/>
      <c r="F304" s="76"/>
      <c r="G304" s="68"/>
      <c r="H304" s="69"/>
      <c r="I304" s="85"/>
      <c r="J304" s="69"/>
      <c r="K304" s="69"/>
      <c r="L304" s="85"/>
      <c r="M304" s="69"/>
      <c r="N304" s="85"/>
      <c r="O304" s="69"/>
      <c r="P304" s="69"/>
      <c r="Q304" s="67"/>
    </row>
    <row r="305" spans="2:17" ht="23.1" customHeight="1">
      <c r="D305" s="67"/>
      <c r="E305" s="67"/>
      <c r="F305" s="76"/>
      <c r="G305" s="68"/>
      <c r="H305" s="69"/>
      <c r="I305" s="85"/>
      <c r="J305" s="69"/>
      <c r="K305" s="69"/>
      <c r="L305" s="85"/>
      <c r="M305" s="69"/>
      <c r="N305" s="85"/>
      <c r="O305" s="69"/>
      <c r="P305" s="69"/>
      <c r="Q305" s="67"/>
    </row>
    <row r="306" spans="2:17" ht="23.1" customHeight="1">
      <c r="D306" s="67"/>
      <c r="E306" s="67"/>
      <c r="F306" s="76"/>
      <c r="G306" s="68"/>
      <c r="H306" s="69"/>
      <c r="I306" s="85"/>
      <c r="J306" s="69"/>
      <c r="K306" s="69"/>
      <c r="L306" s="85"/>
      <c r="M306" s="69"/>
      <c r="N306" s="85"/>
      <c r="O306" s="69"/>
      <c r="P306" s="69"/>
      <c r="Q306" s="67"/>
    </row>
    <row r="307" spans="2:17" ht="23.1" customHeight="1">
      <c r="D307" s="67"/>
      <c r="E307" s="67"/>
      <c r="F307" s="76"/>
      <c r="G307" s="68"/>
      <c r="H307" s="69"/>
      <c r="I307" s="85"/>
      <c r="J307" s="69"/>
      <c r="K307" s="69"/>
      <c r="L307" s="85"/>
      <c r="M307" s="69"/>
      <c r="N307" s="85"/>
      <c r="O307" s="69"/>
      <c r="P307" s="69"/>
      <c r="Q307" s="67"/>
    </row>
    <row r="308" spans="2:17" ht="23.1" customHeight="1">
      <c r="D308" s="67"/>
      <c r="E308" s="67"/>
      <c r="F308" s="76"/>
      <c r="G308" s="68"/>
      <c r="H308" s="69"/>
      <c r="I308" s="85"/>
      <c r="J308" s="69"/>
      <c r="K308" s="69"/>
      <c r="L308" s="85"/>
      <c r="M308" s="69"/>
      <c r="N308" s="85"/>
      <c r="O308" s="69"/>
      <c r="P308" s="69"/>
      <c r="Q308" s="67"/>
    </row>
    <row r="309" spans="2:17" ht="23.1" customHeight="1">
      <c r="D309" s="67"/>
      <c r="E309" s="67"/>
      <c r="F309" s="76"/>
      <c r="G309" s="68"/>
      <c r="H309" s="69"/>
      <c r="I309" s="85"/>
      <c r="J309" s="69"/>
      <c r="K309" s="69"/>
      <c r="L309" s="85"/>
      <c r="M309" s="69"/>
      <c r="N309" s="85"/>
      <c r="O309" s="69"/>
      <c r="P309" s="69"/>
      <c r="Q309" s="67"/>
    </row>
    <row r="310" spans="2:17" ht="23.1" customHeight="1">
      <c r="D310" s="67"/>
      <c r="E310" s="67"/>
      <c r="F310" s="76"/>
      <c r="G310" s="68"/>
      <c r="H310" s="69"/>
      <c r="I310" s="85"/>
      <c r="J310" s="69"/>
      <c r="K310" s="69"/>
      <c r="L310" s="85"/>
      <c r="M310" s="69"/>
      <c r="N310" s="85"/>
      <c r="O310" s="69"/>
      <c r="P310" s="69"/>
      <c r="Q310" s="67"/>
    </row>
    <row r="311" spans="2:17" ht="23.1" customHeight="1">
      <c r="D311" s="67"/>
      <c r="E311" s="67"/>
      <c r="F311" s="76"/>
      <c r="G311" s="68"/>
      <c r="H311" s="69"/>
      <c r="I311" s="85"/>
      <c r="J311" s="69"/>
      <c r="K311" s="69"/>
      <c r="L311" s="85"/>
      <c r="M311" s="69"/>
      <c r="N311" s="85"/>
      <c r="O311" s="69"/>
      <c r="P311" s="69"/>
      <c r="Q311" s="67"/>
    </row>
    <row r="312" spans="2:17" ht="23.1" customHeight="1">
      <c r="D312" s="67"/>
      <c r="E312" s="67"/>
      <c r="F312" s="76"/>
      <c r="G312" s="68"/>
      <c r="H312" s="69"/>
      <c r="I312" s="85"/>
      <c r="J312" s="69"/>
      <c r="K312" s="69"/>
      <c r="L312" s="85"/>
      <c r="M312" s="69"/>
      <c r="N312" s="85"/>
      <c r="O312" s="69"/>
      <c r="P312" s="69"/>
      <c r="Q312" s="67"/>
    </row>
    <row r="313" spans="2:17" ht="23.1" customHeight="1">
      <c r="D313" s="67"/>
      <c r="E313" s="67"/>
      <c r="F313" s="76"/>
      <c r="G313" s="68"/>
      <c r="H313" s="69"/>
      <c r="I313" s="85"/>
      <c r="J313" s="69"/>
      <c r="K313" s="69"/>
      <c r="L313" s="85"/>
      <c r="M313" s="69"/>
      <c r="N313" s="85"/>
      <c r="O313" s="69"/>
      <c r="P313" s="69"/>
      <c r="Q313" s="67"/>
    </row>
    <row r="314" spans="2:17" ht="23.1" customHeight="1">
      <c r="D314" s="67"/>
      <c r="E314" s="67"/>
      <c r="F314" s="76"/>
      <c r="G314" s="68"/>
      <c r="H314" s="69"/>
      <c r="I314" s="85"/>
      <c r="J314" s="69"/>
      <c r="K314" s="69"/>
      <c r="L314" s="85"/>
      <c r="M314" s="69"/>
      <c r="N314" s="85"/>
      <c r="O314" s="69"/>
      <c r="P314" s="69"/>
      <c r="Q314" s="67"/>
    </row>
    <row r="315" spans="2:17" ht="23.1" customHeight="1">
      <c r="B315" s="63" t="s">
        <v>831</v>
      </c>
      <c r="D315" s="67" t="s">
        <v>832</v>
      </c>
      <c r="E315" s="67"/>
      <c r="F315" s="76"/>
      <c r="G315" s="68"/>
      <c r="H315" s="69"/>
      <c r="I315" s="85">
        <f>TRUNC(SUM(I290:I314))</f>
        <v>0</v>
      </c>
      <c r="J315" s="69"/>
      <c r="K315" s="69"/>
      <c r="L315" s="85">
        <f>TRUNC(SUM(L290:L314))</f>
        <v>0</v>
      </c>
      <c r="M315" s="69"/>
      <c r="N315" s="85">
        <f>TRUNC(SUM(N290:N314))</f>
        <v>0</v>
      </c>
      <c r="O315" s="69" t="str">
        <f>IF((H315+K315+M315)=0, "", (H315+K315+M315))</f>
        <v/>
      </c>
      <c r="P315" s="69">
        <f>TRUNC(SUM(P290:P314))</f>
        <v>0</v>
      </c>
      <c r="Q315" s="67"/>
    </row>
  </sheetData>
  <mergeCells count="24">
    <mergeCell ref="D186:Q186"/>
    <mergeCell ref="D212:Q212"/>
    <mergeCell ref="D238:Q238"/>
    <mergeCell ref="D264:Q264"/>
    <mergeCell ref="D290:Q290"/>
    <mergeCell ref="D4:Q4"/>
    <mergeCell ref="D56:Q56"/>
    <mergeCell ref="D82:Q82"/>
    <mergeCell ref="D108:Q108"/>
    <mergeCell ref="D134:Q134"/>
    <mergeCell ref="A2:A3"/>
    <mergeCell ref="B2:B3"/>
    <mergeCell ref="C2:C3"/>
    <mergeCell ref="W1:Y1"/>
    <mergeCell ref="D1:N1"/>
    <mergeCell ref="E2:E3"/>
    <mergeCell ref="D2:D3"/>
    <mergeCell ref="J2:L2"/>
    <mergeCell ref="M2:N2"/>
    <mergeCell ref="G2:G3"/>
    <mergeCell ref="H2:I2"/>
    <mergeCell ref="P2:P3"/>
    <mergeCell ref="F2:F3"/>
    <mergeCell ref="Q2:Q3"/>
  </mergeCells>
  <phoneticPr fontId="2" type="noConversion"/>
  <printOptions horizontalCentered="1" verticalCentered="1"/>
  <pageMargins left="0.74803149606299213" right="0.35433070866141736" top="0.59055118110236227" bottom="0.59055118110236227" header="0.51181102362204722" footer="0.47244094488188981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07"/>
  <sheetViews>
    <sheetView showZeros="0" view="pageBreakPreview" zoomScaleNormal="100" zoomScaleSheetLayoutView="100" workbookViewId="0">
      <pane xSplit="2" ySplit="3" topLeftCell="C4" activePane="bottomRight" state="frozen"/>
      <selection activeCell="D25" sqref="D25:T25"/>
      <selection pane="topRight" activeCell="D25" sqref="D25:T25"/>
      <selection pane="bottomLeft" activeCell="D25" sqref="D25:T25"/>
      <selection pane="bottomRight" activeCell="K7" sqref="K7"/>
    </sheetView>
  </sheetViews>
  <sheetFormatPr defaultRowHeight="23.1" customHeight="1"/>
  <cols>
    <col min="1" max="1" width="9.109375" style="63" hidden="1" customWidth="1"/>
    <col min="2" max="2" width="9.88671875" style="63" hidden="1" customWidth="1"/>
    <col min="3" max="3" width="12.77734375" style="82" customWidth="1"/>
    <col min="4" max="4" width="23.109375" style="82" customWidth="1"/>
    <col min="5" max="5" width="23.77734375" style="82" customWidth="1"/>
    <col min="6" max="6" width="4.6640625" style="83" customWidth="1"/>
    <col min="7" max="7" width="6.44140625" style="81" hidden="1" customWidth="1"/>
    <col min="8" max="9" width="11.21875" style="84" customWidth="1"/>
    <col min="10" max="10" width="5" style="84" hidden="1" customWidth="1"/>
    <col min="11" max="13" width="11.21875" style="84" customWidth="1"/>
    <col min="14" max="14" width="11.109375" style="84" customWidth="1"/>
    <col min="15" max="15" width="9.77734375" style="84" hidden="1" customWidth="1"/>
    <col min="16" max="16" width="11.21875" style="84" customWidth="1"/>
    <col min="17" max="17" width="12.21875" style="81" customWidth="1"/>
    <col min="18" max="16384" width="8.88671875" style="81"/>
  </cols>
  <sheetData>
    <row r="1" spans="1:17" s="62" customFormat="1" ht="23.1" customHeight="1">
      <c r="A1" s="63"/>
      <c r="B1" s="63" t="s">
        <v>829</v>
      </c>
      <c r="C1" s="226" t="s">
        <v>625</v>
      </c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72"/>
      <c r="P1" s="72"/>
      <c r="Q1" s="63"/>
    </row>
    <row r="2" spans="1:17" s="65" customFormat="1" ht="23.1" customHeight="1">
      <c r="A2" s="223" t="s">
        <v>37</v>
      </c>
      <c r="B2" s="224" t="s">
        <v>29</v>
      </c>
      <c r="C2" s="228" t="s">
        <v>18</v>
      </c>
      <c r="D2" s="228" t="s">
        <v>44</v>
      </c>
      <c r="E2" s="228" t="s">
        <v>45</v>
      </c>
      <c r="F2" s="230" t="s">
        <v>0</v>
      </c>
      <c r="G2" s="234" t="s">
        <v>1</v>
      </c>
      <c r="H2" s="229" t="s">
        <v>24</v>
      </c>
      <c r="I2" s="229"/>
      <c r="J2" s="229" t="s">
        <v>25</v>
      </c>
      <c r="K2" s="229"/>
      <c r="L2" s="229"/>
      <c r="M2" s="229" t="s">
        <v>26</v>
      </c>
      <c r="N2" s="229"/>
      <c r="O2" s="79" t="s">
        <v>8</v>
      </c>
      <c r="P2" s="229" t="s">
        <v>36</v>
      </c>
      <c r="Q2" s="228" t="s">
        <v>28</v>
      </c>
    </row>
    <row r="3" spans="1:17" s="65" customFormat="1" ht="23.1" customHeight="1">
      <c r="A3" s="223"/>
      <c r="B3" s="224"/>
      <c r="C3" s="228"/>
      <c r="D3" s="228"/>
      <c r="E3" s="228"/>
      <c r="F3" s="230"/>
      <c r="G3" s="234"/>
      <c r="H3" s="79" t="s">
        <v>31</v>
      </c>
      <c r="I3" s="79" t="s">
        <v>32</v>
      </c>
      <c r="J3" s="79" t="s">
        <v>1</v>
      </c>
      <c r="K3" s="79" t="s">
        <v>31</v>
      </c>
      <c r="L3" s="79" t="s">
        <v>32</v>
      </c>
      <c r="M3" s="79" t="s">
        <v>33</v>
      </c>
      <c r="N3" s="79" t="s">
        <v>32</v>
      </c>
      <c r="O3" s="79" t="s">
        <v>21</v>
      </c>
      <c r="P3" s="229"/>
      <c r="Q3" s="228"/>
    </row>
    <row r="4" spans="1:17" s="62" customFormat="1" ht="23.1" customHeight="1">
      <c r="A4" s="63" t="s">
        <v>626</v>
      </c>
      <c r="B4" s="63" t="s">
        <v>626</v>
      </c>
      <c r="C4" s="54" t="s">
        <v>627</v>
      </c>
      <c r="D4" s="67" t="s">
        <v>628</v>
      </c>
      <c r="E4" s="67" t="s">
        <v>629</v>
      </c>
      <c r="F4" s="76" t="s">
        <v>630</v>
      </c>
      <c r="G4" s="80"/>
      <c r="H4" s="69"/>
      <c r="I4" s="69"/>
      <c r="J4" s="69"/>
      <c r="K4" s="69"/>
      <c r="L4" s="69"/>
      <c r="M4" s="69"/>
      <c r="N4" s="69"/>
      <c r="O4" s="69"/>
      <c r="P4" s="69"/>
      <c r="Q4" s="67" t="s">
        <v>35</v>
      </c>
    </row>
    <row r="5" spans="1:17" s="62" customFormat="1" ht="23.1" customHeight="1">
      <c r="A5" s="63" t="s">
        <v>631</v>
      </c>
      <c r="B5" s="63" t="s">
        <v>631</v>
      </c>
      <c r="C5" s="54" t="s">
        <v>632</v>
      </c>
      <c r="D5" s="67" t="s">
        <v>633</v>
      </c>
      <c r="E5" s="67" t="s">
        <v>634</v>
      </c>
      <c r="F5" s="76" t="s">
        <v>389</v>
      </c>
      <c r="G5" s="80"/>
      <c r="H5" s="69"/>
      <c r="I5" s="69"/>
      <c r="J5" s="69"/>
      <c r="K5" s="69"/>
      <c r="L5" s="69"/>
      <c r="M5" s="69"/>
      <c r="N5" s="69"/>
      <c r="O5" s="69"/>
      <c r="P5" s="69"/>
      <c r="Q5" s="67" t="s">
        <v>2</v>
      </c>
    </row>
    <row r="6" spans="1:17" s="62" customFormat="1" ht="23.1" customHeight="1">
      <c r="A6" s="63" t="s">
        <v>635</v>
      </c>
      <c r="B6" s="63" t="s">
        <v>635</v>
      </c>
      <c r="C6" s="54" t="s">
        <v>636</v>
      </c>
      <c r="D6" s="67" t="s">
        <v>126</v>
      </c>
      <c r="E6" s="67" t="s">
        <v>127</v>
      </c>
      <c r="F6" s="76" t="s">
        <v>128</v>
      </c>
      <c r="G6" s="80"/>
      <c r="H6" s="69"/>
      <c r="I6" s="69"/>
      <c r="J6" s="69"/>
      <c r="K6" s="69"/>
      <c r="L6" s="69"/>
      <c r="M6" s="69"/>
      <c r="N6" s="69"/>
      <c r="O6" s="69"/>
      <c r="P6" s="69"/>
      <c r="Q6" s="67"/>
    </row>
    <row r="7" spans="1:17" s="62" customFormat="1" ht="23.1" customHeight="1">
      <c r="A7" s="63" t="s">
        <v>637</v>
      </c>
      <c r="B7" s="63" t="s">
        <v>637</v>
      </c>
      <c r="C7" s="54" t="s">
        <v>638</v>
      </c>
      <c r="D7" s="67" t="s">
        <v>126</v>
      </c>
      <c r="E7" s="67" t="s">
        <v>130</v>
      </c>
      <c r="F7" s="76" t="s">
        <v>128</v>
      </c>
      <c r="G7" s="80"/>
      <c r="H7" s="69"/>
      <c r="I7" s="69"/>
      <c r="J7" s="69"/>
      <c r="K7" s="69"/>
      <c r="L7" s="69"/>
      <c r="M7" s="69"/>
      <c r="N7" s="69"/>
      <c r="O7" s="69"/>
      <c r="P7" s="69"/>
      <c r="Q7" s="67"/>
    </row>
    <row r="8" spans="1:17" s="62" customFormat="1" ht="23.1" customHeight="1">
      <c r="A8" s="63" t="s">
        <v>639</v>
      </c>
      <c r="B8" s="63" t="s">
        <v>639</v>
      </c>
      <c r="C8" s="54" t="s">
        <v>640</v>
      </c>
      <c r="D8" s="67" t="s">
        <v>126</v>
      </c>
      <c r="E8" s="67" t="s">
        <v>132</v>
      </c>
      <c r="F8" s="76" t="s">
        <v>128</v>
      </c>
      <c r="G8" s="80"/>
      <c r="H8" s="69"/>
      <c r="I8" s="69"/>
      <c r="J8" s="69"/>
      <c r="K8" s="69"/>
      <c r="L8" s="69"/>
      <c r="M8" s="69"/>
      <c r="N8" s="69"/>
      <c r="O8" s="69"/>
      <c r="P8" s="69"/>
      <c r="Q8" s="67"/>
    </row>
    <row r="9" spans="1:17" s="62" customFormat="1" ht="23.1" customHeight="1">
      <c r="A9" s="63" t="s">
        <v>641</v>
      </c>
      <c r="B9" s="63" t="s">
        <v>641</v>
      </c>
      <c r="C9" s="54" t="s">
        <v>642</v>
      </c>
      <c r="D9" s="67" t="s">
        <v>643</v>
      </c>
      <c r="E9" s="67" t="s">
        <v>127</v>
      </c>
      <c r="F9" s="76" t="s">
        <v>128</v>
      </c>
      <c r="G9" s="80"/>
      <c r="H9" s="69"/>
      <c r="I9" s="69"/>
      <c r="J9" s="69"/>
      <c r="K9" s="69"/>
      <c r="L9" s="69"/>
      <c r="M9" s="69"/>
      <c r="N9" s="69"/>
      <c r="O9" s="69"/>
      <c r="P9" s="69"/>
      <c r="Q9" s="67"/>
    </row>
    <row r="10" spans="1:17" s="62" customFormat="1" ht="23.1" customHeight="1">
      <c r="A10" s="63" t="s">
        <v>644</v>
      </c>
      <c r="B10" s="63" t="s">
        <v>644</v>
      </c>
      <c r="C10" s="54" t="s">
        <v>645</v>
      </c>
      <c r="D10" s="67" t="s">
        <v>643</v>
      </c>
      <c r="E10" s="67" t="s">
        <v>130</v>
      </c>
      <c r="F10" s="76" t="s">
        <v>128</v>
      </c>
      <c r="G10" s="80"/>
      <c r="H10" s="69"/>
      <c r="I10" s="69"/>
      <c r="J10" s="69"/>
      <c r="K10" s="69"/>
      <c r="L10" s="69"/>
      <c r="M10" s="69"/>
      <c r="N10" s="69"/>
      <c r="O10" s="69"/>
      <c r="P10" s="69"/>
      <c r="Q10" s="67"/>
    </row>
    <row r="11" spans="1:17" s="62" customFormat="1" ht="23.1" customHeight="1">
      <c r="A11" s="63" t="s">
        <v>646</v>
      </c>
      <c r="B11" s="63" t="s">
        <v>646</v>
      </c>
      <c r="C11" s="54" t="s">
        <v>647</v>
      </c>
      <c r="D11" s="67" t="s">
        <v>648</v>
      </c>
      <c r="E11" s="67" t="s">
        <v>130</v>
      </c>
      <c r="F11" s="76" t="s">
        <v>128</v>
      </c>
      <c r="G11" s="80"/>
      <c r="H11" s="69"/>
      <c r="I11" s="69"/>
      <c r="J11" s="69"/>
      <c r="K11" s="69"/>
      <c r="L11" s="69"/>
      <c r="M11" s="69"/>
      <c r="N11" s="69"/>
      <c r="O11" s="69"/>
      <c r="P11" s="69"/>
      <c r="Q11" s="67"/>
    </row>
    <row r="12" spans="1:17" s="62" customFormat="1" ht="23.1" customHeight="1">
      <c r="A12" s="63" t="s">
        <v>649</v>
      </c>
      <c r="B12" s="63" t="s">
        <v>649</v>
      </c>
      <c r="C12" s="54" t="s">
        <v>650</v>
      </c>
      <c r="D12" s="67" t="s">
        <v>137</v>
      </c>
      <c r="E12" s="67" t="s">
        <v>651</v>
      </c>
      <c r="F12" s="76" t="s">
        <v>128</v>
      </c>
      <c r="G12" s="80"/>
      <c r="H12" s="69"/>
      <c r="I12" s="69"/>
      <c r="J12" s="69"/>
      <c r="K12" s="69"/>
      <c r="L12" s="69"/>
      <c r="M12" s="69"/>
      <c r="N12" s="69"/>
      <c r="O12" s="69"/>
      <c r="P12" s="69"/>
      <c r="Q12" s="67"/>
    </row>
    <row r="13" spans="1:17" s="62" customFormat="1" ht="23.1" customHeight="1">
      <c r="A13" s="63" t="s">
        <v>652</v>
      </c>
      <c r="B13" s="63" t="s">
        <v>652</v>
      </c>
      <c r="C13" s="54" t="s">
        <v>653</v>
      </c>
      <c r="D13" s="67" t="s">
        <v>137</v>
      </c>
      <c r="E13" s="67" t="s">
        <v>337</v>
      </c>
      <c r="F13" s="76" t="s">
        <v>128</v>
      </c>
      <c r="G13" s="80"/>
      <c r="H13" s="69"/>
      <c r="I13" s="69"/>
      <c r="J13" s="69"/>
      <c r="K13" s="69"/>
      <c r="L13" s="69"/>
      <c r="M13" s="69"/>
      <c r="N13" s="69"/>
      <c r="O13" s="69"/>
      <c r="P13" s="69"/>
      <c r="Q13" s="67"/>
    </row>
    <row r="14" spans="1:17" s="62" customFormat="1" ht="23.1" customHeight="1">
      <c r="A14" s="63" t="s">
        <v>654</v>
      </c>
      <c r="B14" s="63" t="s">
        <v>654</v>
      </c>
      <c r="C14" s="54" t="s">
        <v>655</v>
      </c>
      <c r="D14" s="67" t="s">
        <v>137</v>
      </c>
      <c r="E14" s="67" t="s">
        <v>339</v>
      </c>
      <c r="F14" s="76" t="s">
        <v>128</v>
      </c>
      <c r="G14" s="80"/>
      <c r="H14" s="69"/>
      <c r="I14" s="69"/>
      <c r="J14" s="69"/>
      <c r="K14" s="69"/>
      <c r="L14" s="69"/>
      <c r="M14" s="69"/>
      <c r="N14" s="69"/>
      <c r="O14" s="69"/>
      <c r="P14" s="69"/>
      <c r="Q14" s="67"/>
    </row>
    <row r="15" spans="1:17" s="62" customFormat="1" ht="23.1" customHeight="1">
      <c r="A15" s="63" t="s">
        <v>656</v>
      </c>
      <c r="B15" s="63" t="s">
        <v>656</v>
      </c>
      <c r="C15" s="54" t="s">
        <v>657</v>
      </c>
      <c r="D15" s="67" t="s">
        <v>137</v>
      </c>
      <c r="E15" s="67" t="s">
        <v>341</v>
      </c>
      <c r="F15" s="76" t="s">
        <v>128</v>
      </c>
      <c r="G15" s="80"/>
      <c r="H15" s="69"/>
      <c r="I15" s="69"/>
      <c r="J15" s="69"/>
      <c r="K15" s="69"/>
      <c r="L15" s="69"/>
      <c r="M15" s="69"/>
      <c r="N15" s="69"/>
      <c r="O15" s="69"/>
      <c r="P15" s="69"/>
      <c r="Q15" s="67"/>
    </row>
    <row r="16" spans="1:17" s="62" customFormat="1" ht="23.1" customHeight="1">
      <c r="A16" s="63" t="s">
        <v>658</v>
      </c>
      <c r="B16" s="63" t="s">
        <v>658</v>
      </c>
      <c r="C16" s="54" t="s">
        <v>659</v>
      </c>
      <c r="D16" s="67" t="s">
        <v>137</v>
      </c>
      <c r="E16" s="67" t="s">
        <v>343</v>
      </c>
      <c r="F16" s="76" t="s">
        <v>128</v>
      </c>
      <c r="G16" s="80"/>
      <c r="H16" s="69"/>
      <c r="I16" s="69"/>
      <c r="J16" s="69"/>
      <c r="K16" s="69"/>
      <c r="L16" s="69"/>
      <c r="M16" s="69"/>
      <c r="N16" s="69"/>
      <c r="O16" s="69"/>
      <c r="P16" s="69"/>
      <c r="Q16" s="67"/>
    </row>
    <row r="17" spans="1:17" s="62" customFormat="1" ht="23.1" customHeight="1">
      <c r="A17" s="63" t="s">
        <v>660</v>
      </c>
      <c r="B17" s="63" t="s">
        <v>660</v>
      </c>
      <c r="C17" s="54" t="s">
        <v>661</v>
      </c>
      <c r="D17" s="67" t="s">
        <v>137</v>
      </c>
      <c r="E17" s="67" t="s">
        <v>345</v>
      </c>
      <c r="F17" s="76" t="s">
        <v>128</v>
      </c>
      <c r="G17" s="80"/>
      <c r="H17" s="69"/>
      <c r="I17" s="69"/>
      <c r="J17" s="69"/>
      <c r="K17" s="69"/>
      <c r="L17" s="69"/>
      <c r="M17" s="69"/>
      <c r="N17" s="69"/>
      <c r="O17" s="69"/>
      <c r="P17" s="69"/>
      <c r="Q17" s="67"/>
    </row>
    <row r="18" spans="1:17" s="62" customFormat="1" ht="23.1" customHeight="1">
      <c r="A18" s="63" t="s">
        <v>662</v>
      </c>
      <c r="B18" s="63" t="s">
        <v>662</v>
      </c>
      <c r="C18" s="54" t="s">
        <v>663</v>
      </c>
      <c r="D18" s="67" t="s">
        <v>137</v>
      </c>
      <c r="E18" s="67" t="s">
        <v>664</v>
      </c>
      <c r="F18" s="76" t="s">
        <v>128</v>
      </c>
      <c r="G18" s="80"/>
      <c r="H18" s="69"/>
      <c r="I18" s="69"/>
      <c r="J18" s="69"/>
      <c r="K18" s="69"/>
      <c r="L18" s="69"/>
      <c r="M18" s="69"/>
      <c r="N18" s="69"/>
      <c r="O18" s="69"/>
      <c r="P18" s="69"/>
      <c r="Q18" s="67"/>
    </row>
    <row r="19" spans="1:17" s="62" customFormat="1" ht="23.1" customHeight="1">
      <c r="A19" s="63" t="s">
        <v>665</v>
      </c>
      <c r="B19" s="63" t="s">
        <v>665</v>
      </c>
      <c r="C19" s="54" t="s">
        <v>666</v>
      </c>
      <c r="D19" s="67" t="s">
        <v>142</v>
      </c>
      <c r="E19" s="67" t="s">
        <v>143</v>
      </c>
      <c r="F19" s="76" t="s">
        <v>128</v>
      </c>
      <c r="G19" s="80"/>
      <c r="H19" s="69"/>
      <c r="I19" s="69"/>
      <c r="J19" s="69"/>
      <c r="K19" s="69"/>
      <c r="L19" s="69"/>
      <c r="M19" s="69"/>
      <c r="N19" s="69"/>
      <c r="O19" s="69"/>
      <c r="P19" s="69"/>
      <c r="Q19" s="67"/>
    </row>
    <row r="20" spans="1:17" s="62" customFormat="1" ht="23.1" customHeight="1">
      <c r="A20" s="63" t="s">
        <v>667</v>
      </c>
      <c r="B20" s="63" t="s">
        <v>667</v>
      </c>
      <c r="C20" s="54" t="s">
        <v>668</v>
      </c>
      <c r="D20" s="67" t="s">
        <v>142</v>
      </c>
      <c r="E20" s="67" t="s">
        <v>145</v>
      </c>
      <c r="F20" s="76" t="s">
        <v>128</v>
      </c>
      <c r="G20" s="80"/>
      <c r="H20" s="69"/>
      <c r="I20" s="69"/>
      <c r="J20" s="69"/>
      <c r="K20" s="69"/>
      <c r="L20" s="69"/>
      <c r="M20" s="69"/>
      <c r="N20" s="69"/>
      <c r="O20" s="69"/>
      <c r="P20" s="69"/>
      <c r="Q20" s="67"/>
    </row>
    <row r="21" spans="1:17" s="62" customFormat="1" ht="23.1" customHeight="1">
      <c r="A21" s="63" t="s">
        <v>669</v>
      </c>
      <c r="B21" s="63" t="s">
        <v>669</v>
      </c>
      <c r="C21" s="54" t="s">
        <v>670</v>
      </c>
      <c r="D21" s="67" t="s">
        <v>152</v>
      </c>
      <c r="E21" s="67" t="s">
        <v>153</v>
      </c>
      <c r="F21" s="76" t="s">
        <v>154</v>
      </c>
      <c r="G21" s="80"/>
      <c r="H21" s="69"/>
      <c r="I21" s="69"/>
      <c r="J21" s="69"/>
      <c r="K21" s="69"/>
      <c r="L21" s="69"/>
      <c r="M21" s="69"/>
      <c r="N21" s="69"/>
      <c r="O21" s="69"/>
      <c r="P21" s="69"/>
      <c r="Q21" s="67"/>
    </row>
    <row r="22" spans="1:17" s="62" customFormat="1" ht="23.1" customHeight="1">
      <c r="A22" s="63" t="s">
        <v>671</v>
      </c>
      <c r="B22" s="63" t="s">
        <v>671</v>
      </c>
      <c r="C22" s="54" t="s">
        <v>672</v>
      </c>
      <c r="D22" s="67" t="s">
        <v>152</v>
      </c>
      <c r="E22" s="67" t="s">
        <v>156</v>
      </c>
      <c r="F22" s="76" t="s">
        <v>154</v>
      </c>
      <c r="G22" s="80"/>
      <c r="H22" s="69"/>
      <c r="I22" s="69"/>
      <c r="J22" s="69"/>
      <c r="K22" s="69"/>
      <c r="L22" s="69"/>
      <c r="M22" s="69"/>
      <c r="N22" s="69"/>
      <c r="O22" s="69"/>
      <c r="P22" s="69"/>
      <c r="Q22" s="67"/>
    </row>
    <row r="23" spans="1:17" s="62" customFormat="1" ht="23.1" customHeight="1">
      <c r="A23" s="63" t="s">
        <v>673</v>
      </c>
      <c r="B23" s="63" t="s">
        <v>673</v>
      </c>
      <c r="C23" s="54" t="s">
        <v>674</v>
      </c>
      <c r="D23" s="67" t="s">
        <v>675</v>
      </c>
      <c r="E23" s="67" t="s">
        <v>676</v>
      </c>
      <c r="F23" s="76" t="s">
        <v>322</v>
      </c>
      <c r="G23" s="80"/>
      <c r="H23" s="69"/>
      <c r="I23" s="69"/>
      <c r="J23" s="69"/>
      <c r="K23" s="69"/>
      <c r="L23" s="69"/>
      <c r="M23" s="69"/>
      <c r="N23" s="69"/>
      <c r="O23" s="69"/>
      <c r="P23" s="69"/>
      <c r="Q23" s="67"/>
    </row>
    <row r="24" spans="1:17" s="62" customFormat="1" ht="23.1" customHeight="1">
      <c r="A24" s="63" t="s">
        <v>677</v>
      </c>
      <c r="B24" s="63" t="s">
        <v>677</v>
      </c>
      <c r="C24" s="54" t="s">
        <v>678</v>
      </c>
      <c r="D24" s="67" t="s">
        <v>675</v>
      </c>
      <c r="E24" s="67" t="s">
        <v>679</v>
      </c>
      <c r="F24" s="76" t="s">
        <v>322</v>
      </c>
      <c r="G24" s="80"/>
      <c r="H24" s="69"/>
      <c r="I24" s="69"/>
      <c r="J24" s="69"/>
      <c r="K24" s="69"/>
      <c r="L24" s="69"/>
      <c r="M24" s="69"/>
      <c r="N24" s="69"/>
      <c r="O24" s="69"/>
      <c r="P24" s="69"/>
      <c r="Q24" s="67"/>
    </row>
    <row r="25" spans="1:17" s="62" customFormat="1" ht="23.1" customHeight="1">
      <c r="A25" s="63" t="s">
        <v>680</v>
      </c>
      <c r="B25" s="63" t="s">
        <v>680</v>
      </c>
      <c r="C25" s="54" t="s">
        <v>681</v>
      </c>
      <c r="D25" s="67" t="s">
        <v>675</v>
      </c>
      <c r="E25" s="67" t="s">
        <v>682</v>
      </c>
      <c r="F25" s="76" t="s">
        <v>322</v>
      </c>
      <c r="G25" s="80"/>
      <c r="H25" s="69"/>
      <c r="I25" s="69"/>
      <c r="J25" s="69"/>
      <c r="K25" s="69"/>
      <c r="L25" s="69"/>
      <c r="M25" s="69"/>
      <c r="N25" s="69"/>
      <c r="O25" s="69"/>
      <c r="P25" s="69"/>
      <c r="Q25" s="67"/>
    </row>
    <row r="26" spans="1:17" s="62" customFormat="1" ht="23.1" customHeight="1">
      <c r="A26" s="63" t="s">
        <v>683</v>
      </c>
      <c r="B26" s="63" t="s">
        <v>683</v>
      </c>
      <c r="C26" s="54" t="s">
        <v>684</v>
      </c>
      <c r="D26" s="67" t="s">
        <v>685</v>
      </c>
      <c r="E26" s="67" t="s">
        <v>676</v>
      </c>
      <c r="F26" s="76" t="s">
        <v>322</v>
      </c>
      <c r="G26" s="80"/>
      <c r="H26" s="69"/>
      <c r="I26" s="69"/>
      <c r="J26" s="69"/>
      <c r="K26" s="69"/>
      <c r="L26" s="69"/>
      <c r="M26" s="69"/>
      <c r="N26" s="69"/>
      <c r="O26" s="69"/>
      <c r="P26" s="69"/>
      <c r="Q26" s="67"/>
    </row>
    <row r="27" spans="1:17" s="62" customFormat="1" ht="23.1" customHeight="1">
      <c r="A27" s="63" t="s">
        <v>686</v>
      </c>
      <c r="B27" s="63" t="s">
        <v>686</v>
      </c>
      <c r="C27" s="54" t="s">
        <v>687</v>
      </c>
      <c r="D27" s="67" t="s">
        <v>688</v>
      </c>
      <c r="E27" s="67" t="s">
        <v>689</v>
      </c>
      <c r="F27" s="76" t="s">
        <v>322</v>
      </c>
      <c r="G27" s="80"/>
      <c r="H27" s="69"/>
      <c r="I27" s="69"/>
      <c r="J27" s="69"/>
      <c r="K27" s="69"/>
      <c r="L27" s="69"/>
      <c r="M27" s="69"/>
      <c r="N27" s="69"/>
      <c r="O27" s="69"/>
      <c r="P27" s="69"/>
      <c r="Q27" s="67"/>
    </row>
    <row r="28" spans="1:17" s="62" customFormat="1" ht="23.1" customHeight="1">
      <c r="A28" s="63" t="s">
        <v>690</v>
      </c>
      <c r="B28" s="63" t="s">
        <v>690</v>
      </c>
      <c r="C28" s="54" t="s">
        <v>691</v>
      </c>
      <c r="D28" s="67" t="s">
        <v>688</v>
      </c>
      <c r="E28" s="67" t="s">
        <v>692</v>
      </c>
      <c r="F28" s="76" t="s">
        <v>322</v>
      </c>
      <c r="G28" s="80"/>
      <c r="H28" s="69"/>
      <c r="I28" s="69"/>
      <c r="J28" s="69"/>
      <c r="K28" s="69"/>
      <c r="L28" s="69"/>
      <c r="M28" s="69"/>
      <c r="N28" s="69"/>
      <c r="O28" s="69"/>
      <c r="P28" s="69"/>
      <c r="Q28" s="67"/>
    </row>
    <row r="29" spans="1:17" s="62" customFormat="1" ht="23.1" customHeight="1">
      <c r="A29" s="63" t="s">
        <v>693</v>
      </c>
      <c r="B29" s="63" t="s">
        <v>693</v>
      </c>
      <c r="C29" s="54" t="s">
        <v>694</v>
      </c>
      <c r="D29" s="67" t="s">
        <v>688</v>
      </c>
      <c r="E29" s="67" t="s">
        <v>695</v>
      </c>
      <c r="F29" s="76" t="s">
        <v>322</v>
      </c>
      <c r="G29" s="80"/>
      <c r="H29" s="69"/>
      <c r="I29" s="69"/>
      <c r="J29" s="69"/>
      <c r="K29" s="69"/>
      <c r="L29" s="69"/>
      <c r="M29" s="69"/>
      <c r="N29" s="69"/>
      <c r="O29" s="69"/>
      <c r="P29" s="69"/>
      <c r="Q29" s="67"/>
    </row>
    <row r="30" spans="1:17" s="62" customFormat="1" ht="23.1" customHeight="1">
      <c r="A30" s="63" t="s">
        <v>696</v>
      </c>
      <c r="B30" s="63" t="s">
        <v>696</v>
      </c>
      <c r="C30" s="54" t="s">
        <v>697</v>
      </c>
      <c r="D30" s="67" t="s">
        <v>698</v>
      </c>
      <c r="E30" s="67" t="s">
        <v>699</v>
      </c>
      <c r="F30" s="76" t="s">
        <v>322</v>
      </c>
      <c r="G30" s="80"/>
      <c r="H30" s="69"/>
      <c r="I30" s="69"/>
      <c r="J30" s="69"/>
      <c r="K30" s="69"/>
      <c r="L30" s="69"/>
      <c r="M30" s="69"/>
      <c r="N30" s="69"/>
      <c r="O30" s="69"/>
      <c r="P30" s="69"/>
      <c r="Q30" s="67"/>
    </row>
    <row r="31" spans="1:17" s="62" customFormat="1" ht="23.1" customHeight="1">
      <c r="A31" s="63" t="s">
        <v>700</v>
      </c>
      <c r="B31" s="63" t="s">
        <v>700</v>
      </c>
      <c r="C31" s="54" t="s">
        <v>701</v>
      </c>
      <c r="D31" s="67" t="s">
        <v>158</v>
      </c>
      <c r="E31" s="67" t="s">
        <v>335</v>
      </c>
      <c r="F31" s="76" t="s">
        <v>148</v>
      </c>
      <c r="G31" s="80"/>
      <c r="H31" s="69"/>
      <c r="I31" s="69"/>
      <c r="J31" s="69"/>
      <c r="K31" s="69"/>
      <c r="L31" s="69"/>
      <c r="M31" s="69"/>
      <c r="N31" s="69"/>
      <c r="O31" s="69"/>
      <c r="P31" s="69"/>
      <c r="Q31" s="67"/>
    </row>
    <row r="32" spans="1:17" s="62" customFormat="1" ht="23.1" customHeight="1">
      <c r="A32" s="63" t="s">
        <v>702</v>
      </c>
      <c r="B32" s="63" t="s">
        <v>702</v>
      </c>
      <c r="C32" s="54" t="s">
        <v>703</v>
      </c>
      <c r="D32" s="67" t="s">
        <v>158</v>
      </c>
      <c r="E32" s="67" t="s">
        <v>159</v>
      </c>
      <c r="F32" s="76" t="s">
        <v>148</v>
      </c>
      <c r="G32" s="80"/>
      <c r="H32" s="69"/>
      <c r="I32" s="69"/>
      <c r="J32" s="69"/>
      <c r="K32" s="69"/>
      <c r="L32" s="69"/>
      <c r="M32" s="69"/>
      <c r="N32" s="69"/>
      <c r="O32" s="69"/>
      <c r="P32" s="69"/>
      <c r="Q32" s="67"/>
    </row>
    <row r="33" spans="1:17" s="62" customFormat="1" ht="23.1" customHeight="1">
      <c r="A33" s="63" t="s">
        <v>704</v>
      </c>
      <c r="B33" s="63" t="s">
        <v>704</v>
      </c>
      <c r="C33" s="54" t="s">
        <v>705</v>
      </c>
      <c r="D33" s="67" t="s">
        <v>161</v>
      </c>
      <c r="E33" s="67" t="s">
        <v>162</v>
      </c>
      <c r="F33" s="76" t="s">
        <v>148</v>
      </c>
      <c r="G33" s="80"/>
      <c r="H33" s="69"/>
      <c r="I33" s="69"/>
      <c r="J33" s="69"/>
      <c r="K33" s="69"/>
      <c r="L33" s="69"/>
      <c r="M33" s="69"/>
      <c r="N33" s="69"/>
      <c r="O33" s="69"/>
      <c r="P33" s="69"/>
      <c r="Q33" s="67"/>
    </row>
    <row r="34" spans="1:17" s="62" customFormat="1" ht="23.1" customHeight="1">
      <c r="A34" s="63" t="s">
        <v>706</v>
      </c>
      <c r="B34" s="63" t="s">
        <v>706</v>
      </c>
      <c r="C34" s="54" t="s">
        <v>707</v>
      </c>
      <c r="D34" s="67" t="s">
        <v>169</v>
      </c>
      <c r="E34" s="67" t="s">
        <v>170</v>
      </c>
      <c r="F34" s="76" t="s">
        <v>148</v>
      </c>
      <c r="G34" s="80"/>
      <c r="H34" s="69"/>
      <c r="I34" s="69"/>
      <c r="J34" s="69"/>
      <c r="K34" s="69"/>
      <c r="L34" s="69"/>
      <c r="M34" s="69"/>
      <c r="N34" s="69"/>
      <c r="O34" s="69"/>
      <c r="P34" s="69"/>
      <c r="Q34" s="67"/>
    </row>
    <row r="35" spans="1:17" s="62" customFormat="1" ht="23.1" customHeight="1">
      <c r="A35" s="63" t="s">
        <v>708</v>
      </c>
      <c r="B35" s="63" t="s">
        <v>708</v>
      </c>
      <c r="C35" s="54" t="s">
        <v>709</v>
      </c>
      <c r="D35" s="67" t="s">
        <v>172</v>
      </c>
      <c r="E35" s="67" t="s">
        <v>173</v>
      </c>
      <c r="F35" s="76" t="s">
        <v>148</v>
      </c>
      <c r="G35" s="80"/>
      <c r="H35" s="69"/>
      <c r="I35" s="69"/>
      <c r="J35" s="69"/>
      <c r="K35" s="69"/>
      <c r="L35" s="69"/>
      <c r="M35" s="69"/>
      <c r="N35" s="69"/>
      <c r="O35" s="69"/>
      <c r="P35" s="69"/>
      <c r="Q35" s="67"/>
    </row>
    <row r="36" spans="1:17" s="62" customFormat="1" ht="23.1" customHeight="1">
      <c r="A36" s="63" t="s">
        <v>710</v>
      </c>
      <c r="B36" s="63" t="s">
        <v>710</v>
      </c>
      <c r="C36" s="54" t="s">
        <v>711</v>
      </c>
      <c r="D36" s="67" t="s">
        <v>172</v>
      </c>
      <c r="E36" s="67" t="s">
        <v>175</v>
      </c>
      <c r="F36" s="76" t="s">
        <v>148</v>
      </c>
      <c r="G36" s="80"/>
      <c r="H36" s="69"/>
      <c r="I36" s="69"/>
      <c r="J36" s="69"/>
      <c r="K36" s="69"/>
      <c r="L36" s="69"/>
      <c r="M36" s="69"/>
      <c r="N36" s="69"/>
      <c r="O36" s="69"/>
      <c r="P36" s="69"/>
      <c r="Q36" s="67"/>
    </row>
    <row r="37" spans="1:17" s="62" customFormat="1" ht="23.1" customHeight="1">
      <c r="A37" s="63" t="s">
        <v>712</v>
      </c>
      <c r="B37" s="63" t="s">
        <v>712</v>
      </c>
      <c r="C37" s="54" t="s">
        <v>713</v>
      </c>
      <c r="D37" s="67" t="s">
        <v>172</v>
      </c>
      <c r="E37" s="67" t="s">
        <v>177</v>
      </c>
      <c r="F37" s="76" t="s">
        <v>148</v>
      </c>
      <c r="G37" s="80"/>
      <c r="H37" s="69"/>
      <c r="I37" s="69"/>
      <c r="J37" s="69"/>
      <c r="K37" s="69"/>
      <c r="L37" s="69"/>
      <c r="M37" s="69"/>
      <c r="N37" s="69"/>
      <c r="O37" s="69"/>
      <c r="P37" s="69"/>
      <c r="Q37" s="67"/>
    </row>
    <row r="38" spans="1:17" s="62" customFormat="1" ht="23.1" customHeight="1">
      <c r="A38" s="63" t="s">
        <v>714</v>
      </c>
      <c r="B38" s="63" t="s">
        <v>714</v>
      </c>
      <c r="C38" s="54" t="s">
        <v>715</v>
      </c>
      <c r="D38" s="67" t="s">
        <v>172</v>
      </c>
      <c r="E38" s="67" t="s">
        <v>179</v>
      </c>
      <c r="F38" s="76" t="s">
        <v>148</v>
      </c>
      <c r="G38" s="80"/>
      <c r="H38" s="69"/>
      <c r="I38" s="69"/>
      <c r="J38" s="69"/>
      <c r="K38" s="69"/>
      <c r="L38" s="69"/>
      <c r="M38" s="69"/>
      <c r="N38" s="69"/>
      <c r="O38" s="69"/>
      <c r="P38" s="69"/>
      <c r="Q38" s="67"/>
    </row>
    <row r="39" spans="1:17" s="62" customFormat="1" ht="23.1" customHeight="1">
      <c r="A39" s="63" t="s">
        <v>716</v>
      </c>
      <c r="B39" s="63" t="s">
        <v>716</v>
      </c>
      <c r="C39" s="54" t="s">
        <v>717</v>
      </c>
      <c r="D39" s="67" t="s">
        <v>181</v>
      </c>
      <c r="E39" s="67" t="s">
        <v>182</v>
      </c>
      <c r="F39" s="76" t="s">
        <v>718</v>
      </c>
      <c r="G39" s="80"/>
      <c r="H39" s="69"/>
      <c r="I39" s="69"/>
      <c r="J39" s="69"/>
      <c r="K39" s="69"/>
      <c r="L39" s="69"/>
      <c r="M39" s="69"/>
      <c r="N39" s="69"/>
      <c r="O39" s="69"/>
      <c r="P39" s="69"/>
      <c r="Q39" s="67" t="s">
        <v>35</v>
      </c>
    </row>
    <row r="40" spans="1:17" s="62" customFormat="1" ht="23.1" customHeight="1">
      <c r="A40" s="63" t="s">
        <v>719</v>
      </c>
      <c r="B40" s="63" t="s">
        <v>719</v>
      </c>
      <c r="C40" s="54" t="s">
        <v>720</v>
      </c>
      <c r="D40" s="67" t="s">
        <v>181</v>
      </c>
      <c r="E40" s="67" t="s">
        <v>184</v>
      </c>
      <c r="F40" s="76" t="s">
        <v>718</v>
      </c>
      <c r="G40" s="80"/>
      <c r="H40" s="69"/>
      <c r="I40" s="69"/>
      <c r="J40" s="69"/>
      <c r="K40" s="69"/>
      <c r="L40" s="69"/>
      <c r="M40" s="69"/>
      <c r="N40" s="69"/>
      <c r="O40" s="69"/>
      <c r="P40" s="69"/>
      <c r="Q40" s="67" t="s">
        <v>2</v>
      </c>
    </row>
    <row r="41" spans="1:17" s="62" customFormat="1" ht="23.1" customHeight="1">
      <c r="A41" s="63" t="s">
        <v>721</v>
      </c>
      <c r="B41" s="63" t="s">
        <v>721</v>
      </c>
      <c r="C41" s="54" t="s">
        <v>722</v>
      </c>
      <c r="D41" s="67" t="s">
        <v>181</v>
      </c>
      <c r="E41" s="67" t="s">
        <v>186</v>
      </c>
      <c r="F41" s="76" t="s">
        <v>718</v>
      </c>
      <c r="G41" s="80"/>
      <c r="H41" s="69"/>
      <c r="I41" s="69"/>
      <c r="J41" s="69"/>
      <c r="K41" s="69"/>
      <c r="L41" s="69"/>
      <c r="M41" s="69"/>
      <c r="N41" s="69"/>
      <c r="O41" s="69"/>
      <c r="P41" s="69"/>
      <c r="Q41" s="67"/>
    </row>
    <row r="42" spans="1:17" s="62" customFormat="1" ht="23.1" customHeight="1">
      <c r="A42" s="63" t="s">
        <v>723</v>
      </c>
      <c r="B42" s="63" t="s">
        <v>723</v>
      </c>
      <c r="C42" s="54" t="s">
        <v>724</v>
      </c>
      <c r="D42" s="67" t="s">
        <v>181</v>
      </c>
      <c r="E42" s="67" t="s">
        <v>188</v>
      </c>
      <c r="F42" s="76" t="s">
        <v>718</v>
      </c>
      <c r="G42" s="80"/>
      <c r="H42" s="69"/>
      <c r="I42" s="69"/>
      <c r="J42" s="69"/>
      <c r="K42" s="69"/>
      <c r="L42" s="69"/>
      <c r="M42" s="69"/>
      <c r="N42" s="69"/>
      <c r="O42" s="69"/>
      <c r="P42" s="69"/>
      <c r="Q42" s="67"/>
    </row>
    <row r="43" spans="1:17" s="62" customFormat="1" ht="23.1" customHeight="1">
      <c r="A43" s="63" t="s">
        <v>725</v>
      </c>
      <c r="B43" s="63" t="s">
        <v>725</v>
      </c>
      <c r="C43" s="54" t="s">
        <v>726</v>
      </c>
      <c r="D43" s="67" t="s">
        <v>190</v>
      </c>
      <c r="E43" s="67" t="s">
        <v>191</v>
      </c>
      <c r="F43" s="76" t="s">
        <v>148</v>
      </c>
      <c r="G43" s="80"/>
      <c r="H43" s="69"/>
      <c r="I43" s="69"/>
      <c r="J43" s="69"/>
      <c r="K43" s="69"/>
      <c r="L43" s="69"/>
      <c r="M43" s="69"/>
      <c r="N43" s="69"/>
      <c r="O43" s="69"/>
      <c r="P43" s="69"/>
      <c r="Q43" s="67"/>
    </row>
    <row r="44" spans="1:17" s="62" customFormat="1" ht="23.1" customHeight="1">
      <c r="A44" s="63" t="s">
        <v>727</v>
      </c>
      <c r="B44" s="63" t="s">
        <v>727</v>
      </c>
      <c r="C44" s="54" t="s">
        <v>728</v>
      </c>
      <c r="D44" s="67" t="s">
        <v>190</v>
      </c>
      <c r="E44" s="67" t="s">
        <v>193</v>
      </c>
      <c r="F44" s="76" t="s">
        <v>148</v>
      </c>
      <c r="G44" s="80"/>
      <c r="H44" s="69"/>
      <c r="I44" s="69"/>
      <c r="J44" s="69"/>
      <c r="K44" s="69"/>
      <c r="L44" s="69"/>
      <c r="M44" s="69"/>
      <c r="N44" s="69"/>
      <c r="O44" s="69"/>
      <c r="P44" s="69"/>
      <c r="Q44" s="67"/>
    </row>
    <row r="45" spans="1:17" s="62" customFormat="1" ht="23.1" customHeight="1">
      <c r="A45" s="63" t="s">
        <v>729</v>
      </c>
      <c r="B45" s="63" t="s">
        <v>729</v>
      </c>
      <c r="C45" s="54" t="s">
        <v>730</v>
      </c>
      <c r="D45" s="67" t="s">
        <v>190</v>
      </c>
      <c r="E45" s="67" t="s">
        <v>195</v>
      </c>
      <c r="F45" s="76" t="s">
        <v>148</v>
      </c>
      <c r="G45" s="80"/>
      <c r="H45" s="69"/>
      <c r="I45" s="69"/>
      <c r="J45" s="69"/>
      <c r="K45" s="69"/>
      <c r="L45" s="69"/>
      <c r="M45" s="69"/>
      <c r="N45" s="69"/>
      <c r="O45" s="69"/>
      <c r="P45" s="69"/>
      <c r="Q45" s="67"/>
    </row>
    <row r="46" spans="1:17" s="62" customFormat="1" ht="23.1" customHeight="1">
      <c r="A46" s="63" t="s">
        <v>731</v>
      </c>
      <c r="B46" s="63" t="s">
        <v>731</v>
      </c>
      <c r="C46" s="54" t="s">
        <v>732</v>
      </c>
      <c r="D46" s="67" t="s">
        <v>190</v>
      </c>
      <c r="E46" s="67" t="s">
        <v>197</v>
      </c>
      <c r="F46" s="76" t="s">
        <v>148</v>
      </c>
      <c r="G46" s="80"/>
      <c r="H46" s="69"/>
      <c r="I46" s="69"/>
      <c r="J46" s="69"/>
      <c r="K46" s="69"/>
      <c r="L46" s="69"/>
      <c r="M46" s="69"/>
      <c r="N46" s="69"/>
      <c r="O46" s="69"/>
      <c r="P46" s="69"/>
      <c r="Q46" s="67"/>
    </row>
    <row r="47" spans="1:17" s="62" customFormat="1" ht="23.1" customHeight="1">
      <c r="A47" s="63" t="s">
        <v>733</v>
      </c>
      <c r="B47" s="63" t="s">
        <v>733</v>
      </c>
      <c r="C47" s="54" t="s">
        <v>734</v>
      </c>
      <c r="D47" s="67" t="s">
        <v>190</v>
      </c>
      <c r="E47" s="67" t="s">
        <v>199</v>
      </c>
      <c r="F47" s="76" t="s">
        <v>148</v>
      </c>
      <c r="G47" s="80"/>
      <c r="H47" s="69"/>
      <c r="I47" s="69"/>
      <c r="J47" s="69"/>
      <c r="K47" s="69"/>
      <c r="L47" s="69"/>
      <c r="M47" s="69"/>
      <c r="N47" s="69"/>
      <c r="O47" s="69"/>
      <c r="P47" s="69"/>
      <c r="Q47" s="67"/>
    </row>
    <row r="48" spans="1:17" s="62" customFormat="1" ht="23.1" customHeight="1">
      <c r="A48" s="63" t="s">
        <v>735</v>
      </c>
      <c r="B48" s="63" t="s">
        <v>735</v>
      </c>
      <c r="C48" s="54" t="s">
        <v>736</v>
      </c>
      <c r="D48" s="67" t="s">
        <v>737</v>
      </c>
      <c r="E48" s="67" t="s">
        <v>738</v>
      </c>
      <c r="F48" s="76" t="s">
        <v>322</v>
      </c>
      <c r="G48" s="80"/>
      <c r="H48" s="69"/>
      <c r="I48" s="69"/>
      <c r="J48" s="69"/>
      <c r="K48" s="69"/>
      <c r="L48" s="69"/>
      <c r="M48" s="69"/>
      <c r="N48" s="69"/>
      <c r="O48" s="69"/>
      <c r="P48" s="69"/>
      <c r="Q48" s="67"/>
    </row>
    <row r="49" spans="1:33" s="62" customFormat="1" ht="23.1" customHeight="1">
      <c r="A49" s="63" t="s">
        <v>739</v>
      </c>
      <c r="B49" s="63" t="s">
        <v>739</v>
      </c>
      <c r="C49" s="54" t="s">
        <v>740</v>
      </c>
      <c r="D49" s="67" t="s">
        <v>737</v>
      </c>
      <c r="E49" s="67" t="s">
        <v>741</v>
      </c>
      <c r="F49" s="76" t="s">
        <v>322</v>
      </c>
      <c r="G49" s="80"/>
      <c r="H49" s="69"/>
      <c r="I49" s="69"/>
      <c r="J49" s="69"/>
      <c r="K49" s="69"/>
      <c r="L49" s="69"/>
      <c r="M49" s="69"/>
      <c r="N49" s="69"/>
      <c r="O49" s="69"/>
      <c r="P49" s="69"/>
      <c r="Q49" s="67"/>
    </row>
    <row r="50" spans="1:33" s="62" customFormat="1" ht="23.1" customHeight="1">
      <c r="A50" s="63" t="s">
        <v>742</v>
      </c>
      <c r="B50" s="63" t="s">
        <v>742</v>
      </c>
      <c r="C50" s="54" t="s">
        <v>743</v>
      </c>
      <c r="D50" s="67" t="s">
        <v>744</v>
      </c>
      <c r="E50" s="67" t="s">
        <v>741</v>
      </c>
      <c r="F50" s="76" t="s">
        <v>322</v>
      </c>
      <c r="G50" s="80"/>
      <c r="H50" s="69"/>
      <c r="I50" s="69"/>
      <c r="J50" s="69"/>
      <c r="K50" s="69"/>
      <c r="L50" s="69"/>
      <c r="M50" s="69"/>
      <c r="N50" s="69"/>
      <c r="O50" s="69"/>
      <c r="P50" s="69"/>
      <c r="Q50" s="67"/>
    </row>
    <row r="51" spans="1:33" s="62" customFormat="1" ht="23.1" customHeight="1">
      <c r="A51" s="63" t="s">
        <v>745</v>
      </c>
      <c r="B51" s="63" t="s">
        <v>745</v>
      </c>
      <c r="C51" s="54" t="s">
        <v>746</v>
      </c>
      <c r="D51" s="67" t="s">
        <v>747</v>
      </c>
      <c r="E51" s="67" t="s">
        <v>531</v>
      </c>
      <c r="F51" s="76" t="s">
        <v>322</v>
      </c>
      <c r="G51" s="80"/>
      <c r="H51" s="69"/>
      <c r="I51" s="69"/>
      <c r="J51" s="69"/>
      <c r="K51" s="69"/>
      <c r="L51" s="69"/>
      <c r="M51" s="69"/>
      <c r="N51" s="69"/>
      <c r="O51" s="69"/>
      <c r="P51" s="69"/>
      <c r="Q51" s="67"/>
    </row>
    <row r="52" spans="1:33" s="62" customFormat="1" ht="23.1" customHeight="1">
      <c r="A52" s="63" t="s">
        <v>748</v>
      </c>
      <c r="B52" s="63" t="s">
        <v>748</v>
      </c>
      <c r="C52" s="54" t="s">
        <v>749</v>
      </c>
      <c r="D52" s="67" t="s">
        <v>750</v>
      </c>
      <c r="E52" s="67" t="s">
        <v>751</v>
      </c>
      <c r="F52" s="76" t="s">
        <v>322</v>
      </c>
      <c r="G52" s="80"/>
      <c r="H52" s="69"/>
      <c r="I52" s="69"/>
      <c r="J52" s="69"/>
      <c r="K52" s="69"/>
      <c r="L52" s="69"/>
      <c r="M52" s="69"/>
      <c r="N52" s="69"/>
      <c r="O52" s="69"/>
      <c r="P52" s="69"/>
      <c r="Q52" s="67"/>
    </row>
    <row r="53" spans="1:33" s="62" customFormat="1" ht="23.1" customHeight="1">
      <c r="A53" s="63" t="s">
        <v>752</v>
      </c>
      <c r="B53" s="63" t="s">
        <v>752</v>
      </c>
      <c r="C53" s="54" t="s">
        <v>753</v>
      </c>
      <c r="D53" s="67" t="s">
        <v>750</v>
      </c>
      <c r="E53" s="67" t="s">
        <v>754</v>
      </c>
      <c r="F53" s="76" t="s">
        <v>322</v>
      </c>
      <c r="G53" s="80"/>
      <c r="H53" s="69"/>
      <c r="I53" s="69"/>
      <c r="J53" s="69"/>
      <c r="K53" s="69"/>
      <c r="L53" s="69"/>
      <c r="M53" s="69"/>
      <c r="N53" s="69"/>
      <c r="O53" s="69"/>
      <c r="P53" s="69"/>
      <c r="Q53" s="67"/>
    </row>
    <row r="54" spans="1:33" s="62" customFormat="1" ht="23.1" customHeight="1">
      <c r="A54" s="63" t="s">
        <v>755</v>
      </c>
      <c r="B54" s="63" t="s">
        <v>755</v>
      </c>
      <c r="C54" s="54" t="s">
        <v>756</v>
      </c>
      <c r="D54" s="67" t="s">
        <v>235</v>
      </c>
      <c r="E54" s="67" t="s">
        <v>236</v>
      </c>
      <c r="F54" s="76" t="s">
        <v>128</v>
      </c>
      <c r="G54" s="80"/>
      <c r="H54" s="69"/>
      <c r="I54" s="69"/>
      <c r="J54" s="69"/>
      <c r="K54" s="69"/>
      <c r="L54" s="69"/>
      <c r="M54" s="69"/>
      <c r="N54" s="69"/>
      <c r="O54" s="69"/>
      <c r="P54" s="69"/>
      <c r="Q54" s="67"/>
    </row>
    <row r="55" spans="1:33" s="62" customFormat="1" ht="23.1" customHeight="1">
      <c r="A55" s="63" t="s">
        <v>757</v>
      </c>
      <c r="B55" s="63" t="s">
        <v>757</v>
      </c>
      <c r="C55" s="54" t="s">
        <v>758</v>
      </c>
      <c r="D55" s="67" t="s">
        <v>238</v>
      </c>
      <c r="E55" s="67" t="s">
        <v>239</v>
      </c>
      <c r="F55" s="76" t="s">
        <v>128</v>
      </c>
      <c r="G55" s="80"/>
      <c r="H55" s="69"/>
      <c r="I55" s="69"/>
      <c r="J55" s="69"/>
      <c r="K55" s="69"/>
      <c r="L55" s="69"/>
      <c r="M55" s="69"/>
      <c r="N55" s="69"/>
      <c r="O55" s="69"/>
      <c r="P55" s="69"/>
      <c r="Q55" s="67"/>
    </row>
    <row r="56" spans="1:33" ht="23.1" customHeight="1">
      <c r="A56" s="63" t="s">
        <v>759</v>
      </c>
      <c r="B56" s="63" t="s">
        <v>759</v>
      </c>
      <c r="C56" s="54" t="s">
        <v>760</v>
      </c>
      <c r="D56" s="67" t="s">
        <v>241</v>
      </c>
      <c r="E56" s="67" t="s">
        <v>242</v>
      </c>
      <c r="F56" s="76" t="s">
        <v>128</v>
      </c>
      <c r="G56" s="80"/>
      <c r="H56" s="69"/>
      <c r="I56" s="69"/>
      <c r="J56" s="69"/>
      <c r="K56" s="69"/>
      <c r="L56" s="69"/>
      <c r="M56" s="69"/>
      <c r="N56" s="69"/>
      <c r="O56" s="69"/>
      <c r="P56" s="69"/>
      <c r="Q56" s="67" t="s">
        <v>2</v>
      </c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</row>
    <row r="57" spans="1:33" ht="23.1" customHeight="1">
      <c r="A57" s="63" t="s">
        <v>761</v>
      </c>
      <c r="B57" s="63" t="s">
        <v>761</v>
      </c>
      <c r="C57" s="54" t="s">
        <v>762</v>
      </c>
      <c r="D57" s="67" t="s">
        <v>244</v>
      </c>
      <c r="E57" s="67" t="s">
        <v>245</v>
      </c>
      <c r="F57" s="76" t="s">
        <v>128</v>
      </c>
      <c r="G57" s="80"/>
      <c r="H57" s="69"/>
      <c r="I57" s="69"/>
      <c r="J57" s="69"/>
      <c r="K57" s="69"/>
      <c r="L57" s="69"/>
      <c r="M57" s="69"/>
      <c r="N57" s="69"/>
      <c r="O57" s="69"/>
      <c r="P57" s="69"/>
      <c r="Q57" s="67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</row>
    <row r="58" spans="1:33" ht="23.1" customHeight="1">
      <c r="A58" s="63" t="s">
        <v>763</v>
      </c>
      <c r="B58" s="63" t="s">
        <v>763</v>
      </c>
      <c r="C58" s="54" t="s">
        <v>764</v>
      </c>
      <c r="D58" s="67" t="s">
        <v>247</v>
      </c>
      <c r="E58" s="67" t="s">
        <v>248</v>
      </c>
      <c r="F58" s="76" t="s">
        <v>128</v>
      </c>
      <c r="G58" s="80"/>
      <c r="H58" s="69"/>
      <c r="I58" s="69"/>
      <c r="J58" s="69"/>
      <c r="K58" s="69"/>
      <c r="L58" s="69"/>
      <c r="M58" s="69"/>
      <c r="N58" s="69"/>
      <c r="O58" s="69"/>
      <c r="P58" s="69"/>
      <c r="Q58" s="67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ht="23.1" customHeight="1">
      <c r="A59" s="63" t="s">
        <v>765</v>
      </c>
      <c r="B59" s="63" t="s">
        <v>765</v>
      </c>
      <c r="C59" s="54" t="s">
        <v>766</v>
      </c>
      <c r="D59" s="67" t="s">
        <v>247</v>
      </c>
      <c r="E59" s="67" t="s">
        <v>250</v>
      </c>
      <c r="F59" s="76" t="s">
        <v>128</v>
      </c>
      <c r="G59" s="80"/>
      <c r="H59" s="69"/>
      <c r="I59" s="69"/>
      <c r="J59" s="69"/>
      <c r="K59" s="69"/>
      <c r="L59" s="69"/>
      <c r="M59" s="69"/>
      <c r="N59" s="69"/>
      <c r="O59" s="69"/>
      <c r="P59" s="69"/>
      <c r="Q59" s="67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</row>
    <row r="60" spans="1:33" ht="23.1" customHeight="1">
      <c r="A60" s="63" t="s">
        <v>767</v>
      </c>
      <c r="B60" s="63" t="s">
        <v>767</v>
      </c>
      <c r="C60" s="54" t="s">
        <v>768</v>
      </c>
      <c r="D60" s="67" t="s">
        <v>360</v>
      </c>
      <c r="E60" s="67" t="s">
        <v>361</v>
      </c>
      <c r="F60" s="76" t="s">
        <v>128</v>
      </c>
      <c r="G60" s="80"/>
      <c r="H60" s="69"/>
      <c r="I60" s="69"/>
      <c r="J60" s="69"/>
      <c r="K60" s="69"/>
      <c r="L60" s="69"/>
      <c r="M60" s="69"/>
      <c r="N60" s="69"/>
      <c r="O60" s="69"/>
      <c r="P60" s="69"/>
      <c r="Q60" s="67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</row>
    <row r="61" spans="1:33" ht="23.1" customHeight="1">
      <c r="A61" s="63" t="s">
        <v>769</v>
      </c>
      <c r="B61" s="63" t="s">
        <v>769</v>
      </c>
      <c r="C61" s="54" t="s">
        <v>770</v>
      </c>
      <c r="D61" s="67" t="s">
        <v>363</v>
      </c>
      <c r="E61" s="67" t="s">
        <v>364</v>
      </c>
      <c r="F61" s="76" t="s">
        <v>128</v>
      </c>
      <c r="G61" s="80"/>
      <c r="H61" s="69"/>
      <c r="I61" s="69"/>
      <c r="J61" s="69"/>
      <c r="K61" s="69"/>
      <c r="L61" s="69"/>
      <c r="M61" s="69"/>
      <c r="N61" s="69"/>
      <c r="O61" s="69"/>
      <c r="P61" s="69"/>
      <c r="Q61" s="67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</row>
    <row r="62" spans="1:33" ht="23.1" customHeight="1">
      <c r="A62" s="63" t="s">
        <v>771</v>
      </c>
      <c r="B62" s="63" t="s">
        <v>771</v>
      </c>
      <c r="C62" s="54" t="s">
        <v>772</v>
      </c>
      <c r="D62" s="67" t="s">
        <v>366</v>
      </c>
      <c r="E62" s="67" t="s">
        <v>367</v>
      </c>
      <c r="F62" s="76" t="s">
        <v>128</v>
      </c>
      <c r="G62" s="80"/>
      <c r="H62" s="69"/>
      <c r="I62" s="69"/>
      <c r="J62" s="69"/>
      <c r="K62" s="69"/>
      <c r="L62" s="69"/>
      <c r="M62" s="69"/>
      <c r="N62" s="69"/>
      <c r="O62" s="69"/>
      <c r="P62" s="69"/>
      <c r="Q62" s="67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</row>
    <row r="63" spans="1:33" ht="23.1" customHeight="1">
      <c r="A63" s="63" t="s">
        <v>773</v>
      </c>
      <c r="B63" s="63" t="s">
        <v>773</v>
      </c>
      <c r="C63" s="54" t="s">
        <v>774</v>
      </c>
      <c r="D63" s="67" t="s">
        <v>369</v>
      </c>
      <c r="E63" s="67" t="s">
        <v>370</v>
      </c>
      <c r="F63" s="76" t="s">
        <v>128</v>
      </c>
      <c r="G63" s="80"/>
      <c r="H63" s="69"/>
      <c r="I63" s="69"/>
      <c r="J63" s="69"/>
      <c r="K63" s="69"/>
      <c r="L63" s="69"/>
      <c r="M63" s="69"/>
      <c r="N63" s="69"/>
      <c r="O63" s="69"/>
      <c r="P63" s="69"/>
      <c r="Q63" s="67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</row>
    <row r="64" spans="1:33" ht="23.1" customHeight="1">
      <c r="A64" s="63" t="s">
        <v>775</v>
      </c>
      <c r="B64" s="63" t="s">
        <v>775</v>
      </c>
      <c r="C64" s="54" t="s">
        <v>776</v>
      </c>
      <c r="D64" s="67" t="s">
        <v>252</v>
      </c>
      <c r="E64" s="67" t="s">
        <v>253</v>
      </c>
      <c r="F64" s="76" t="s">
        <v>128</v>
      </c>
      <c r="G64" s="80"/>
      <c r="H64" s="69"/>
      <c r="I64" s="69"/>
      <c r="J64" s="69"/>
      <c r="K64" s="69"/>
      <c r="L64" s="69"/>
      <c r="M64" s="69"/>
      <c r="N64" s="69"/>
      <c r="O64" s="69"/>
      <c r="P64" s="69"/>
      <c r="Q64" s="67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</row>
    <row r="65" spans="1:33" ht="23.1" customHeight="1">
      <c r="A65" s="63" t="s">
        <v>777</v>
      </c>
      <c r="B65" s="63" t="s">
        <v>777</v>
      </c>
      <c r="C65" s="54" t="s">
        <v>778</v>
      </c>
      <c r="D65" s="67" t="s">
        <v>252</v>
      </c>
      <c r="E65" s="67" t="s">
        <v>255</v>
      </c>
      <c r="F65" s="76" t="s">
        <v>128</v>
      </c>
      <c r="G65" s="80"/>
      <c r="H65" s="69"/>
      <c r="I65" s="69"/>
      <c r="J65" s="69"/>
      <c r="K65" s="69"/>
      <c r="L65" s="69"/>
      <c r="M65" s="69"/>
      <c r="N65" s="69"/>
      <c r="O65" s="69"/>
      <c r="P65" s="69"/>
      <c r="Q65" s="67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</row>
    <row r="66" spans="1:33" ht="23.1" customHeight="1">
      <c r="A66" s="63" t="s">
        <v>779</v>
      </c>
      <c r="B66" s="63" t="s">
        <v>779</v>
      </c>
      <c r="C66" s="54" t="s">
        <v>780</v>
      </c>
      <c r="D66" s="67" t="s">
        <v>252</v>
      </c>
      <c r="E66" s="67" t="s">
        <v>257</v>
      </c>
      <c r="F66" s="76" t="s">
        <v>128</v>
      </c>
      <c r="G66" s="80"/>
      <c r="H66" s="69"/>
      <c r="I66" s="69"/>
      <c r="J66" s="69"/>
      <c r="K66" s="69"/>
      <c r="L66" s="69"/>
      <c r="M66" s="69"/>
      <c r="N66" s="69"/>
      <c r="O66" s="69"/>
      <c r="P66" s="69"/>
      <c r="Q66" s="67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</row>
    <row r="67" spans="1:33" ht="23.1" customHeight="1">
      <c r="A67" s="63" t="s">
        <v>781</v>
      </c>
      <c r="B67" s="63" t="s">
        <v>781</v>
      </c>
      <c r="C67" s="54" t="s">
        <v>782</v>
      </c>
      <c r="D67" s="67" t="s">
        <v>252</v>
      </c>
      <c r="E67" s="67" t="s">
        <v>259</v>
      </c>
      <c r="F67" s="76" t="s">
        <v>128</v>
      </c>
      <c r="G67" s="80"/>
      <c r="H67" s="69"/>
      <c r="I67" s="69"/>
      <c r="J67" s="69"/>
      <c r="K67" s="69"/>
      <c r="L67" s="69"/>
      <c r="M67" s="69"/>
      <c r="N67" s="69"/>
      <c r="O67" s="69"/>
      <c r="P67" s="69"/>
      <c r="Q67" s="67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</row>
    <row r="68" spans="1:33" ht="23.1" customHeight="1">
      <c r="A68" s="63" t="s">
        <v>783</v>
      </c>
      <c r="B68" s="63" t="s">
        <v>783</v>
      </c>
      <c r="C68" s="54" t="s">
        <v>784</v>
      </c>
      <c r="D68" s="67" t="s">
        <v>252</v>
      </c>
      <c r="E68" s="67" t="s">
        <v>261</v>
      </c>
      <c r="F68" s="76" t="s">
        <v>128</v>
      </c>
      <c r="G68" s="80"/>
      <c r="H68" s="69"/>
      <c r="I68" s="69"/>
      <c r="J68" s="69"/>
      <c r="K68" s="69"/>
      <c r="L68" s="69"/>
      <c r="M68" s="69"/>
      <c r="N68" s="69"/>
      <c r="O68" s="69"/>
      <c r="P68" s="69"/>
      <c r="Q68" s="67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</row>
    <row r="69" spans="1:33" ht="23.1" customHeight="1">
      <c r="A69" s="63" t="s">
        <v>785</v>
      </c>
      <c r="B69" s="63" t="s">
        <v>785</v>
      </c>
      <c r="C69" s="54" t="s">
        <v>786</v>
      </c>
      <c r="D69" s="67" t="s">
        <v>252</v>
      </c>
      <c r="E69" s="67" t="s">
        <v>263</v>
      </c>
      <c r="F69" s="76" t="s">
        <v>128</v>
      </c>
      <c r="G69" s="80"/>
      <c r="H69" s="69"/>
      <c r="I69" s="69"/>
      <c r="J69" s="69"/>
      <c r="K69" s="69"/>
      <c r="L69" s="69"/>
      <c r="M69" s="69"/>
      <c r="N69" s="69"/>
      <c r="O69" s="69"/>
      <c r="P69" s="69"/>
      <c r="Q69" s="67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</row>
    <row r="70" spans="1:33" ht="23.1" customHeight="1">
      <c r="A70" s="63" t="s">
        <v>787</v>
      </c>
      <c r="B70" s="63" t="s">
        <v>787</v>
      </c>
      <c r="C70" s="54" t="s">
        <v>788</v>
      </c>
      <c r="D70" s="67" t="s">
        <v>252</v>
      </c>
      <c r="E70" s="67" t="s">
        <v>265</v>
      </c>
      <c r="F70" s="76" t="s">
        <v>128</v>
      </c>
      <c r="G70" s="80"/>
      <c r="H70" s="69"/>
      <c r="I70" s="69"/>
      <c r="J70" s="69"/>
      <c r="K70" s="69"/>
      <c r="L70" s="69"/>
      <c r="M70" s="69"/>
      <c r="N70" s="69"/>
      <c r="O70" s="69"/>
      <c r="P70" s="69"/>
      <c r="Q70" s="67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</row>
    <row r="71" spans="1:33" ht="23.1" customHeight="1">
      <c r="A71" s="63" t="s">
        <v>789</v>
      </c>
      <c r="B71" s="63" t="s">
        <v>789</v>
      </c>
      <c r="C71" s="54" t="s">
        <v>790</v>
      </c>
      <c r="D71" s="67" t="s">
        <v>252</v>
      </c>
      <c r="E71" s="67" t="s">
        <v>267</v>
      </c>
      <c r="F71" s="76" t="s">
        <v>128</v>
      </c>
      <c r="G71" s="80"/>
      <c r="H71" s="69"/>
      <c r="I71" s="69"/>
      <c r="J71" s="69"/>
      <c r="K71" s="69"/>
      <c r="L71" s="69"/>
      <c r="M71" s="69"/>
      <c r="N71" s="69"/>
      <c r="O71" s="69"/>
      <c r="P71" s="69"/>
      <c r="Q71" s="67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</row>
    <row r="72" spans="1:33" ht="23.1" customHeight="1">
      <c r="A72" s="63" t="s">
        <v>791</v>
      </c>
      <c r="B72" s="63" t="s">
        <v>791</v>
      </c>
      <c r="C72" s="54" t="s">
        <v>792</v>
      </c>
      <c r="D72" s="67" t="s">
        <v>252</v>
      </c>
      <c r="E72" s="67" t="s">
        <v>269</v>
      </c>
      <c r="F72" s="76" t="s">
        <v>128</v>
      </c>
      <c r="G72" s="80"/>
      <c r="H72" s="69"/>
      <c r="I72" s="69"/>
      <c r="J72" s="69"/>
      <c r="K72" s="69"/>
      <c r="L72" s="69"/>
      <c r="M72" s="69"/>
      <c r="N72" s="69"/>
      <c r="O72" s="69"/>
      <c r="P72" s="69"/>
      <c r="Q72" s="67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</row>
    <row r="73" spans="1:33" ht="23.1" customHeight="1">
      <c r="A73" s="63" t="s">
        <v>793</v>
      </c>
      <c r="B73" s="63" t="s">
        <v>793</v>
      </c>
      <c r="C73" s="54" t="s">
        <v>794</v>
      </c>
      <c r="D73" s="67" t="s">
        <v>271</v>
      </c>
      <c r="E73" s="67" t="s">
        <v>272</v>
      </c>
      <c r="F73" s="76" t="s">
        <v>128</v>
      </c>
      <c r="G73" s="80"/>
      <c r="H73" s="69"/>
      <c r="I73" s="69"/>
      <c r="J73" s="69"/>
      <c r="K73" s="69"/>
      <c r="L73" s="69"/>
      <c r="M73" s="69"/>
      <c r="N73" s="69"/>
      <c r="O73" s="69"/>
      <c r="P73" s="69"/>
      <c r="Q73" s="67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</row>
    <row r="74" spans="1:33" ht="23.1" customHeight="1">
      <c r="A74" s="63" t="s">
        <v>795</v>
      </c>
      <c r="B74" s="63" t="s">
        <v>795</v>
      </c>
      <c r="C74" s="54" t="s">
        <v>796</v>
      </c>
      <c r="D74" s="67" t="s">
        <v>797</v>
      </c>
      <c r="E74" s="67" t="s">
        <v>539</v>
      </c>
      <c r="F74" s="76" t="s">
        <v>798</v>
      </c>
      <c r="G74" s="80"/>
      <c r="H74" s="69"/>
      <c r="I74" s="69"/>
      <c r="J74" s="69"/>
      <c r="K74" s="69"/>
      <c r="L74" s="69"/>
      <c r="M74" s="69"/>
      <c r="N74" s="69"/>
      <c r="O74" s="69"/>
      <c r="P74" s="69"/>
      <c r="Q74" s="67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</row>
    <row r="75" spans="1:33" ht="23.1" customHeight="1">
      <c r="A75" s="63" t="s">
        <v>799</v>
      </c>
      <c r="B75" s="63" t="s">
        <v>799</v>
      </c>
      <c r="C75" s="54" t="s">
        <v>800</v>
      </c>
      <c r="D75" s="67" t="s">
        <v>801</v>
      </c>
      <c r="E75" s="67" t="s">
        <v>539</v>
      </c>
      <c r="F75" s="76" t="s">
        <v>798</v>
      </c>
      <c r="G75" s="80"/>
      <c r="H75" s="69"/>
      <c r="I75" s="69"/>
      <c r="J75" s="69"/>
      <c r="K75" s="69"/>
      <c r="L75" s="69"/>
      <c r="M75" s="69"/>
      <c r="N75" s="69"/>
      <c r="O75" s="69"/>
      <c r="P75" s="69"/>
      <c r="Q75" s="67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</row>
    <row r="76" spans="1:33" ht="23.1" customHeight="1">
      <c r="A76" s="63" t="s">
        <v>802</v>
      </c>
      <c r="B76" s="63" t="s">
        <v>802</v>
      </c>
      <c r="C76" s="54" t="s">
        <v>803</v>
      </c>
      <c r="D76" s="67" t="s">
        <v>277</v>
      </c>
      <c r="E76" s="67" t="s">
        <v>278</v>
      </c>
      <c r="F76" s="76" t="s">
        <v>148</v>
      </c>
      <c r="G76" s="80"/>
      <c r="H76" s="69"/>
      <c r="I76" s="69"/>
      <c r="J76" s="69"/>
      <c r="K76" s="69"/>
      <c r="L76" s="69"/>
      <c r="M76" s="69"/>
      <c r="N76" s="69"/>
      <c r="O76" s="69"/>
      <c r="P76" s="69"/>
      <c r="Q76" s="67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</row>
    <row r="77" spans="1:33" ht="23.1" customHeight="1">
      <c r="A77" s="63" t="s">
        <v>804</v>
      </c>
      <c r="B77" s="63" t="s">
        <v>804</v>
      </c>
      <c r="C77" s="54" t="s">
        <v>805</v>
      </c>
      <c r="D77" s="67" t="s">
        <v>290</v>
      </c>
      <c r="E77" s="67" t="s">
        <v>291</v>
      </c>
      <c r="F77" s="76" t="s">
        <v>148</v>
      </c>
      <c r="G77" s="80"/>
      <c r="H77" s="69"/>
      <c r="I77" s="69"/>
      <c r="J77" s="69"/>
      <c r="K77" s="69"/>
      <c r="L77" s="69"/>
      <c r="M77" s="69"/>
      <c r="N77" s="69"/>
      <c r="O77" s="69"/>
      <c r="P77" s="69"/>
      <c r="Q77" s="67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</row>
    <row r="78" spans="1:33" ht="23.1" customHeight="1">
      <c r="A78" s="63" t="s">
        <v>806</v>
      </c>
      <c r="B78" s="63" t="s">
        <v>806</v>
      </c>
      <c r="C78" s="54" t="s">
        <v>807</v>
      </c>
      <c r="D78" s="67" t="s">
        <v>808</v>
      </c>
      <c r="E78" s="67" t="s">
        <v>809</v>
      </c>
      <c r="F78" s="76" t="s">
        <v>354</v>
      </c>
      <c r="G78" s="80"/>
      <c r="H78" s="69"/>
      <c r="I78" s="69"/>
      <c r="J78" s="69"/>
      <c r="K78" s="69"/>
      <c r="L78" s="69"/>
      <c r="M78" s="69"/>
      <c r="N78" s="69"/>
      <c r="O78" s="69"/>
      <c r="P78" s="69"/>
      <c r="Q78" s="67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</row>
    <row r="79" spans="1:33" ht="23.1" customHeight="1">
      <c r="A79" s="63" t="s">
        <v>810</v>
      </c>
      <c r="B79" s="63" t="s">
        <v>810</v>
      </c>
      <c r="C79" s="54" t="s">
        <v>811</v>
      </c>
      <c r="D79" s="67" t="s">
        <v>327</v>
      </c>
      <c r="E79" s="67" t="s">
        <v>328</v>
      </c>
      <c r="F79" s="76" t="s">
        <v>148</v>
      </c>
      <c r="G79" s="80"/>
      <c r="H79" s="69"/>
      <c r="I79" s="69"/>
      <c r="J79" s="69"/>
      <c r="K79" s="69"/>
      <c r="L79" s="69"/>
      <c r="M79" s="69"/>
      <c r="N79" s="69"/>
      <c r="O79" s="69"/>
      <c r="P79" s="69"/>
      <c r="Q79" s="67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</row>
    <row r="80" spans="1:33" ht="23.1" customHeight="1">
      <c r="A80" s="63" t="s">
        <v>812</v>
      </c>
      <c r="B80" s="63" t="s">
        <v>812</v>
      </c>
      <c r="C80" s="54" t="s">
        <v>813</v>
      </c>
      <c r="D80" s="67" t="s">
        <v>284</v>
      </c>
      <c r="E80" s="67" t="s">
        <v>285</v>
      </c>
      <c r="F80" s="76" t="s">
        <v>148</v>
      </c>
      <c r="G80" s="80"/>
      <c r="H80" s="69"/>
      <c r="I80" s="69"/>
      <c r="J80" s="69"/>
      <c r="K80" s="69"/>
      <c r="L80" s="69"/>
      <c r="M80" s="69"/>
      <c r="N80" s="69"/>
      <c r="O80" s="69"/>
      <c r="P80" s="69"/>
      <c r="Q80" s="67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</row>
    <row r="81" spans="1:33" ht="23.1" customHeight="1">
      <c r="A81" s="63" t="s">
        <v>814</v>
      </c>
      <c r="B81" s="63" t="s">
        <v>814</v>
      </c>
      <c r="C81" s="54" t="s">
        <v>815</v>
      </c>
      <c r="D81" s="67" t="s">
        <v>287</v>
      </c>
      <c r="E81" s="67" t="s">
        <v>288</v>
      </c>
      <c r="F81" s="76" t="s">
        <v>148</v>
      </c>
      <c r="G81" s="80"/>
      <c r="H81" s="69"/>
      <c r="I81" s="69"/>
      <c r="J81" s="69"/>
      <c r="K81" s="69"/>
      <c r="L81" s="69"/>
      <c r="M81" s="69"/>
      <c r="N81" s="69"/>
      <c r="O81" s="69"/>
      <c r="P81" s="69"/>
      <c r="Q81" s="67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</row>
    <row r="82" spans="1:33" ht="23.1" customHeight="1">
      <c r="A82" s="63" t="s">
        <v>816</v>
      </c>
      <c r="B82" s="63" t="s">
        <v>816</v>
      </c>
      <c r="C82" s="54" t="s">
        <v>817</v>
      </c>
      <c r="D82" s="67" t="s">
        <v>330</v>
      </c>
      <c r="E82" s="67" t="s">
        <v>331</v>
      </c>
      <c r="F82" s="76" t="s">
        <v>220</v>
      </c>
      <c r="G82" s="80"/>
      <c r="H82" s="69"/>
      <c r="I82" s="69"/>
      <c r="J82" s="69"/>
      <c r="K82" s="69"/>
      <c r="L82" s="69"/>
      <c r="M82" s="69"/>
      <c r="N82" s="69"/>
      <c r="O82" s="69"/>
      <c r="P82" s="69"/>
      <c r="Q82" s="67" t="s">
        <v>2</v>
      </c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</row>
    <row r="83" spans="1:33" ht="23.1" customHeight="1">
      <c r="A83" s="63" t="s">
        <v>818</v>
      </c>
      <c r="B83" s="63" t="s">
        <v>818</v>
      </c>
      <c r="C83" s="54" t="s">
        <v>819</v>
      </c>
      <c r="D83" s="67" t="s">
        <v>330</v>
      </c>
      <c r="E83" s="67" t="s">
        <v>333</v>
      </c>
      <c r="F83" s="76" t="s">
        <v>220</v>
      </c>
      <c r="G83" s="80"/>
      <c r="H83" s="69"/>
      <c r="I83" s="69"/>
      <c r="J83" s="69"/>
      <c r="K83" s="69"/>
      <c r="L83" s="69"/>
      <c r="M83" s="69"/>
      <c r="N83" s="69"/>
      <c r="O83" s="69"/>
      <c r="P83" s="69"/>
      <c r="Q83" s="67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</row>
    <row r="84" spans="1:33" ht="23.1" customHeight="1">
      <c r="A84" s="63" t="s">
        <v>820</v>
      </c>
      <c r="B84" s="63" t="s">
        <v>820</v>
      </c>
      <c r="C84" s="54" t="s">
        <v>821</v>
      </c>
      <c r="D84" s="67" t="s">
        <v>822</v>
      </c>
      <c r="E84" s="67" t="s">
        <v>823</v>
      </c>
      <c r="F84" s="76" t="s">
        <v>322</v>
      </c>
      <c r="G84" s="80"/>
      <c r="H84" s="69"/>
      <c r="I84" s="69"/>
      <c r="J84" s="69"/>
      <c r="K84" s="69"/>
      <c r="L84" s="69"/>
      <c r="M84" s="69"/>
      <c r="N84" s="69"/>
      <c r="O84" s="69"/>
      <c r="P84" s="69"/>
      <c r="Q84" s="67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</row>
    <row r="85" spans="1:33" ht="23.1" customHeight="1">
      <c r="A85" s="63" t="s">
        <v>824</v>
      </c>
      <c r="B85" s="63" t="s">
        <v>824</v>
      </c>
      <c r="C85" s="54" t="s">
        <v>825</v>
      </c>
      <c r="D85" s="67" t="s">
        <v>822</v>
      </c>
      <c r="E85" s="67" t="s">
        <v>826</v>
      </c>
      <c r="F85" s="76" t="s">
        <v>322</v>
      </c>
      <c r="G85" s="80"/>
      <c r="H85" s="69"/>
      <c r="I85" s="69"/>
      <c r="J85" s="69"/>
      <c r="K85" s="69"/>
      <c r="L85" s="69"/>
      <c r="M85" s="69"/>
      <c r="N85" s="69"/>
      <c r="O85" s="69"/>
      <c r="P85" s="69"/>
      <c r="Q85" s="67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</row>
    <row r="86" spans="1:33" ht="23.1" customHeight="1">
      <c r="A86" s="63" t="s">
        <v>827</v>
      </c>
      <c r="B86" s="63" t="s">
        <v>827</v>
      </c>
      <c r="C86" s="54" t="s">
        <v>828</v>
      </c>
      <c r="D86" s="67" t="s">
        <v>309</v>
      </c>
      <c r="E86" s="67" t="s">
        <v>310</v>
      </c>
      <c r="F86" s="76" t="s">
        <v>220</v>
      </c>
      <c r="G86" s="80"/>
      <c r="H86" s="69"/>
      <c r="I86" s="69"/>
      <c r="J86" s="69"/>
      <c r="K86" s="69"/>
      <c r="L86" s="69"/>
      <c r="M86" s="69"/>
      <c r="N86" s="69"/>
      <c r="O86" s="69"/>
      <c r="P86" s="69"/>
      <c r="Q86" s="67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</row>
    <row r="87" spans="1:33" ht="23.1" customHeight="1">
      <c r="C87" s="54"/>
      <c r="D87" s="67"/>
      <c r="E87" s="67"/>
      <c r="F87" s="76"/>
      <c r="G87" s="80"/>
      <c r="H87" s="69"/>
      <c r="I87" s="69"/>
      <c r="J87" s="69"/>
      <c r="K87" s="69"/>
      <c r="L87" s="69"/>
      <c r="M87" s="69"/>
      <c r="N87" s="69"/>
      <c r="O87" s="69"/>
      <c r="P87" s="69"/>
      <c r="Q87" s="67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</row>
    <row r="88" spans="1:33" ht="23.1" customHeight="1">
      <c r="C88" s="54"/>
      <c r="D88" s="67"/>
      <c r="E88" s="67"/>
      <c r="F88" s="76"/>
      <c r="G88" s="80"/>
      <c r="H88" s="69"/>
      <c r="I88" s="69"/>
      <c r="J88" s="69"/>
      <c r="K88" s="69"/>
      <c r="L88" s="69"/>
      <c r="M88" s="69"/>
      <c r="N88" s="69"/>
      <c r="O88" s="69"/>
      <c r="P88" s="69"/>
      <c r="Q88" s="67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</row>
    <row r="89" spans="1:33" ht="23.1" customHeight="1">
      <c r="C89" s="54"/>
      <c r="D89" s="67"/>
      <c r="E89" s="67"/>
      <c r="F89" s="76"/>
      <c r="G89" s="80"/>
      <c r="H89" s="69"/>
      <c r="I89" s="69"/>
      <c r="J89" s="69"/>
      <c r="K89" s="69"/>
      <c r="L89" s="69"/>
      <c r="M89" s="69"/>
      <c r="N89" s="69"/>
      <c r="O89" s="69"/>
      <c r="P89" s="69"/>
      <c r="Q89" s="67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</row>
    <row r="90" spans="1:33" ht="23.1" customHeight="1">
      <c r="C90" s="54"/>
      <c r="D90" s="67"/>
      <c r="E90" s="67"/>
      <c r="F90" s="76"/>
      <c r="G90" s="80"/>
      <c r="H90" s="69"/>
      <c r="I90" s="69"/>
      <c r="J90" s="69"/>
      <c r="K90" s="69"/>
      <c r="L90" s="69"/>
      <c r="M90" s="69"/>
      <c r="N90" s="69"/>
      <c r="O90" s="69"/>
      <c r="P90" s="69"/>
      <c r="Q90" s="67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</row>
    <row r="91" spans="1:33" ht="23.1" customHeight="1">
      <c r="C91" s="54"/>
      <c r="D91" s="67"/>
      <c r="E91" s="67"/>
      <c r="F91" s="76"/>
      <c r="G91" s="80"/>
      <c r="H91" s="69"/>
      <c r="I91" s="69"/>
      <c r="J91" s="69"/>
      <c r="K91" s="69"/>
      <c r="L91" s="69"/>
      <c r="M91" s="69"/>
      <c r="N91" s="69"/>
      <c r="O91" s="69"/>
      <c r="P91" s="69"/>
      <c r="Q91" s="67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</row>
    <row r="92" spans="1:33" ht="23.1" customHeight="1">
      <c r="C92" s="54"/>
      <c r="D92" s="67"/>
      <c r="E92" s="67"/>
      <c r="F92" s="76"/>
      <c r="G92" s="80"/>
      <c r="H92" s="69"/>
      <c r="I92" s="69"/>
      <c r="J92" s="69"/>
      <c r="K92" s="69"/>
      <c r="L92" s="69"/>
      <c r="M92" s="69"/>
      <c r="N92" s="69"/>
      <c r="O92" s="69"/>
      <c r="P92" s="69"/>
      <c r="Q92" s="67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</row>
    <row r="93" spans="1:33" ht="23.1" customHeight="1">
      <c r="C93" s="54"/>
      <c r="D93" s="67"/>
      <c r="E93" s="67"/>
      <c r="F93" s="76"/>
      <c r="G93" s="80"/>
      <c r="H93" s="69"/>
      <c r="I93" s="69"/>
      <c r="J93" s="69"/>
      <c r="K93" s="69"/>
      <c r="L93" s="69"/>
      <c r="M93" s="69"/>
      <c r="N93" s="69"/>
      <c r="O93" s="69"/>
      <c r="P93" s="69"/>
      <c r="Q93" s="67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</row>
    <row r="94" spans="1:33" ht="23.1" customHeight="1">
      <c r="C94" s="54"/>
      <c r="D94" s="67"/>
      <c r="E94" s="67"/>
      <c r="F94" s="76"/>
      <c r="G94" s="80"/>
      <c r="H94" s="69"/>
      <c r="I94" s="69"/>
      <c r="J94" s="69"/>
      <c r="K94" s="69"/>
      <c r="L94" s="69"/>
      <c r="M94" s="69"/>
      <c r="N94" s="69"/>
      <c r="O94" s="69"/>
      <c r="P94" s="69"/>
      <c r="Q94" s="67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</row>
    <row r="95" spans="1:33" ht="23.1" customHeight="1">
      <c r="C95" s="54"/>
      <c r="D95" s="67"/>
      <c r="E95" s="67"/>
      <c r="F95" s="76"/>
      <c r="G95" s="80"/>
      <c r="H95" s="69"/>
      <c r="I95" s="69"/>
      <c r="J95" s="69"/>
      <c r="K95" s="69"/>
      <c r="L95" s="69"/>
      <c r="M95" s="69"/>
      <c r="N95" s="69"/>
      <c r="O95" s="69"/>
      <c r="P95" s="69"/>
      <c r="Q95" s="67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</row>
    <row r="96" spans="1:33" ht="23.1" customHeight="1">
      <c r="C96" s="54"/>
      <c r="D96" s="67"/>
      <c r="E96" s="67"/>
      <c r="F96" s="76"/>
      <c r="G96" s="80"/>
      <c r="H96" s="69"/>
      <c r="I96" s="69"/>
      <c r="J96" s="69"/>
      <c r="K96" s="69"/>
      <c r="L96" s="69"/>
      <c r="M96" s="69"/>
      <c r="N96" s="69"/>
      <c r="O96" s="69"/>
      <c r="P96" s="69"/>
      <c r="Q96" s="67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</row>
    <row r="97" spans="3:33" ht="23.1" customHeight="1">
      <c r="C97" s="54"/>
      <c r="D97" s="67"/>
      <c r="E97" s="67"/>
      <c r="F97" s="76"/>
      <c r="G97" s="80"/>
      <c r="H97" s="69"/>
      <c r="I97" s="69"/>
      <c r="J97" s="69"/>
      <c r="K97" s="69"/>
      <c r="L97" s="69"/>
      <c r="M97" s="69"/>
      <c r="N97" s="69"/>
      <c r="O97" s="69"/>
      <c r="P97" s="69"/>
      <c r="Q97" s="67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</row>
    <row r="98" spans="3:33" ht="23.1" customHeight="1">
      <c r="C98" s="54"/>
      <c r="D98" s="67"/>
      <c r="E98" s="67"/>
      <c r="F98" s="76"/>
      <c r="G98" s="80"/>
      <c r="H98" s="69"/>
      <c r="I98" s="69"/>
      <c r="J98" s="69"/>
      <c r="K98" s="69"/>
      <c r="L98" s="69"/>
      <c r="M98" s="69"/>
      <c r="N98" s="69"/>
      <c r="O98" s="69"/>
      <c r="P98" s="69"/>
      <c r="Q98" s="67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</row>
    <row r="99" spans="3:33" ht="23.1" customHeight="1">
      <c r="C99" s="54"/>
      <c r="D99" s="67"/>
      <c r="E99" s="67"/>
      <c r="F99" s="76"/>
      <c r="G99" s="80"/>
      <c r="H99" s="69"/>
      <c r="I99" s="69"/>
      <c r="J99" s="69"/>
      <c r="K99" s="69"/>
      <c r="L99" s="69"/>
      <c r="M99" s="69"/>
      <c r="N99" s="69"/>
      <c r="O99" s="69"/>
      <c r="P99" s="69"/>
      <c r="Q99" s="67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</row>
    <row r="100" spans="3:33" ht="23.1" customHeight="1">
      <c r="C100" s="54"/>
      <c r="D100" s="67"/>
      <c r="E100" s="67"/>
      <c r="F100" s="76"/>
      <c r="G100" s="80"/>
      <c r="H100" s="69"/>
      <c r="I100" s="69"/>
      <c r="J100" s="69"/>
      <c r="K100" s="69"/>
      <c r="L100" s="69"/>
      <c r="M100" s="69"/>
      <c r="N100" s="69"/>
      <c r="O100" s="69"/>
      <c r="P100" s="69"/>
      <c r="Q100" s="67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</row>
    <row r="101" spans="3:33" ht="23.1" customHeight="1">
      <c r="C101" s="54"/>
      <c r="D101" s="67"/>
      <c r="E101" s="67"/>
      <c r="F101" s="76"/>
      <c r="G101" s="80"/>
      <c r="H101" s="69"/>
      <c r="I101" s="69"/>
      <c r="J101" s="69"/>
      <c r="K101" s="69"/>
      <c r="L101" s="69"/>
      <c r="M101" s="69"/>
      <c r="N101" s="69"/>
      <c r="O101" s="69"/>
      <c r="P101" s="69"/>
      <c r="Q101" s="67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</row>
    <row r="102" spans="3:33" ht="23.1" customHeight="1">
      <c r="C102" s="54"/>
      <c r="D102" s="67"/>
      <c r="E102" s="67"/>
      <c r="F102" s="76"/>
      <c r="G102" s="80"/>
      <c r="H102" s="69"/>
      <c r="I102" s="69"/>
      <c r="J102" s="69"/>
      <c r="K102" s="69"/>
      <c r="L102" s="69"/>
      <c r="M102" s="69"/>
      <c r="N102" s="69"/>
      <c r="O102" s="69"/>
      <c r="P102" s="69"/>
      <c r="Q102" s="67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</row>
    <row r="103" spans="3:33" ht="23.1" customHeight="1">
      <c r="C103" s="54"/>
      <c r="D103" s="67"/>
      <c r="E103" s="67"/>
      <c r="F103" s="76"/>
      <c r="G103" s="80"/>
      <c r="H103" s="69"/>
      <c r="I103" s="69"/>
      <c r="J103" s="69"/>
      <c r="K103" s="69"/>
      <c r="L103" s="69"/>
      <c r="M103" s="69"/>
      <c r="N103" s="69"/>
      <c r="O103" s="69"/>
      <c r="P103" s="69"/>
      <c r="Q103" s="67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</row>
    <row r="104" spans="3:33" ht="23.1" customHeight="1">
      <c r="C104" s="54"/>
      <c r="D104" s="67"/>
      <c r="E104" s="67"/>
      <c r="F104" s="76"/>
      <c r="G104" s="80"/>
      <c r="H104" s="69"/>
      <c r="I104" s="69"/>
      <c r="J104" s="69"/>
      <c r="K104" s="69"/>
      <c r="L104" s="69"/>
      <c r="M104" s="69"/>
      <c r="N104" s="69"/>
      <c r="O104" s="69"/>
      <c r="P104" s="69"/>
      <c r="Q104" s="67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</row>
    <row r="105" spans="3:33" ht="23.1" customHeight="1">
      <c r="C105" s="54"/>
      <c r="D105" s="67"/>
      <c r="E105" s="67"/>
      <c r="F105" s="76"/>
      <c r="G105" s="80"/>
      <c r="H105" s="69"/>
      <c r="I105" s="69"/>
      <c r="J105" s="69"/>
      <c r="K105" s="69"/>
      <c r="L105" s="69"/>
      <c r="M105" s="69"/>
      <c r="N105" s="69"/>
      <c r="O105" s="69"/>
      <c r="P105" s="69"/>
      <c r="Q105" s="67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</row>
    <row r="106" spans="3:33" ht="23.1" customHeight="1">
      <c r="C106" s="54"/>
      <c r="D106" s="67"/>
      <c r="E106" s="67"/>
      <c r="F106" s="76"/>
      <c r="G106" s="80"/>
      <c r="H106" s="69"/>
      <c r="I106" s="69"/>
      <c r="J106" s="69"/>
      <c r="K106" s="69"/>
      <c r="L106" s="69"/>
      <c r="M106" s="69"/>
      <c r="N106" s="69"/>
      <c r="O106" s="69"/>
      <c r="P106" s="69"/>
      <c r="Q106" s="67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</row>
    <row r="107" spans="3:33" ht="23.1" customHeight="1">
      <c r="C107" s="54"/>
      <c r="D107" s="67"/>
      <c r="E107" s="67"/>
      <c r="F107" s="76"/>
      <c r="G107" s="80"/>
      <c r="H107" s="69"/>
      <c r="I107" s="69"/>
      <c r="J107" s="69"/>
      <c r="K107" s="69"/>
      <c r="L107" s="69"/>
      <c r="M107" s="69"/>
      <c r="N107" s="69"/>
      <c r="O107" s="69"/>
      <c r="P107" s="69"/>
      <c r="Q107" s="67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</row>
  </sheetData>
  <mergeCells count="13">
    <mergeCell ref="C1:N1"/>
    <mergeCell ref="M2:N2"/>
    <mergeCell ref="J2:L2"/>
    <mergeCell ref="Q2:Q3"/>
    <mergeCell ref="P2:P3"/>
    <mergeCell ref="F2:F3"/>
    <mergeCell ref="G2:G3"/>
    <mergeCell ref="H2:I2"/>
    <mergeCell ref="A2:A3"/>
    <mergeCell ref="B2:B3"/>
    <mergeCell ref="C2:C3"/>
    <mergeCell ref="D2:D3"/>
    <mergeCell ref="E2:E3"/>
  </mergeCells>
  <phoneticPr fontId="2" type="noConversion"/>
  <printOptions horizontalCentered="1" verticalCentered="1"/>
  <pageMargins left="0.74803149606299213" right="0.35433070866141736" top="0.59055118110236227" bottom="0.59055118110236227" header="0.51181102362204722" footer="0.47244094488188981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627"/>
  <sheetViews>
    <sheetView showZeros="0" view="pageBreakPreview" topLeftCell="D1" zoomScaleNormal="100" zoomScaleSheetLayoutView="100" workbookViewId="0">
      <pane ySplit="3" topLeftCell="A610" activePane="bottomLeft" state="frozen"/>
      <selection activeCell="D25" sqref="D25:T25"/>
      <selection pane="bottomLeft" activeCell="L629" sqref="L629"/>
    </sheetView>
  </sheetViews>
  <sheetFormatPr defaultRowHeight="23.25" customHeight="1"/>
  <cols>
    <col min="1" max="1" width="11.5546875" style="63" hidden="1" customWidth="1"/>
    <col min="2" max="2" width="10.77734375" style="63" hidden="1" customWidth="1"/>
    <col min="3" max="3" width="11.109375" style="60" hidden="1" customWidth="1"/>
    <col min="4" max="4" width="24.33203125" style="63" customWidth="1"/>
    <col min="5" max="5" width="25.33203125" style="63" customWidth="1"/>
    <col min="6" max="6" width="4.21875" style="78" customWidth="1"/>
    <col min="7" max="7" width="8.33203125" style="71" customWidth="1"/>
    <col min="8" max="8" width="11.88671875" style="71" customWidth="1"/>
    <col min="9" max="9" width="12.44140625" style="71" customWidth="1"/>
    <col min="10" max="10" width="6.6640625" style="71" customWidth="1"/>
    <col min="11" max="12" width="11.44140625" style="71" customWidth="1"/>
    <col min="13" max="13" width="6.33203125" style="71" customWidth="1"/>
    <col min="14" max="14" width="8.5546875" style="71" customWidth="1"/>
    <col min="15" max="15" width="9.109375" style="71" hidden="1" customWidth="1"/>
    <col min="16" max="16" width="11" style="71" customWidth="1"/>
    <col min="17" max="17" width="11.5546875" style="63" customWidth="1"/>
    <col min="18" max="16384" width="8.88671875" style="62"/>
  </cols>
  <sheetData>
    <row r="1" spans="1:31" ht="23.25" customHeight="1">
      <c r="A1" s="73"/>
      <c r="B1" s="63" t="s">
        <v>1100</v>
      </c>
      <c r="D1" s="235" t="s">
        <v>830</v>
      </c>
      <c r="E1" s="227"/>
      <c r="F1" s="227"/>
      <c r="G1" s="227"/>
      <c r="H1" s="227"/>
      <c r="I1" s="227"/>
      <c r="J1" s="227"/>
      <c r="K1" s="227"/>
      <c r="L1" s="236"/>
      <c r="M1" s="227"/>
      <c r="N1" s="236"/>
      <c r="W1" s="225" t="s">
        <v>50</v>
      </c>
      <c r="X1" s="225"/>
      <c r="Y1" s="225"/>
      <c r="Z1" s="74"/>
      <c r="AA1" s="74" t="s">
        <v>55</v>
      </c>
      <c r="AB1" s="74"/>
      <c r="AC1" s="74"/>
      <c r="AD1" s="74"/>
      <c r="AE1" s="74"/>
    </row>
    <row r="2" spans="1:31" s="65" customFormat="1" ht="23.25" customHeight="1">
      <c r="A2" s="223" t="s">
        <v>38</v>
      </c>
      <c r="B2" s="223" t="s">
        <v>66</v>
      </c>
      <c r="C2" s="224" t="s">
        <v>39</v>
      </c>
      <c r="D2" s="228" t="s">
        <v>44</v>
      </c>
      <c r="E2" s="228" t="s">
        <v>45</v>
      </c>
      <c r="F2" s="230" t="s">
        <v>0</v>
      </c>
      <c r="G2" s="230" t="s">
        <v>1</v>
      </c>
      <c r="H2" s="230" t="s">
        <v>24</v>
      </c>
      <c r="I2" s="230"/>
      <c r="J2" s="230" t="s">
        <v>25</v>
      </c>
      <c r="K2" s="230"/>
      <c r="L2" s="230"/>
      <c r="M2" s="230" t="s">
        <v>26</v>
      </c>
      <c r="N2" s="230"/>
      <c r="O2" s="66"/>
      <c r="P2" s="230" t="s">
        <v>8</v>
      </c>
      <c r="Q2" s="228" t="s">
        <v>28</v>
      </c>
      <c r="W2" s="65" t="s">
        <v>51</v>
      </c>
      <c r="X2" s="65" t="s">
        <v>52</v>
      </c>
      <c r="Y2" s="65" t="s">
        <v>53</v>
      </c>
      <c r="Z2" s="65" t="s">
        <v>54</v>
      </c>
      <c r="AA2" s="75" t="s">
        <v>76</v>
      </c>
      <c r="AB2" s="75" t="s">
        <v>75</v>
      </c>
      <c r="AC2" s="75" t="s">
        <v>56</v>
      </c>
      <c r="AD2" s="75" t="s">
        <v>58</v>
      </c>
      <c r="AE2" s="75" t="s">
        <v>57</v>
      </c>
    </row>
    <row r="3" spans="1:31" s="65" customFormat="1" ht="23.25" customHeight="1">
      <c r="A3" s="223"/>
      <c r="B3" s="223"/>
      <c r="C3" s="224"/>
      <c r="D3" s="228"/>
      <c r="E3" s="228"/>
      <c r="F3" s="230"/>
      <c r="G3" s="230"/>
      <c r="H3" s="66" t="s">
        <v>31</v>
      </c>
      <c r="I3" s="66" t="s">
        <v>32</v>
      </c>
      <c r="J3" s="66" t="s">
        <v>1</v>
      </c>
      <c r="K3" s="66" t="s">
        <v>31</v>
      </c>
      <c r="L3" s="66" t="s">
        <v>32</v>
      </c>
      <c r="M3" s="66" t="s">
        <v>33</v>
      </c>
      <c r="N3" s="66" t="s">
        <v>32</v>
      </c>
      <c r="O3" s="66" t="s">
        <v>40</v>
      </c>
      <c r="P3" s="230"/>
      <c r="Q3" s="228"/>
      <c r="W3" s="62"/>
      <c r="X3" s="62"/>
      <c r="Y3" s="62"/>
      <c r="Z3" s="62"/>
      <c r="AA3" s="72"/>
      <c r="AB3" s="72"/>
      <c r="AC3" s="72"/>
      <c r="AD3" s="72">
        <v>1</v>
      </c>
      <c r="AE3" s="72">
        <v>1</v>
      </c>
    </row>
    <row r="4" spans="1:31" ht="23.25" customHeight="1">
      <c r="A4" s="63" t="s">
        <v>848</v>
      </c>
      <c r="B4" s="63" t="s">
        <v>849</v>
      </c>
      <c r="C4" s="60" t="s">
        <v>850</v>
      </c>
      <c r="D4" s="231" t="s">
        <v>847</v>
      </c>
      <c r="E4" s="237"/>
      <c r="F4" s="76"/>
      <c r="G4" s="68"/>
      <c r="H4" s="68"/>
      <c r="I4" s="77"/>
      <c r="J4" s="68"/>
      <c r="K4" s="68"/>
      <c r="L4" s="77"/>
      <c r="M4" s="68"/>
      <c r="N4" s="77"/>
      <c r="O4" s="68"/>
      <c r="P4" s="68"/>
      <c r="Q4" s="67"/>
    </row>
    <row r="5" spans="1:31" ht="23.25" customHeight="1">
      <c r="A5" s="63" t="s">
        <v>402</v>
      </c>
      <c r="B5" s="63" t="s">
        <v>627</v>
      </c>
      <c r="C5" s="60" t="s">
        <v>402</v>
      </c>
      <c r="D5" s="67" t="s">
        <v>391</v>
      </c>
      <c r="E5" s="67" t="s">
        <v>403</v>
      </c>
      <c r="F5" s="76" t="s">
        <v>393</v>
      </c>
      <c r="G5" s="68">
        <f>일위노임!G6</f>
        <v>0.2</v>
      </c>
      <c r="H5" s="68"/>
      <c r="I5" s="77"/>
      <c r="J5" s="68"/>
      <c r="K5" s="68"/>
      <c r="L5" s="77"/>
      <c r="M5" s="68"/>
      <c r="N5" s="77"/>
      <c r="O5" s="68"/>
      <c r="P5" s="68"/>
      <c r="Q5" s="67"/>
      <c r="AE5" s="62">
        <f>L5</f>
        <v>0</v>
      </c>
    </row>
    <row r="6" spans="1:31" ht="23.25" customHeight="1">
      <c r="B6" s="63" t="s">
        <v>831</v>
      </c>
      <c r="D6" s="67" t="s">
        <v>832</v>
      </c>
      <c r="E6" s="67"/>
      <c r="F6" s="76"/>
      <c r="G6" s="68"/>
      <c r="H6" s="68"/>
      <c r="I6" s="77"/>
      <c r="J6" s="68"/>
      <c r="K6" s="68"/>
      <c r="L6" s="77"/>
      <c r="M6" s="68"/>
      <c r="N6" s="77"/>
      <c r="O6" s="68"/>
      <c r="P6" s="68"/>
      <c r="Q6" s="67"/>
      <c r="AE6" s="62">
        <f>TRUNC(SUM(AE4:AE5))</f>
        <v>0</v>
      </c>
    </row>
    <row r="7" spans="1:31" ht="23.25" customHeight="1">
      <c r="D7" s="67"/>
      <c r="E7" s="67"/>
      <c r="F7" s="76"/>
      <c r="G7" s="68"/>
      <c r="H7" s="68"/>
      <c r="I7" s="77"/>
      <c r="J7" s="68"/>
      <c r="K7" s="68"/>
      <c r="L7" s="77"/>
      <c r="M7" s="68"/>
      <c r="N7" s="77"/>
      <c r="O7" s="68"/>
      <c r="P7" s="68"/>
      <c r="Q7" s="67"/>
    </row>
    <row r="8" spans="1:31" ht="23.25" customHeight="1">
      <c r="A8" s="63" t="s">
        <v>852</v>
      </c>
      <c r="B8" s="63" t="s">
        <v>853</v>
      </c>
      <c r="C8" s="60" t="s">
        <v>854</v>
      </c>
      <c r="D8" s="231" t="s">
        <v>851</v>
      </c>
      <c r="E8" s="237"/>
      <c r="F8" s="76"/>
      <c r="G8" s="68"/>
      <c r="H8" s="68"/>
      <c r="I8" s="77"/>
      <c r="J8" s="68"/>
      <c r="K8" s="68"/>
      <c r="L8" s="77"/>
      <c r="M8" s="68"/>
      <c r="N8" s="77"/>
      <c r="O8" s="68"/>
      <c r="P8" s="68"/>
      <c r="Q8" s="67"/>
    </row>
    <row r="9" spans="1:31" ht="23.25" customHeight="1">
      <c r="A9" s="63" t="s">
        <v>626</v>
      </c>
      <c r="B9" s="63" t="s">
        <v>632</v>
      </c>
      <c r="C9" s="60" t="s">
        <v>626</v>
      </c>
      <c r="D9" s="67" t="s">
        <v>628</v>
      </c>
      <c r="E9" s="67" t="s">
        <v>629</v>
      </c>
      <c r="F9" s="76" t="s">
        <v>630</v>
      </c>
      <c r="G9" s="68">
        <v>0.1</v>
      </c>
      <c r="H9" s="68"/>
      <c r="I9" s="77"/>
      <c r="J9" s="68"/>
      <c r="K9" s="68"/>
      <c r="L9" s="77"/>
      <c r="M9" s="68"/>
      <c r="N9" s="77"/>
      <c r="O9" s="68"/>
      <c r="P9" s="68"/>
      <c r="Q9" s="67" t="s">
        <v>627</v>
      </c>
      <c r="R9" s="62" t="s">
        <v>833</v>
      </c>
    </row>
    <row r="10" spans="1:31" ht="23.25" customHeight="1">
      <c r="A10" s="63" t="s">
        <v>386</v>
      </c>
      <c r="B10" s="63" t="s">
        <v>632</v>
      </c>
      <c r="C10" s="60" t="s">
        <v>386</v>
      </c>
      <c r="D10" s="67" t="s">
        <v>387</v>
      </c>
      <c r="E10" s="67" t="s">
        <v>388</v>
      </c>
      <c r="F10" s="76" t="s">
        <v>389</v>
      </c>
      <c r="G10" s="68">
        <v>0.9</v>
      </c>
      <c r="H10" s="68"/>
      <c r="I10" s="77"/>
      <c r="J10" s="68"/>
      <c r="K10" s="68"/>
      <c r="L10" s="77"/>
      <c r="M10" s="68"/>
      <c r="N10" s="77"/>
      <c r="O10" s="68"/>
      <c r="P10" s="68"/>
      <c r="Q10" s="67" t="s">
        <v>496</v>
      </c>
      <c r="R10" s="62" t="s">
        <v>833</v>
      </c>
    </row>
    <row r="11" spans="1:31" ht="23.25" customHeight="1">
      <c r="B11" s="63" t="s">
        <v>831</v>
      </c>
      <c r="D11" s="67" t="s">
        <v>832</v>
      </c>
      <c r="E11" s="67"/>
      <c r="F11" s="76"/>
      <c r="G11" s="68"/>
      <c r="H11" s="68"/>
      <c r="I11" s="77"/>
      <c r="J11" s="68"/>
      <c r="K11" s="68"/>
      <c r="L11" s="77"/>
      <c r="M11" s="68"/>
      <c r="N11" s="77"/>
      <c r="O11" s="68"/>
      <c r="P11" s="68"/>
      <c r="Q11" s="67"/>
      <c r="AE11" s="62">
        <f>TRUNC(SUM(AE8:AE10))</f>
        <v>0</v>
      </c>
    </row>
    <row r="12" spans="1:31" ht="23.25" customHeight="1">
      <c r="D12" s="67"/>
      <c r="E12" s="67"/>
      <c r="F12" s="76"/>
      <c r="G12" s="68"/>
      <c r="H12" s="68"/>
      <c r="I12" s="77"/>
      <c r="J12" s="68"/>
      <c r="K12" s="68"/>
      <c r="L12" s="77"/>
      <c r="M12" s="68"/>
      <c r="N12" s="77"/>
      <c r="O12" s="68"/>
      <c r="P12" s="68"/>
      <c r="Q12" s="67"/>
    </row>
    <row r="13" spans="1:31" ht="23.25" customHeight="1">
      <c r="A13" s="63" t="s">
        <v>856</v>
      </c>
      <c r="B13" s="63" t="s">
        <v>853</v>
      </c>
      <c r="C13" s="60" t="s">
        <v>857</v>
      </c>
      <c r="D13" s="231" t="s">
        <v>855</v>
      </c>
      <c r="E13" s="237"/>
      <c r="F13" s="76"/>
      <c r="G13" s="68"/>
      <c r="H13" s="68"/>
      <c r="I13" s="77"/>
      <c r="J13" s="68"/>
      <c r="K13" s="68"/>
      <c r="L13" s="77"/>
      <c r="M13" s="68"/>
      <c r="N13" s="77"/>
      <c r="O13" s="68"/>
      <c r="P13" s="68"/>
      <c r="Q13" s="67"/>
    </row>
    <row r="14" spans="1:31" ht="23.25" customHeight="1">
      <c r="A14" s="63" t="s">
        <v>125</v>
      </c>
      <c r="B14" s="63" t="s">
        <v>636</v>
      </c>
      <c r="C14" s="60" t="s">
        <v>125</v>
      </c>
      <c r="D14" s="67" t="s">
        <v>126</v>
      </c>
      <c r="E14" s="67" t="s">
        <v>127</v>
      </c>
      <c r="F14" s="76" t="s">
        <v>128</v>
      </c>
      <c r="G14" s="68">
        <v>1</v>
      </c>
      <c r="H14" s="68"/>
      <c r="I14" s="77"/>
      <c r="J14" s="68"/>
      <c r="K14" s="68"/>
      <c r="L14" s="77"/>
      <c r="M14" s="68"/>
      <c r="N14" s="77"/>
      <c r="O14" s="68"/>
      <c r="P14" s="68"/>
      <c r="Q14" s="67"/>
      <c r="R14" s="62" t="s">
        <v>834</v>
      </c>
      <c r="AB14" s="62">
        <f>I14</f>
        <v>0</v>
      </c>
      <c r="AC14" s="62">
        <f>G14*H14</f>
        <v>0</v>
      </c>
    </row>
    <row r="15" spans="1:31" ht="23.25" customHeight="1">
      <c r="A15" s="63" t="s">
        <v>125</v>
      </c>
      <c r="B15" s="63" t="s">
        <v>636</v>
      </c>
      <c r="C15" s="60" t="s">
        <v>125</v>
      </c>
      <c r="D15" s="67" t="s">
        <v>126</v>
      </c>
      <c r="E15" s="67" t="s">
        <v>127</v>
      </c>
      <c r="F15" s="76" t="s">
        <v>128</v>
      </c>
      <c r="G15" s="68">
        <v>0.1</v>
      </c>
      <c r="H15" s="68"/>
      <c r="I15" s="77"/>
      <c r="J15" s="68"/>
      <c r="K15" s="68"/>
      <c r="L15" s="77"/>
      <c r="M15" s="68"/>
      <c r="N15" s="77"/>
      <c r="O15" s="68"/>
      <c r="P15" s="68"/>
      <c r="Q15" s="67"/>
      <c r="R15" s="62" t="s">
        <v>834</v>
      </c>
    </row>
    <row r="16" spans="1:31" ht="23.25" customHeight="1">
      <c r="A16" s="63" t="s">
        <v>835</v>
      </c>
      <c r="B16" s="63" t="s">
        <v>636</v>
      </c>
      <c r="C16" s="60" t="s">
        <v>835</v>
      </c>
      <c r="D16" s="67" t="s">
        <v>836</v>
      </c>
      <c r="E16" s="67" t="s">
        <v>837</v>
      </c>
      <c r="F16" s="76" t="s">
        <v>348</v>
      </c>
      <c r="G16" s="68">
        <v>1</v>
      </c>
      <c r="H16" s="68"/>
      <c r="I16" s="77"/>
      <c r="J16" s="68"/>
      <c r="K16" s="68"/>
      <c r="L16" s="77"/>
      <c r="M16" s="68"/>
      <c r="N16" s="77"/>
      <c r="O16" s="68"/>
      <c r="P16" s="68"/>
      <c r="Q16" s="67"/>
      <c r="AB16" s="62">
        <f>TRUNC(SUM(AB13:AB15), 1)</f>
        <v>0</v>
      </c>
    </row>
    <row r="17" spans="1:31" ht="23.25" customHeight="1">
      <c r="A17" s="63" t="s">
        <v>838</v>
      </c>
      <c r="B17" s="63" t="s">
        <v>636</v>
      </c>
      <c r="C17" s="60" t="s">
        <v>838</v>
      </c>
      <c r="D17" s="67" t="s">
        <v>839</v>
      </c>
      <c r="E17" s="67" t="s">
        <v>840</v>
      </c>
      <c r="F17" s="76" t="s">
        <v>348</v>
      </c>
      <c r="G17" s="68">
        <v>1</v>
      </c>
      <c r="H17" s="68"/>
      <c r="I17" s="77"/>
      <c r="J17" s="68"/>
      <c r="K17" s="68"/>
      <c r="L17" s="77"/>
      <c r="M17" s="68"/>
      <c r="N17" s="77"/>
      <c r="O17" s="68"/>
      <c r="P17" s="68"/>
      <c r="Q17" s="67"/>
      <c r="AC17" s="62">
        <f>TRUNC(TRUNC(SUM(AC13:AC16))*옵션!$B$33/100,1)</f>
        <v>0</v>
      </c>
      <c r="AD17" s="62">
        <f>TRUNC(SUM(I13:I16))+TRUNC(SUM(N13:N16))</f>
        <v>0</v>
      </c>
    </row>
    <row r="18" spans="1:31" ht="23.25" customHeight="1">
      <c r="A18" s="63" t="s">
        <v>390</v>
      </c>
      <c r="B18" s="63" t="s">
        <v>636</v>
      </c>
      <c r="C18" s="60" t="s">
        <v>390</v>
      </c>
      <c r="D18" s="67" t="s">
        <v>391</v>
      </c>
      <c r="E18" s="67" t="s">
        <v>392</v>
      </c>
      <c r="F18" s="76" t="s">
        <v>393</v>
      </c>
      <c r="G18" s="68">
        <f>일위노임!G9</f>
        <v>0.05</v>
      </c>
      <c r="H18" s="68"/>
      <c r="I18" s="77"/>
      <c r="J18" s="68"/>
      <c r="K18" s="68"/>
      <c r="L18" s="77"/>
      <c r="M18" s="68"/>
      <c r="N18" s="77"/>
      <c r="O18" s="68"/>
      <c r="P18" s="68"/>
      <c r="Q18" s="67"/>
      <c r="AE18" s="62">
        <f>L18</f>
        <v>0</v>
      </c>
    </row>
    <row r="19" spans="1:31" ht="23.25" customHeight="1">
      <c r="A19" s="63" t="s">
        <v>841</v>
      </c>
      <c r="B19" s="63" t="s">
        <v>636</v>
      </c>
      <c r="C19" s="60" t="s">
        <v>841</v>
      </c>
      <c r="D19" s="67" t="s">
        <v>842</v>
      </c>
      <c r="E19" s="67" t="s">
        <v>843</v>
      </c>
      <c r="F19" s="76" t="s">
        <v>348</v>
      </c>
      <c r="G19" s="68">
        <v>1</v>
      </c>
      <c r="H19" s="68"/>
      <c r="I19" s="77"/>
      <c r="J19" s="68"/>
      <c r="K19" s="68"/>
      <c r="L19" s="77"/>
      <c r="M19" s="68"/>
      <c r="N19" s="77"/>
      <c r="O19" s="68"/>
      <c r="P19" s="68"/>
      <c r="Q19" s="67"/>
    </row>
    <row r="20" spans="1:31" ht="23.25" customHeight="1">
      <c r="B20" s="63" t="s">
        <v>831</v>
      </c>
      <c r="D20" s="67" t="s">
        <v>832</v>
      </c>
      <c r="E20" s="67"/>
      <c r="F20" s="76"/>
      <c r="G20" s="68"/>
      <c r="H20" s="68"/>
      <c r="I20" s="77"/>
      <c r="J20" s="68"/>
      <c r="K20" s="68"/>
      <c r="L20" s="77"/>
      <c r="M20" s="68"/>
      <c r="N20" s="77"/>
      <c r="O20" s="68"/>
      <c r="P20" s="68"/>
      <c r="Q20" s="67"/>
      <c r="AC20" s="62">
        <f>TRUNC(AE20*옵션!$B$36/100,1)</f>
        <v>0</v>
      </c>
      <c r="AD20" s="62">
        <f>TRUNC(SUM(L13:L18))</f>
        <v>0</v>
      </c>
      <c r="AE20" s="62">
        <f>TRUNC(SUM(AE13:AE19))</f>
        <v>0</v>
      </c>
    </row>
    <row r="21" spans="1:31" ht="23.25" customHeight="1">
      <c r="D21" s="67"/>
      <c r="E21" s="67"/>
      <c r="F21" s="76"/>
      <c r="G21" s="68"/>
      <c r="H21" s="68"/>
      <c r="I21" s="77"/>
      <c r="J21" s="68"/>
      <c r="K21" s="68"/>
      <c r="L21" s="77"/>
      <c r="M21" s="68"/>
      <c r="N21" s="77"/>
      <c r="O21" s="68"/>
      <c r="P21" s="68"/>
      <c r="Q21" s="67"/>
    </row>
    <row r="22" spans="1:31" ht="23.25" customHeight="1">
      <c r="A22" s="63" t="s">
        <v>859</v>
      </c>
      <c r="B22" s="63" t="s">
        <v>860</v>
      </c>
      <c r="C22" s="60" t="s">
        <v>861</v>
      </c>
      <c r="D22" s="231" t="s">
        <v>858</v>
      </c>
      <c r="E22" s="237"/>
      <c r="F22" s="76"/>
      <c r="G22" s="68"/>
      <c r="H22" s="68"/>
      <c r="I22" s="77"/>
      <c r="J22" s="68"/>
      <c r="K22" s="68"/>
      <c r="L22" s="77"/>
      <c r="M22" s="68"/>
      <c r="N22" s="77"/>
      <c r="O22" s="68"/>
      <c r="P22" s="68"/>
      <c r="Q22" s="67"/>
    </row>
    <row r="23" spans="1:31" ht="23.25" customHeight="1">
      <c r="A23" s="63" t="s">
        <v>129</v>
      </c>
      <c r="B23" s="63" t="s">
        <v>638</v>
      </c>
      <c r="C23" s="60" t="s">
        <v>129</v>
      </c>
      <c r="D23" s="67" t="s">
        <v>126</v>
      </c>
      <c r="E23" s="67" t="s">
        <v>130</v>
      </c>
      <c r="F23" s="76" t="s">
        <v>128</v>
      </c>
      <c r="G23" s="68">
        <v>1</v>
      </c>
      <c r="H23" s="68"/>
      <c r="I23" s="77"/>
      <c r="J23" s="68"/>
      <c r="K23" s="68"/>
      <c r="L23" s="77"/>
      <c r="M23" s="68"/>
      <c r="N23" s="77"/>
      <c r="O23" s="68"/>
      <c r="P23" s="68"/>
      <c r="Q23" s="67"/>
      <c r="R23" s="62" t="s">
        <v>834</v>
      </c>
      <c r="AB23" s="62">
        <f>I23</f>
        <v>0</v>
      </c>
      <c r="AC23" s="62">
        <f>G23*H23</f>
        <v>0</v>
      </c>
    </row>
    <row r="24" spans="1:31" ht="23.25" customHeight="1">
      <c r="A24" s="63" t="s">
        <v>129</v>
      </c>
      <c r="B24" s="63" t="s">
        <v>638</v>
      </c>
      <c r="C24" s="60" t="s">
        <v>129</v>
      </c>
      <c r="D24" s="67" t="s">
        <v>126</v>
      </c>
      <c r="E24" s="67" t="s">
        <v>130</v>
      </c>
      <c r="F24" s="76" t="s">
        <v>128</v>
      </c>
      <c r="G24" s="68">
        <v>0.1</v>
      </c>
      <c r="H24" s="68"/>
      <c r="I24" s="77"/>
      <c r="J24" s="68"/>
      <c r="K24" s="68"/>
      <c r="L24" s="77"/>
      <c r="M24" s="68"/>
      <c r="N24" s="77"/>
      <c r="O24" s="68"/>
      <c r="P24" s="68"/>
      <c r="Q24" s="67"/>
      <c r="R24" s="62" t="s">
        <v>834</v>
      </c>
    </row>
    <row r="25" spans="1:31" ht="23.25" customHeight="1">
      <c r="A25" s="63" t="s">
        <v>835</v>
      </c>
      <c r="B25" s="63" t="s">
        <v>638</v>
      </c>
      <c r="C25" s="60" t="s">
        <v>835</v>
      </c>
      <c r="D25" s="67" t="s">
        <v>836</v>
      </c>
      <c r="E25" s="67" t="s">
        <v>837</v>
      </c>
      <c r="F25" s="76" t="s">
        <v>348</v>
      </c>
      <c r="G25" s="68">
        <v>1</v>
      </c>
      <c r="H25" s="68"/>
      <c r="I25" s="77"/>
      <c r="J25" s="68"/>
      <c r="K25" s="68"/>
      <c r="L25" s="77"/>
      <c r="M25" s="68"/>
      <c r="N25" s="77"/>
      <c r="O25" s="68"/>
      <c r="P25" s="68"/>
      <c r="Q25" s="67"/>
      <c r="AB25" s="62">
        <f>TRUNC(SUM(AB22:AB24), 1)</f>
        <v>0</v>
      </c>
    </row>
    <row r="26" spans="1:31" ht="23.25" customHeight="1">
      <c r="A26" s="63" t="s">
        <v>838</v>
      </c>
      <c r="B26" s="63" t="s">
        <v>638</v>
      </c>
      <c r="C26" s="60" t="s">
        <v>838</v>
      </c>
      <c r="D26" s="67" t="s">
        <v>839</v>
      </c>
      <c r="E26" s="67" t="s">
        <v>840</v>
      </c>
      <c r="F26" s="76" t="s">
        <v>348</v>
      </c>
      <c r="G26" s="68">
        <v>1</v>
      </c>
      <c r="H26" s="68"/>
      <c r="I26" s="77"/>
      <c r="J26" s="68"/>
      <c r="K26" s="68"/>
      <c r="L26" s="77"/>
      <c r="M26" s="68"/>
      <c r="N26" s="77"/>
      <c r="O26" s="68"/>
      <c r="P26" s="68"/>
      <c r="Q26" s="67"/>
      <c r="AC26" s="62">
        <f>TRUNC(TRUNC(SUM(AC22:AC25))*옵션!$B$33/100,1)</f>
        <v>0</v>
      </c>
      <c r="AD26" s="62">
        <f>TRUNC(SUM(I22:I25))+TRUNC(SUM(N22:N25))</f>
        <v>0</v>
      </c>
    </row>
    <row r="27" spans="1:31" ht="23.25" customHeight="1">
      <c r="A27" s="63" t="s">
        <v>390</v>
      </c>
      <c r="B27" s="63" t="s">
        <v>638</v>
      </c>
      <c r="C27" s="60" t="s">
        <v>390</v>
      </c>
      <c r="D27" s="67" t="s">
        <v>391</v>
      </c>
      <c r="E27" s="67" t="s">
        <v>392</v>
      </c>
      <c r="F27" s="76" t="s">
        <v>393</v>
      </c>
      <c r="G27" s="68">
        <f>일위노임!G12</f>
        <v>0.06</v>
      </c>
      <c r="H27" s="68"/>
      <c r="I27" s="77"/>
      <c r="J27" s="68"/>
      <c r="K27" s="68"/>
      <c r="L27" s="77"/>
      <c r="M27" s="68"/>
      <c r="N27" s="77"/>
      <c r="O27" s="68"/>
      <c r="P27" s="68"/>
      <c r="Q27" s="67"/>
      <c r="AE27" s="62">
        <f>L27</f>
        <v>0</v>
      </c>
    </row>
    <row r="28" spans="1:31" ht="23.25" customHeight="1">
      <c r="A28" s="63" t="s">
        <v>841</v>
      </c>
      <c r="B28" s="63" t="s">
        <v>638</v>
      </c>
      <c r="C28" s="60" t="s">
        <v>841</v>
      </c>
      <c r="D28" s="67" t="s">
        <v>842</v>
      </c>
      <c r="E28" s="67" t="s">
        <v>843</v>
      </c>
      <c r="F28" s="76" t="s">
        <v>348</v>
      </c>
      <c r="G28" s="68">
        <v>1</v>
      </c>
      <c r="H28" s="68"/>
      <c r="I28" s="77"/>
      <c r="J28" s="68"/>
      <c r="K28" s="68"/>
      <c r="L28" s="77"/>
      <c r="M28" s="68"/>
      <c r="N28" s="77"/>
      <c r="O28" s="68"/>
      <c r="P28" s="68"/>
      <c r="Q28" s="67"/>
    </row>
    <row r="29" spans="1:31" ht="23.25" customHeight="1">
      <c r="B29" s="63" t="s">
        <v>831</v>
      </c>
      <c r="D29" s="67" t="s">
        <v>832</v>
      </c>
      <c r="E29" s="67"/>
      <c r="F29" s="76"/>
      <c r="G29" s="68"/>
      <c r="H29" s="68"/>
      <c r="I29" s="77"/>
      <c r="J29" s="68"/>
      <c r="K29" s="68"/>
      <c r="L29" s="77"/>
      <c r="M29" s="68"/>
      <c r="N29" s="77"/>
      <c r="O29" s="68"/>
      <c r="P29" s="68"/>
      <c r="Q29" s="67"/>
      <c r="AC29" s="62">
        <f>TRUNC(AE29*옵션!$B$36/100,1)</f>
        <v>0</v>
      </c>
      <c r="AD29" s="62">
        <f>TRUNC(SUM(L22:L27))</f>
        <v>0</v>
      </c>
      <c r="AE29" s="62">
        <f>TRUNC(SUM(AE22:AE28))</f>
        <v>0</v>
      </c>
    </row>
    <row r="30" spans="1:31" ht="23.25" customHeight="1">
      <c r="D30" s="67"/>
      <c r="E30" s="67"/>
      <c r="F30" s="76"/>
      <c r="G30" s="68"/>
      <c r="H30" s="68"/>
      <c r="I30" s="77"/>
      <c r="J30" s="68"/>
      <c r="K30" s="68"/>
      <c r="L30" s="77"/>
      <c r="M30" s="68"/>
      <c r="N30" s="77"/>
      <c r="O30" s="68"/>
      <c r="P30" s="68"/>
      <c r="Q30" s="67"/>
    </row>
    <row r="31" spans="1:31" ht="23.25" customHeight="1">
      <c r="A31" s="63" t="s">
        <v>863</v>
      </c>
      <c r="B31" s="63" t="s">
        <v>853</v>
      </c>
      <c r="C31" s="60" t="s">
        <v>864</v>
      </c>
      <c r="D31" s="231" t="s">
        <v>862</v>
      </c>
      <c r="E31" s="237"/>
      <c r="F31" s="76"/>
      <c r="G31" s="68"/>
      <c r="H31" s="68"/>
      <c r="I31" s="77"/>
      <c r="J31" s="68"/>
      <c r="K31" s="68"/>
      <c r="L31" s="77"/>
      <c r="M31" s="68"/>
      <c r="N31" s="77"/>
      <c r="O31" s="68"/>
      <c r="P31" s="68"/>
      <c r="Q31" s="67"/>
    </row>
    <row r="32" spans="1:31" ht="23.25" customHeight="1">
      <c r="A32" s="63" t="s">
        <v>131</v>
      </c>
      <c r="B32" s="63" t="s">
        <v>640</v>
      </c>
      <c r="C32" s="60" t="s">
        <v>131</v>
      </c>
      <c r="D32" s="67" t="s">
        <v>126</v>
      </c>
      <c r="E32" s="67" t="s">
        <v>132</v>
      </c>
      <c r="F32" s="76" t="s">
        <v>128</v>
      </c>
      <c r="G32" s="68">
        <v>1</v>
      </c>
      <c r="H32" s="68"/>
      <c r="I32" s="77"/>
      <c r="J32" s="68"/>
      <c r="K32" s="68"/>
      <c r="L32" s="77"/>
      <c r="M32" s="68"/>
      <c r="N32" s="77"/>
      <c r="O32" s="68"/>
      <c r="P32" s="68"/>
      <c r="Q32" s="67"/>
      <c r="R32" s="62" t="s">
        <v>834</v>
      </c>
      <c r="AB32" s="62">
        <f>I32</f>
        <v>0</v>
      </c>
      <c r="AC32" s="62">
        <f>G32*H32</f>
        <v>0</v>
      </c>
    </row>
    <row r="33" spans="1:31" ht="23.25" customHeight="1">
      <c r="A33" s="63" t="s">
        <v>131</v>
      </c>
      <c r="B33" s="63" t="s">
        <v>640</v>
      </c>
      <c r="C33" s="60" t="s">
        <v>131</v>
      </c>
      <c r="D33" s="67" t="s">
        <v>126</v>
      </c>
      <c r="E33" s="67" t="s">
        <v>132</v>
      </c>
      <c r="F33" s="76" t="s">
        <v>128</v>
      </c>
      <c r="G33" s="68">
        <v>0.1</v>
      </c>
      <c r="H33" s="68"/>
      <c r="I33" s="77"/>
      <c r="J33" s="68"/>
      <c r="K33" s="68"/>
      <c r="L33" s="77"/>
      <c r="M33" s="68"/>
      <c r="N33" s="77"/>
      <c r="O33" s="68"/>
      <c r="P33" s="68"/>
      <c r="Q33" s="67"/>
      <c r="R33" s="62" t="s">
        <v>834</v>
      </c>
    </row>
    <row r="34" spans="1:31" ht="23.25" customHeight="1">
      <c r="A34" s="63" t="s">
        <v>835</v>
      </c>
      <c r="B34" s="63" t="s">
        <v>640</v>
      </c>
      <c r="C34" s="60" t="s">
        <v>835</v>
      </c>
      <c r="D34" s="67" t="s">
        <v>836</v>
      </c>
      <c r="E34" s="67" t="s">
        <v>837</v>
      </c>
      <c r="F34" s="76" t="s">
        <v>348</v>
      </c>
      <c r="G34" s="68">
        <v>1</v>
      </c>
      <c r="H34" s="68"/>
      <c r="I34" s="77"/>
      <c r="J34" s="68"/>
      <c r="K34" s="68"/>
      <c r="L34" s="77"/>
      <c r="M34" s="68"/>
      <c r="N34" s="77"/>
      <c r="O34" s="68"/>
      <c r="P34" s="68"/>
      <c r="Q34" s="67"/>
      <c r="AB34" s="62">
        <f>TRUNC(SUM(AB31:AB33), 1)</f>
        <v>0</v>
      </c>
    </row>
    <row r="35" spans="1:31" ht="23.25" customHeight="1">
      <c r="A35" s="63" t="s">
        <v>838</v>
      </c>
      <c r="B35" s="63" t="s">
        <v>640</v>
      </c>
      <c r="C35" s="60" t="s">
        <v>838</v>
      </c>
      <c r="D35" s="67" t="s">
        <v>839</v>
      </c>
      <c r="E35" s="67" t="s">
        <v>840</v>
      </c>
      <c r="F35" s="76" t="s">
        <v>348</v>
      </c>
      <c r="G35" s="68">
        <v>1</v>
      </c>
      <c r="H35" s="68"/>
      <c r="I35" s="77"/>
      <c r="J35" s="68"/>
      <c r="K35" s="68"/>
      <c r="L35" s="77"/>
      <c r="M35" s="68"/>
      <c r="N35" s="77"/>
      <c r="O35" s="68"/>
      <c r="P35" s="68"/>
      <c r="Q35" s="67"/>
      <c r="AC35" s="62">
        <f>TRUNC(TRUNC(SUM(AC31:AC34))*옵션!$B$33/100,1)</f>
        <v>0</v>
      </c>
      <c r="AD35" s="62">
        <f>TRUNC(SUM(I31:I34))+TRUNC(SUM(N31:N34))</f>
        <v>0</v>
      </c>
    </row>
    <row r="36" spans="1:31" ht="23.25" customHeight="1">
      <c r="A36" s="63" t="s">
        <v>390</v>
      </c>
      <c r="B36" s="63" t="s">
        <v>640</v>
      </c>
      <c r="C36" s="60" t="s">
        <v>390</v>
      </c>
      <c r="D36" s="67" t="s">
        <v>391</v>
      </c>
      <c r="E36" s="67" t="s">
        <v>392</v>
      </c>
      <c r="F36" s="76" t="s">
        <v>393</v>
      </c>
      <c r="G36" s="68">
        <f>일위노임!G15</f>
        <v>0.08</v>
      </c>
      <c r="H36" s="68"/>
      <c r="I36" s="77"/>
      <c r="J36" s="68"/>
      <c r="K36" s="68"/>
      <c r="L36" s="77"/>
      <c r="M36" s="68"/>
      <c r="N36" s="77"/>
      <c r="O36" s="68"/>
      <c r="P36" s="68"/>
      <c r="Q36" s="67"/>
      <c r="AE36" s="62">
        <f>L36</f>
        <v>0</v>
      </c>
    </row>
    <row r="37" spans="1:31" ht="23.25" customHeight="1">
      <c r="A37" s="63" t="s">
        <v>841</v>
      </c>
      <c r="B37" s="63" t="s">
        <v>640</v>
      </c>
      <c r="C37" s="60" t="s">
        <v>841</v>
      </c>
      <c r="D37" s="67" t="s">
        <v>842</v>
      </c>
      <c r="E37" s="67" t="s">
        <v>843</v>
      </c>
      <c r="F37" s="76" t="s">
        <v>348</v>
      </c>
      <c r="G37" s="68">
        <v>1</v>
      </c>
      <c r="H37" s="68"/>
      <c r="I37" s="77"/>
      <c r="J37" s="68"/>
      <c r="K37" s="68"/>
      <c r="L37" s="77"/>
      <c r="M37" s="68"/>
      <c r="N37" s="77"/>
      <c r="O37" s="68"/>
      <c r="P37" s="68"/>
      <c r="Q37" s="67"/>
    </row>
    <row r="38" spans="1:31" ht="23.25" customHeight="1">
      <c r="B38" s="63" t="s">
        <v>831</v>
      </c>
      <c r="D38" s="67" t="s">
        <v>832</v>
      </c>
      <c r="E38" s="67"/>
      <c r="F38" s="76"/>
      <c r="G38" s="68"/>
      <c r="H38" s="68"/>
      <c r="I38" s="77"/>
      <c r="J38" s="68"/>
      <c r="K38" s="68"/>
      <c r="L38" s="77"/>
      <c r="M38" s="68"/>
      <c r="N38" s="77"/>
      <c r="O38" s="68"/>
      <c r="P38" s="68"/>
      <c r="Q38" s="67"/>
      <c r="AC38" s="62">
        <f>TRUNC(AE38*옵션!$B$36/100,1)</f>
        <v>0</v>
      </c>
      <c r="AD38" s="62">
        <f>TRUNC(SUM(L31:L36))</f>
        <v>0</v>
      </c>
      <c r="AE38" s="62">
        <f>TRUNC(SUM(AE31:AE37))</f>
        <v>0</v>
      </c>
    </row>
    <row r="39" spans="1:31" ht="23.25" customHeight="1">
      <c r="D39" s="67"/>
      <c r="E39" s="67"/>
      <c r="F39" s="76"/>
      <c r="G39" s="68"/>
      <c r="H39" s="68"/>
      <c r="I39" s="77"/>
      <c r="J39" s="68"/>
      <c r="K39" s="68"/>
      <c r="L39" s="77"/>
      <c r="M39" s="68"/>
      <c r="N39" s="77"/>
      <c r="O39" s="68"/>
      <c r="P39" s="68"/>
      <c r="Q39" s="67"/>
    </row>
    <row r="40" spans="1:31" ht="23.25" customHeight="1">
      <c r="A40" s="63" t="s">
        <v>866</v>
      </c>
      <c r="B40" s="63" t="s">
        <v>853</v>
      </c>
      <c r="C40" s="60" t="s">
        <v>867</v>
      </c>
      <c r="D40" s="231" t="s">
        <v>865</v>
      </c>
      <c r="E40" s="237"/>
      <c r="F40" s="76"/>
      <c r="G40" s="68"/>
      <c r="H40" s="68"/>
      <c r="I40" s="77"/>
      <c r="J40" s="68"/>
      <c r="K40" s="68"/>
      <c r="L40" s="77"/>
      <c r="M40" s="68"/>
      <c r="N40" s="77"/>
      <c r="O40" s="68"/>
      <c r="P40" s="68"/>
      <c r="Q40" s="67"/>
    </row>
    <row r="41" spans="1:31" ht="23.25" customHeight="1">
      <c r="A41" s="63" t="s">
        <v>133</v>
      </c>
      <c r="B41" s="63" t="s">
        <v>642</v>
      </c>
      <c r="C41" s="60" t="s">
        <v>133</v>
      </c>
      <c r="D41" s="67" t="s">
        <v>126</v>
      </c>
      <c r="E41" s="67" t="s">
        <v>127</v>
      </c>
      <c r="F41" s="76" t="s">
        <v>128</v>
      </c>
      <c r="G41" s="68">
        <v>1</v>
      </c>
      <c r="H41" s="68"/>
      <c r="I41" s="77"/>
      <c r="J41" s="68"/>
      <c r="K41" s="68"/>
      <c r="L41" s="77"/>
      <c r="M41" s="68"/>
      <c r="N41" s="77"/>
      <c r="O41" s="68"/>
      <c r="P41" s="68"/>
      <c r="Q41" s="67"/>
      <c r="R41" s="62" t="s">
        <v>834</v>
      </c>
      <c r="AB41" s="62">
        <f>I41</f>
        <v>0</v>
      </c>
      <c r="AC41" s="62">
        <f>G41*H41</f>
        <v>0</v>
      </c>
    </row>
    <row r="42" spans="1:31" ht="23.25" customHeight="1">
      <c r="A42" s="63" t="s">
        <v>133</v>
      </c>
      <c r="B42" s="63" t="s">
        <v>642</v>
      </c>
      <c r="C42" s="60" t="s">
        <v>133</v>
      </c>
      <c r="D42" s="67" t="s">
        <v>126</v>
      </c>
      <c r="E42" s="67" t="s">
        <v>127</v>
      </c>
      <c r="F42" s="76" t="s">
        <v>128</v>
      </c>
      <c r="G42" s="68">
        <v>0.1</v>
      </c>
      <c r="H42" s="68"/>
      <c r="I42" s="77"/>
      <c r="J42" s="68"/>
      <c r="K42" s="68"/>
      <c r="L42" s="77"/>
      <c r="M42" s="68"/>
      <c r="N42" s="77"/>
      <c r="O42" s="68"/>
      <c r="P42" s="68"/>
      <c r="Q42" s="67"/>
      <c r="R42" s="62" t="s">
        <v>834</v>
      </c>
    </row>
    <row r="43" spans="1:31" ht="23.25" customHeight="1">
      <c r="A43" s="63" t="s">
        <v>835</v>
      </c>
      <c r="B43" s="63" t="s">
        <v>642</v>
      </c>
      <c r="C43" s="60" t="s">
        <v>835</v>
      </c>
      <c r="D43" s="67" t="s">
        <v>836</v>
      </c>
      <c r="E43" s="67" t="s">
        <v>837</v>
      </c>
      <c r="F43" s="76" t="s">
        <v>348</v>
      </c>
      <c r="G43" s="68">
        <v>1</v>
      </c>
      <c r="H43" s="68"/>
      <c r="I43" s="77"/>
      <c r="J43" s="68"/>
      <c r="K43" s="68"/>
      <c r="L43" s="77"/>
      <c r="M43" s="68"/>
      <c r="N43" s="77"/>
      <c r="O43" s="68"/>
      <c r="P43" s="68"/>
      <c r="Q43" s="67"/>
      <c r="AB43" s="62">
        <f>TRUNC(SUM(AB40:AB42), 1)</f>
        <v>0</v>
      </c>
    </row>
    <row r="44" spans="1:31" ht="23.25" customHeight="1">
      <c r="A44" s="63" t="s">
        <v>838</v>
      </c>
      <c r="B44" s="63" t="s">
        <v>642</v>
      </c>
      <c r="C44" s="60" t="s">
        <v>838</v>
      </c>
      <c r="D44" s="67" t="s">
        <v>839</v>
      </c>
      <c r="E44" s="67" t="s">
        <v>840</v>
      </c>
      <c r="F44" s="76" t="s">
        <v>348</v>
      </c>
      <c r="G44" s="68">
        <v>1</v>
      </c>
      <c r="H44" s="68"/>
      <c r="I44" s="77"/>
      <c r="J44" s="68"/>
      <c r="K44" s="68"/>
      <c r="L44" s="77"/>
      <c r="M44" s="68"/>
      <c r="N44" s="77"/>
      <c r="O44" s="68"/>
      <c r="P44" s="68"/>
      <c r="Q44" s="67"/>
      <c r="AC44" s="62">
        <f>TRUNC(TRUNC(SUM(AC40:AC43))*옵션!$B$33/100,1)</f>
        <v>0</v>
      </c>
      <c r="AD44" s="62">
        <f>TRUNC(SUM(I40:I43))+TRUNC(SUM(N40:N43))</f>
        <v>0</v>
      </c>
    </row>
    <row r="45" spans="1:31" ht="23.25" customHeight="1">
      <c r="A45" s="63" t="s">
        <v>390</v>
      </c>
      <c r="B45" s="63" t="s">
        <v>642</v>
      </c>
      <c r="C45" s="60" t="s">
        <v>390</v>
      </c>
      <c r="D45" s="67" t="s">
        <v>391</v>
      </c>
      <c r="E45" s="67" t="s">
        <v>392</v>
      </c>
      <c r="F45" s="76" t="s">
        <v>393</v>
      </c>
      <c r="G45" s="68">
        <f>일위노임!G18</f>
        <v>0.06</v>
      </c>
      <c r="H45" s="68"/>
      <c r="I45" s="77"/>
      <c r="J45" s="68"/>
      <c r="K45" s="68"/>
      <c r="L45" s="77"/>
      <c r="M45" s="68"/>
      <c r="N45" s="77"/>
      <c r="O45" s="68"/>
      <c r="P45" s="68"/>
      <c r="Q45" s="67"/>
      <c r="AE45" s="62">
        <f>L45</f>
        <v>0</v>
      </c>
    </row>
    <row r="46" spans="1:31" ht="23.25" customHeight="1">
      <c r="A46" s="63" t="s">
        <v>841</v>
      </c>
      <c r="B46" s="63" t="s">
        <v>642</v>
      </c>
      <c r="C46" s="60" t="s">
        <v>841</v>
      </c>
      <c r="D46" s="67" t="s">
        <v>842</v>
      </c>
      <c r="E46" s="67" t="s">
        <v>843</v>
      </c>
      <c r="F46" s="76" t="s">
        <v>348</v>
      </c>
      <c r="G46" s="68">
        <v>1</v>
      </c>
      <c r="H46" s="68"/>
      <c r="I46" s="77"/>
      <c r="J46" s="68"/>
      <c r="K46" s="68"/>
      <c r="L46" s="77"/>
      <c r="M46" s="68"/>
      <c r="N46" s="77"/>
      <c r="O46" s="68"/>
      <c r="P46" s="68"/>
      <c r="Q46" s="67"/>
    </row>
    <row r="47" spans="1:31" ht="23.25" customHeight="1">
      <c r="B47" s="63" t="s">
        <v>831</v>
      </c>
      <c r="D47" s="67" t="s">
        <v>832</v>
      </c>
      <c r="E47" s="67"/>
      <c r="F47" s="76"/>
      <c r="G47" s="68"/>
      <c r="H47" s="68"/>
      <c r="I47" s="77"/>
      <c r="J47" s="68"/>
      <c r="K47" s="68"/>
      <c r="L47" s="77"/>
      <c r="M47" s="68"/>
      <c r="N47" s="77"/>
      <c r="O47" s="68"/>
      <c r="P47" s="68"/>
      <c r="Q47" s="67"/>
      <c r="AC47" s="62">
        <f>TRUNC(AE47*옵션!$B$36/100,1)</f>
        <v>0</v>
      </c>
      <c r="AD47" s="62">
        <f>TRUNC(SUM(L40:L45))</f>
        <v>0</v>
      </c>
      <c r="AE47" s="62">
        <f>TRUNC(SUM(AE40:AE46))</f>
        <v>0</v>
      </c>
    </row>
    <row r="48" spans="1:31" ht="23.25" customHeight="1">
      <c r="D48" s="67"/>
      <c r="E48" s="67"/>
      <c r="F48" s="76"/>
      <c r="G48" s="68"/>
      <c r="H48" s="68"/>
      <c r="I48" s="77"/>
      <c r="J48" s="68"/>
      <c r="K48" s="68"/>
      <c r="L48" s="77"/>
      <c r="M48" s="68"/>
      <c r="N48" s="77"/>
      <c r="O48" s="68"/>
      <c r="P48" s="68"/>
      <c r="Q48" s="67"/>
    </row>
    <row r="49" spans="1:31" ht="23.25" customHeight="1">
      <c r="A49" s="63" t="s">
        <v>869</v>
      </c>
      <c r="B49" s="63" t="s">
        <v>853</v>
      </c>
      <c r="C49" s="60" t="s">
        <v>870</v>
      </c>
      <c r="D49" s="231" t="s">
        <v>868</v>
      </c>
      <c r="E49" s="237"/>
      <c r="F49" s="76"/>
      <c r="G49" s="68"/>
      <c r="H49" s="68"/>
      <c r="I49" s="77"/>
      <c r="J49" s="68"/>
      <c r="K49" s="68"/>
      <c r="L49" s="77"/>
      <c r="M49" s="68"/>
      <c r="N49" s="77"/>
      <c r="O49" s="68"/>
      <c r="P49" s="68"/>
      <c r="Q49" s="67"/>
    </row>
    <row r="50" spans="1:31" ht="23.25" customHeight="1">
      <c r="A50" s="63" t="s">
        <v>134</v>
      </c>
      <c r="B50" s="63" t="s">
        <v>645</v>
      </c>
      <c r="C50" s="60" t="s">
        <v>134</v>
      </c>
      <c r="D50" s="67" t="s">
        <v>126</v>
      </c>
      <c r="E50" s="67" t="s">
        <v>130</v>
      </c>
      <c r="F50" s="76" t="s">
        <v>128</v>
      </c>
      <c r="G50" s="68">
        <v>1</v>
      </c>
      <c r="H50" s="68"/>
      <c r="I50" s="77"/>
      <c r="J50" s="68"/>
      <c r="K50" s="68"/>
      <c r="L50" s="77"/>
      <c r="M50" s="68"/>
      <c r="N50" s="77"/>
      <c r="O50" s="68"/>
      <c r="P50" s="68"/>
      <c r="Q50" s="67"/>
      <c r="R50" s="62" t="s">
        <v>834</v>
      </c>
      <c r="AB50" s="62">
        <f>I50</f>
        <v>0</v>
      </c>
      <c r="AC50" s="62">
        <f>G50*H50</f>
        <v>0</v>
      </c>
    </row>
    <row r="51" spans="1:31" ht="23.25" customHeight="1">
      <c r="A51" s="63" t="s">
        <v>134</v>
      </c>
      <c r="B51" s="63" t="s">
        <v>645</v>
      </c>
      <c r="C51" s="60" t="s">
        <v>134</v>
      </c>
      <c r="D51" s="67" t="s">
        <v>126</v>
      </c>
      <c r="E51" s="67" t="s">
        <v>130</v>
      </c>
      <c r="F51" s="76" t="s">
        <v>128</v>
      </c>
      <c r="G51" s="68">
        <v>0.1</v>
      </c>
      <c r="H51" s="68"/>
      <c r="I51" s="77"/>
      <c r="J51" s="68"/>
      <c r="K51" s="68"/>
      <c r="L51" s="77"/>
      <c r="M51" s="68"/>
      <c r="N51" s="77"/>
      <c r="O51" s="68"/>
      <c r="P51" s="68"/>
      <c r="Q51" s="67"/>
      <c r="R51" s="62" t="s">
        <v>834</v>
      </c>
    </row>
    <row r="52" spans="1:31" ht="23.25" customHeight="1">
      <c r="A52" s="63" t="s">
        <v>835</v>
      </c>
      <c r="B52" s="63" t="s">
        <v>645</v>
      </c>
      <c r="C52" s="60" t="s">
        <v>835</v>
      </c>
      <c r="D52" s="67" t="s">
        <v>836</v>
      </c>
      <c r="E52" s="67" t="s">
        <v>837</v>
      </c>
      <c r="F52" s="76" t="s">
        <v>348</v>
      </c>
      <c r="G52" s="68">
        <v>1</v>
      </c>
      <c r="H52" s="68"/>
      <c r="I52" s="77"/>
      <c r="J52" s="68"/>
      <c r="K52" s="68"/>
      <c r="L52" s="77"/>
      <c r="M52" s="68"/>
      <c r="N52" s="77"/>
      <c r="O52" s="68"/>
      <c r="P52" s="68"/>
      <c r="Q52" s="67"/>
      <c r="AB52" s="62">
        <f>TRUNC(SUM(AB49:AB51), 1)</f>
        <v>0</v>
      </c>
    </row>
    <row r="53" spans="1:31" ht="23.25" customHeight="1">
      <c r="A53" s="63" t="s">
        <v>838</v>
      </c>
      <c r="B53" s="63" t="s">
        <v>645</v>
      </c>
      <c r="C53" s="60" t="s">
        <v>838</v>
      </c>
      <c r="D53" s="67" t="s">
        <v>839</v>
      </c>
      <c r="E53" s="67" t="s">
        <v>840</v>
      </c>
      <c r="F53" s="76" t="s">
        <v>348</v>
      </c>
      <c r="G53" s="68">
        <v>1</v>
      </c>
      <c r="H53" s="68"/>
      <c r="I53" s="77"/>
      <c r="J53" s="68"/>
      <c r="K53" s="68"/>
      <c r="L53" s="77"/>
      <c r="M53" s="68"/>
      <c r="N53" s="77"/>
      <c r="O53" s="68"/>
      <c r="P53" s="68"/>
      <c r="Q53" s="67"/>
      <c r="AC53" s="62">
        <f>TRUNC(TRUNC(SUM(AC49:AC52))*옵션!$B$33/100,1)</f>
        <v>0</v>
      </c>
      <c r="AD53" s="62">
        <f>TRUNC(SUM(I49:I52))+TRUNC(SUM(N49:N52))</f>
        <v>0</v>
      </c>
    </row>
    <row r="54" spans="1:31" ht="23.25" customHeight="1">
      <c r="A54" s="63" t="s">
        <v>390</v>
      </c>
      <c r="B54" s="63" t="s">
        <v>645</v>
      </c>
      <c r="C54" s="60" t="s">
        <v>390</v>
      </c>
      <c r="D54" s="67" t="s">
        <v>391</v>
      </c>
      <c r="E54" s="67" t="s">
        <v>392</v>
      </c>
      <c r="F54" s="76" t="s">
        <v>393</v>
      </c>
      <c r="G54" s="68">
        <f>일위노임!G21</f>
        <v>7.1999999999999995E-2</v>
      </c>
      <c r="H54" s="68"/>
      <c r="I54" s="77"/>
      <c r="J54" s="68"/>
      <c r="K54" s="68"/>
      <c r="L54" s="77"/>
      <c r="M54" s="68"/>
      <c r="N54" s="77"/>
      <c r="O54" s="68"/>
      <c r="P54" s="68"/>
      <c r="Q54" s="67"/>
      <c r="AE54" s="62">
        <f>L54</f>
        <v>0</v>
      </c>
    </row>
    <row r="55" spans="1:31" ht="23.25" customHeight="1">
      <c r="A55" s="63" t="s">
        <v>841</v>
      </c>
      <c r="B55" s="63" t="s">
        <v>645</v>
      </c>
      <c r="C55" s="60" t="s">
        <v>841</v>
      </c>
      <c r="D55" s="67" t="s">
        <v>842</v>
      </c>
      <c r="E55" s="67" t="s">
        <v>843</v>
      </c>
      <c r="F55" s="76" t="s">
        <v>348</v>
      </c>
      <c r="G55" s="68">
        <v>1</v>
      </c>
      <c r="H55" s="68"/>
      <c r="I55" s="77"/>
      <c r="J55" s="68"/>
      <c r="K55" s="68"/>
      <c r="L55" s="77"/>
      <c r="M55" s="68"/>
      <c r="N55" s="77"/>
      <c r="O55" s="68"/>
      <c r="P55" s="68"/>
      <c r="Q55" s="67"/>
    </row>
    <row r="56" spans="1:31" ht="23.25" customHeight="1">
      <c r="B56" s="63" t="s">
        <v>831</v>
      </c>
      <c r="D56" s="67" t="s">
        <v>832</v>
      </c>
      <c r="E56" s="67"/>
      <c r="F56" s="76"/>
      <c r="G56" s="68"/>
      <c r="H56" s="68"/>
      <c r="I56" s="77"/>
      <c r="J56" s="68"/>
      <c r="K56" s="68"/>
      <c r="L56" s="77"/>
      <c r="M56" s="68"/>
      <c r="N56" s="77"/>
      <c r="O56" s="68"/>
      <c r="P56" s="68"/>
      <c r="Q56" s="67"/>
      <c r="AC56" s="62">
        <f>TRUNC(AE56*옵션!$B$36/100,1)</f>
        <v>0</v>
      </c>
      <c r="AD56" s="62">
        <f>TRUNC(SUM(L49:L54))</f>
        <v>0</v>
      </c>
      <c r="AE56" s="62">
        <f>TRUNC(SUM(AE49:AE55))</f>
        <v>0</v>
      </c>
    </row>
    <row r="57" spans="1:31" ht="23.25" customHeight="1">
      <c r="D57" s="67"/>
      <c r="E57" s="67"/>
      <c r="F57" s="76"/>
      <c r="G57" s="68"/>
      <c r="H57" s="68"/>
      <c r="I57" s="77"/>
      <c r="J57" s="68"/>
      <c r="K57" s="68"/>
      <c r="L57" s="77"/>
      <c r="M57" s="68"/>
      <c r="N57" s="77"/>
      <c r="O57" s="68"/>
      <c r="P57" s="68"/>
      <c r="Q57" s="67"/>
    </row>
    <row r="58" spans="1:31" ht="23.25" customHeight="1">
      <c r="A58" s="63" t="s">
        <v>872</v>
      </c>
      <c r="B58" s="63" t="s">
        <v>853</v>
      </c>
      <c r="C58" s="60" t="s">
        <v>873</v>
      </c>
      <c r="D58" s="231" t="s">
        <v>871</v>
      </c>
      <c r="E58" s="237"/>
      <c r="F58" s="76"/>
      <c r="G58" s="68"/>
      <c r="H58" s="68"/>
      <c r="I58" s="77"/>
      <c r="J58" s="68"/>
      <c r="K58" s="68"/>
      <c r="L58" s="77"/>
      <c r="M58" s="68"/>
      <c r="N58" s="77"/>
      <c r="O58" s="68"/>
      <c r="P58" s="68"/>
      <c r="Q58" s="67"/>
    </row>
    <row r="59" spans="1:31" ht="23.25" customHeight="1">
      <c r="A59" s="63" t="s">
        <v>135</v>
      </c>
      <c r="B59" s="63" t="s">
        <v>647</v>
      </c>
      <c r="C59" s="60" t="s">
        <v>135</v>
      </c>
      <c r="D59" s="67" t="s">
        <v>126</v>
      </c>
      <c r="E59" s="67" t="s">
        <v>130</v>
      </c>
      <c r="F59" s="76" t="s">
        <v>128</v>
      </c>
      <c r="G59" s="68">
        <v>1</v>
      </c>
      <c r="H59" s="68"/>
      <c r="I59" s="77"/>
      <c r="J59" s="68"/>
      <c r="K59" s="68"/>
      <c r="L59" s="77"/>
      <c r="M59" s="68"/>
      <c r="N59" s="77"/>
      <c r="O59" s="68"/>
      <c r="P59" s="68"/>
      <c r="Q59" s="67"/>
      <c r="R59" s="62" t="s">
        <v>834</v>
      </c>
      <c r="AB59" s="62">
        <f>I59</f>
        <v>0</v>
      </c>
      <c r="AC59" s="62">
        <f>G59*H59</f>
        <v>0</v>
      </c>
    </row>
    <row r="60" spans="1:31" ht="23.25" customHeight="1">
      <c r="A60" s="63" t="s">
        <v>135</v>
      </c>
      <c r="B60" s="63" t="s">
        <v>647</v>
      </c>
      <c r="C60" s="60" t="s">
        <v>135</v>
      </c>
      <c r="D60" s="67" t="s">
        <v>126</v>
      </c>
      <c r="E60" s="67" t="s">
        <v>130</v>
      </c>
      <c r="F60" s="76" t="s">
        <v>128</v>
      </c>
      <c r="G60" s="68">
        <v>0.03</v>
      </c>
      <c r="H60" s="68"/>
      <c r="I60" s="77"/>
      <c r="J60" s="68"/>
      <c r="K60" s="68"/>
      <c r="L60" s="77"/>
      <c r="M60" s="68"/>
      <c r="N60" s="77"/>
      <c r="O60" s="68"/>
      <c r="P60" s="68"/>
      <c r="Q60" s="67"/>
      <c r="R60" s="62" t="s">
        <v>834</v>
      </c>
    </row>
    <row r="61" spans="1:31" ht="23.25" customHeight="1">
      <c r="A61" s="63" t="s">
        <v>835</v>
      </c>
      <c r="B61" s="63" t="s">
        <v>647</v>
      </c>
      <c r="C61" s="60" t="s">
        <v>835</v>
      </c>
      <c r="D61" s="67" t="s">
        <v>836</v>
      </c>
      <c r="E61" s="67" t="s">
        <v>837</v>
      </c>
      <c r="F61" s="76" t="s">
        <v>348</v>
      </c>
      <c r="G61" s="68">
        <v>1</v>
      </c>
      <c r="H61" s="68"/>
      <c r="I61" s="77"/>
      <c r="J61" s="68"/>
      <c r="K61" s="68"/>
      <c r="L61" s="77"/>
      <c r="M61" s="68"/>
      <c r="N61" s="77"/>
      <c r="O61" s="68"/>
      <c r="P61" s="68"/>
      <c r="Q61" s="67"/>
      <c r="AB61" s="62">
        <f>TRUNC(SUM(AB58:AB60), 1)</f>
        <v>0</v>
      </c>
    </row>
    <row r="62" spans="1:31" ht="23.25" customHeight="1">
      <c r="A62" s="63" t="s">
        <v>838</v>
      </c>
      <c r="B62" s="63" t="s">
        <v>647</v>
      </c>
      <c r="C62" s="60" t="s">
        <v>838</v>
      </c>
      <c r="D62" s="67" t="s">
        <v>839</v>
      </c>
      <c r="E62" s="67" t="s">
        <v>840</v>
      </c>
      <c r="F62" s="76" t="s">
        <v>348</v>
      </c>
      <c r="G62" s="68">
        <v>1</v>
      </c>
      <c r="H62" s="68"/>
      <c r="I62" s="77"/>
      <c r="J62" s="68"/>
      <c r="K62" s="68"/>
      <c r="L62" s="77"/>
      <c r="M62" s="68"/>
      <c r="N62" s="77"/>
      <c r="O62" s="68"/>
      <c r="P62" s="68"/>
      <c r="Q62" s="67"/>
      <c r="AC62" s="62">
        <f>TRUNC(TRUNC(SUM(AC58:AC61))*옵션!$B$33/100,1)</f>
        <v>0</v>
      </c>
      <c r="AD62" s="62">
        <f>TRUNC(SUM(I58:I61))+TRUNC(SUM(N58:N61))</f>
        <v>0</v>
      </c>
    </row>
    <row r="63" spans="1:31" ht="23.25" customHeight="1">
      <c r="A63" s="63" t="s">
        <v>390</v>
      </c>
      <c r="B63" s="63" t="s">
        <v>647</v>
      </c>
      <c r="C63" s="60" t="s">
        <v>390</v>
      </c>
      <c r="D63" s="67" t="s">
        <v>391</v>
      </c>
      <c r="E63" s="67" t="s">
        <v>392</v>
      </c>
      <c r="F63" s="76" t="s">
        <v>393</v>
      </c>
      <c r="G63" s="68">
        <f>일위노임!G24</f>
        <v>4.2000000000000003E-2</v>
      </c>
      <c r="H63" s="68"/>
      <c r="I63" s="77"/>
      <c r="J63" s="68"/>
      <c r="K63" s="68"/>
      <c r="L63" s="77"/>
      <c r="M63" s="68"/>
      <c r="N63" s="77"/>
      <c r="O63" s="68"/>
      <c r="P63" s="68"/>
      <c r="Q63" s="67"/>
      <c r="AE63" s="62">
        <f>L63</f>
        <v>0</v>
      </c>
    </row>
    <row r="64" spans="1:31" ht="23.25" customHeight="1">
      <c r="A64" s="63" t="s">
        <v>841</v>
      </c>
      <c r="B64" s="63" t="s">
        <v>647</v>
      </c>
      <c r="C64" s="60" t="s">
        <v>841</v>
      </c>
      <c r="D64" s="67" t="s">
        <v>842</v>
      </c>
      <c r="E64" s="67" t="s">
        <v>843</v>
      </c>
      <c r="F64" s="76" t="s">
        <v>348</v>
      </c>
      <c r="G64" s="68">
        <v>1</v>
      </c>
      <c r="H64" s="68"/>
      <c r="I64" s="77"/>
      <c r="J64" s="68"/>
      <c r="K64" s="68"/>
      <c r="L64" s="77"/>
      <c r="M64" s="68"/>
      <c r="N64" s="77"/>
      <c r="O64" s="68"/>
      <c r="P64" s="68"/>
      <c r="Q64" s="67"/>
    </row>
    <row r="65" spans="1:31" ht="23.25" customHeight="1">
      <c r="B65" s="63" t="s">
        <v>831</v>
      </c>
      <c r="D65" s="67" t="s">
        <v>832</v>
      </c>
      <c r="E65" s="67"/>
      <c r="F65" s="76"/>
      <c r="G65" s="68"/>
      <c r="H65" s="68"/>
      <c r="I65" s="77"/>
      <c r="J65" s="68"/>
      <c r="K65" s="68"/>
      <c r="L65" s="77"/>
      <c r="M65" s="68"/>
      <c r="N65" s="77"/>
      <c r="O65" s="68"/>
      <c r="P65" s="68"/>
      <c r="Q65" s="67"/>
      <c r="AC65" s="62">
        <f>TRUNC(AE65*옵션!$B$36/100,1)</f>
        <v>0</v>
      </c>
      <c r="AD65" s="62">
        <f>TRUNC(SUM(L58:L63))</f>
        <v>0</v>
      </c>
      <c r="AE65" s="62">
        <f>TRUNC(SUM(AE58:AE64))</f>
        <v>0</v>
      </c>
    </row>
    <row r="66" spans="1:31" ht="23.25" customHeight="1">
      <c r="D66" s="67"/>
      <c r="E66" s="67"/>
      <c r="F66" s="76"/>
      <c r="G66" s="68"/>
      <c r="H66" s="68"/>
      <c r="I66" s="77"/>
      <c r="J66" s="68"/>
      <c r="K66" s="68"/>
      <c r="L66" s="77"/>
      <c r="M66" s="68"/>
      <c r="N66" s="77"/>
      <c r="O66" s="68"/>
      <c r="P66" s="68"/>
      <c r="Q66" s="67"/>
    </row>
    <row r="67" spans="1:31" ht="23.25" customHeight="1">
      <c r="A67" s="63" t="s">
        <v>875</v>
      </c>
      <c r="B67" s="63" t="s">
        <v>853</v>
      </c>
      <c r="C67" s="60" t="s">
        <v>876</v>
      </c>
      <c r="D67" s="231" t="s">
        <v>874</v>
      </c>
      <c r="E67" s="237"/>
      <c r="F67" s="76"/>
      <c r="G67" s="68"/>
      <c r="H67" s="68"/>
      <c r="I67" s="77"/>
      <c r="J67" s="68"/>
      <c r="K67" s="68"/>
      <c r="L67" s="77"/>
      <c r="M67" s="68"/>
      <c r="N67" s="77"/>
      <c r="O67" s="68"/>
      <c r="P67" s="68"/>
      <c r="Q67" s="67"/>
    </row>
    <row r="68" spans="1:31" ht="23.25" customHeight="1">
      <c r="A68" s="63" t="s">
        <v>136</v>
      </c>
      <c r="B68" s="63" t="s">
        <v>650</v>
      </c>
      <c r="C68" s="60" t="s">
        <v>136</v>
      </c>
      <c r="D68" s="67" t="s">
        <v>137</v>
      </c>
      <c r="E68" s="67" t="s">
        <v>138</v>
      </c>
      <c r="F68" s="76" t="s">
        <v>128</v>
      </c>
      <c r="G68" s="68">
        <v>1</v>
      </c>
      <c r="H68" s="68"/>
      <c r="I68" s="77"/>
      <c r="J68" s="68"/>
      <c r="K68" s="68"/>
      <c r="L68" s="77"/>
      <c r="M68" s="68"/>
      <c r="N68" s="77"/>
      <c r="O68" s="68"/>
      <c r="P68" s="68"/>
      <c r="Q68" s="67"/>
      <c r="R68" s="62" t="s">
        <v>844</v>
      </c>
      <c r="AB68" s="62">
        <f>I68</f>
        <v>0</v>
      </c>
      <c r="AC68" s="62">
        <f>G68*H68</f>
        <v>0</v>
      </c>
    </row>
    <row r="69" spans="1:31" ht="23.25" customHeight="1">
      <c r="A69" s="63" t="s">
        <v>136</v>
      </c>
      <c r="B69" s="63" t="s">
        <v>650</v>
      </c>
      <c r="C69" s="60" t="s">
        <v>136</v>
      </c>
      <c r="D69" s="67" t="s">
        <v>137</v>
      </c>
      <c r="E69" s="67" t="s">
        <v>138</v>
      </c>
      <c r="F69" s="76" t="s">
        <v>128</v>
      </c>
      <c r="G69" s="68">
        <v>0.03</v>
      </c>
      <c r="H69" s="68"/>
      <c r="I69" s="77"/>
      <c r="J69" s="68"/>
      <c r="K69" s="68"/>
      <c r="L69" s="77"/>
      <c r="M69" s="68"/>
      <c r="N69" s="77"/>
      <c r="O69" s="68"/>
      <c r="P69" s="68"/>
      <c r="Q69" s="67"/>
      <c r="R69" s="62" t="s">
        <v>844</v>
      </c>
    </row>
    <row r="70" spans="1:31" ht="23.25" customHeight="1">
      <c r="A70" s="63" t="s">
        <v>835</v>
      </c>
      <c r="B70" s="63" t="s">
        <v>650</v>
      </c>
      <c r="C70" s="60" t="s">
        <v>835</v>
      </c>
      <c r="D70" s="67" t="s">
        <v>836</v>
      </c>
      <c r="E70" s="67" t="s">
        <v>837</v>
      </c>
      <c r="F70" s="76" t="s">
        <v>348</v>
      </c>
      <c r="G70" s="68">
        <v>1</v>
      </c>
      <c r="H70" s="68"/>
      <c r="I70" s="77"/>
      <c r="J70" s="68"/>
      <c r="K70" s="68"/>
      <c r="L70" s="77"/>
      <c r="M70" s="68"/>
      <c r="N70" s="77"/>
      <c r="O70" s="68"/>
      <c r="P70" s="68"/>
      <c r="Q70" s="67"/>
      <c r="AB70" s="62">
        <f>TRUNC(SUM(AB67:AB69), 1)</f>
        <v>0</v>
      </c>
    </row>
    <row r="71" spans="1:31" ht="23.25" customHeight="1">
      <c r="A71" s="63" t="s">
        <v>838</v>
      </c>
      <c r="B71" s="63" t="s">
        <v>650</v>
      </c>
      <c r="C71" s="60" t="s">
        <v>838</v>
      </c>
      <c r="D71" s="67" t="s">
        <v>839</v>
      </c>
      <c r="E71" s="67" t="s">
        <v>840</v>
      </c>
      <c r="F71" s="76" t="s">
        <v>348</v>
      </c>
      <c r="G71" s="68">
        <v>1</v>
      </c>
      <c r="H71" s="68"/>
      <c r="I71" s="77"/>
      <c r="J71" s="68"/>
      <c r="K71" s="68"/>
      <c r="L71" s="77"/>
      <c r="M71" s="68"/>
      <c r="N71" s="77"/>
      <c r="O71" s="68"/>
      <c r="P71" s="68"/>
      <c r="Q71" s="67"/>
      <c r="AC71" s="62">
        <f>TRUNC(TRUNC(SUM(AC67:AC70))*옵션!$B$33/100,1)</f>
        <v>0</v>
      </c>
      <c r="AD71" s="62">
        <f>TRUNC(SUM(I67:I70))+TRUNC(SUM(N67:N70))</f>
        <v>0</v>
      </c>
    </row>
    <row r="72" spans="1:31" ht="23.25" customHeight="1">
      <c r="A72" s="63" t="s">
        <v>398</v>
      </c>
      <c r="B72" s="63" t="s">
        <v>650</v>
      </c>
      <c r="C72" s="60" t="s">
        <v>398</v>
      </c>
      <c r="D72" s="67" t="s">
        <v>391</v>
      </c>
      <c r="E72" s="67" t="s">
        <v>1195</v>
      </c>
      <c r="F72" s="76" t="s">
        <v>393</v>
      </c>
      <c r="G72" s="68">
        <f>일위노임!G28</f>
        <v>6.0000000000000001E-3</v>
      </c>
      <c r="H72" s="68"/>
      <c r="I72" s="77"/>
      <c r="J72" s="68"/>
      <c r="K72" s="68"/>
      <c r="L72" s="77"/>
      <c r="M72" s="68"/>
      <c r="N72" s="77"/>
      <c r="O72" s="68"/>
      <c r="P72" s="68"/>
      <c r="Q72" s="67"/>
      <c r="AE72" s="62">
        <f>L72</f>
        <v>0</v>
      </c>
    </row>
    <row r="73" spans="1:31" ht="23.25" customHeight="1">
      <c r="A73" s="63" t="s">
        <v>402</v>
      </c>
      <c r="B73" s="63" t="s">
        <v>650</v>
      </c>
      <c r="C73" s="60" t="s">
        <v>402</v>
      </c>
      <c r="D73" s="67" t="s">
        <v>391</v>
      </c>
      <c r="E73" s="67" t="s">
        <v>403</v>
      </c>
      <c r="F73" s="76" t="s">
        <v>393</v>
      </c>
      <c r="G73" s="68">
        <f>일위노임!G29</f>
        <v>1.4E-2</v>
      </c>
      <c r="H73" s="68"/>
      <c r="I73" s="77"/>
      <c r="J73" s="68"/>
      <c r="K73" s="68"/>
      <c r="L73" s="77"/>
      <c r="M73" s="68"/>
      <c r="N73" s="77"/>
      <c r="O73" s="68"/>
      <c r="P73" s="68"/>
      <c r="Q73" s="67"/>
      <c r="AE73" s="62">
        <f>L73</f>
        <v>0</v>
      </c>
    </row>
    <row r="74" spans="1:31" ht="23.25" customHeight="1">
      <c r="A74" s="63" t="s">
        <v>841</v>
      </c>
      <c r="B74" s="63" t="s">
        <v>650</v>
      </c>
      <c r="C74" s="60" t="s">
        <v>841</v>
      </c>
      <c r="D74" s="67" t="s">
        <v>842</v>
      </c>
      <c r="E74" s="67" t="s">
        <v>843</v>
      </c>
      <c r="F74" s="76" t="s">
        <v>348</v>
      </c>
      <c r="G74" s="68">
        <v>1</v>
      </c>
      <c r="H74" s="68"/>
      <c r="I74" s="77"/>
      <c r="J74" s="68"/>
      <c r="K74" s="68"/>
      <c r="L74" s="77"/>
      <c r="M74" s="68"/>
      <c r="N74" s="77"/>
      <c r="O74" s="68"/>
      <c r="P74" s="68"/>
      <c r="Q74" s="67"/>
    </row>
    <row r="75" spans="1:31" ht="23.25" customHeight="1">
      <c r="B75" s="63" t="s">
        <v>831</v>
      </c>
      <c r="D75" s="67" t="s">
        <v>832</v>
      </c>
      <c r="E75" s="67"/>
      <c r="F75" s="76"/>
      <c r="G75" s="68"/>
      <c r="H75" s="68"/>
      <c r="I75" s="77"/>
      <c r="J75" s="68"/>
      <c r="K75" s="68"/>
      <c r="L75" s="77"/>
      <c r="M75" s="68"/>
      <c r="N75" s="77"/>
      <c r="O75" s="68"/>
      <c r="P75" s="68"/>
      <c r="Q75" s="67"/>
      <c r="AC75" s="62">
        <f>TRUNC(AE75*옵션!$B$36/100,1)</f>
        <v>0</v>
      </c>
      <c r="AD75" s="62">
        <f>TRUNC(SUM(L67:L73))</f>
        <v>0</v>
      </c>
      <c r="AE75" s="62">
        <f>TRUNC(SUM(AE67:AE74))</f>
        <v>0</v>
      </c>
    </row>
    <row r="76" spans="1:31" ht="23.25" customHeight="1">
      <c r="D76" s="67"/>
      <c r="E76" s="67"/>
      <c r="F76" s="76"/>
      <c r="G76" s="68"/>
      <c r="H76" s="68"/>
      <c r="I76" s="77"/>
      <c r="J76" s="68"/>
      <c r="K76" s="68"/>
      <c r="L76" s="77"/>
      <c r="M76" s="68"/>
      <c r="N76" s="77"/>
      <c r="O76" s="68"/>
      <c r="P76" s="68"/>
      <c r="Q76" s="67"/>
    </row>
    <row r="77" spans="1:31" ht="23.25" customHeight="1">
      <c r="A77" s="63" t="s">
        <v>878</v>
      </c>
      <c r="B77" s="63" t="s">
        <v>853</v>
      </c>
      <c r="C77" s="60" t="s">
        <v>879</v>
      </c>
      <c r="D77" s="231" t="s">
        <v>877</v>
      </c>
      <c r="E77" s="237"/>
      <c r="F77" s="76"/>
      <c r="G77" s="68"/>
      <c r="H77" s="68"/>
      <c r="I77" s="77"/>
      <c r="J77" s="68"/>
      <c r="K77" s="68"/>
      <c r="L77" s="77"/>
      <c r="M77" s="68"/>
      <c r="N77" s="77"/>
      <c r="O77" s="68"/>
      <c r="P77" s="68"/>
      <c r="Q77" s="67"/>
    </row>
    <row r="78" spans="1:31" ht="23.25" customHeight="1">
      <c r="A78" s="63" t="s">
        <v>336</v>
      </c>
      <c r="B78" s="63" t="s">
        <v>653</v>
      </c>
      <c r="C78" s="60" t="s">
        <v>336</v>
      </c>
      <c r="D78" s="67" t="s">
        <v>137</v>
      </c>
      <c r="E78" s="67" t="s">
        <v>337</v>
      </c>
      <c r="F78" s="76" t="s">
        <v>128</v>
      </c>
      <c r="G78" s="68">
        <v>1</v>
      </c>
      <c r="H78" s="68"/>
      <c r="I78" s="77"/>
      <c r="J78" s="68"/>
      <c r="K78" s="68"/>
      <c r="L78" s="77"/>
      <c r="M78" s="68"/>
      <c r="N78" s="77"/>
      <c r="O78" s="68"/>
      <c r="P78" s="68"/>
      <c r="Q78" s="67"/>
      <c r="AB78" s="62">
        <f>I78</f>
        <v>0</v>
      </c>
      <c r="AC78" s="62">
        <f>G78*H78</f>
        <v>0</v>
      </c>
    </row>
    <row r="79" spans="1:31" ht="23.25" customHeight="1">
      <c r="A79" s="63" t="s">
        <v>336</v>
      </c>
      <c r="B79" s="63" t="s">
        <v>653</v>
      </c>
      <c r="C79" s="60" t="s">
        <v>336</v>
      </c>
      <c r="D79" s="67" t="s">
        <v>137</v>
      </c>
      <c r="E79" s="67" t="s">
        <v>337</v>
      </c>
      <c r="F79" s="76" t="s">
        <v>128</v>
      </c>
      <c r="G79" s="68">
        <v>0.03</v>
      </c>
      <c r="H79" s="68"/>
      <c r="I79" s="77"/>
      <c r="J79" s="68"/>
      <c r="K79" s="68"/>
      <c r="L79" s="77"/>
      <c r="M79" s="68"/>
      <c r="N79" s="77"/>
      <c r="O79" s="68"/>
      <c r="P79" s="68"/>
      <c r="Q79" s="67"/>
    </row>
    <row r="80" spans="1:31" ht="23.25" customHeight="1">
      <c r="A80" s="63" t="s">
        <v>835</v>
      </c>
      <c r="B80" s="63" t="s">
        <v>653</v>
      </c>
      <c r="C80" s="60" t="s">
        <v>835</v>
      </c>
      <c r="D80" s="67" t="s">
        <v>836</v>
      </c>
      <c r="E80" s="67" t="s">
        <v>837</v>
      </c>
      <c r="F80" s="76" t="s">
        <v>348</v>
      </c>
      <c r="G80" s="68">
        <v>1</v>
      </c>
      <c r="H80" s="68"/>
      <c r="I80" s="77"/>
      <c r="J80" s="68"/>
      <c r="K80" s="68"/>
      <c r="L80" s="77"/>
      <c r="M80" s="68"/>
      <c r="N80" s="77"/>
      <c r="O80" s="68"/>
      <c r="P80" s="68"/>
      <c r="Q80" s="67"/>
      <c r="AB80" s="62">
        <f>TRUNC(SUM(AB77:AB79), 1)</f>
        <v>0</v>
      </c>
    </row>
    <row r="81" spans="1:31" ht="23.25" customHeight="1">
      <c r="A81" s="63" t="s">
        <v>838</v>
      </c>
      <c r="B81" s="63" t="s">
        <v>653</v>
      </c>
      <c r="C81" s="60" t="s">
        <v>838</v>
      </c>
      <c r="D81" s="67" t="s">
        <v>839</v>
      </c>
      <c r="E81" s="67" t="s">
        <v>840</v>
      </c>
      <c r="F81" s="76" t="s">
        <v>348</v>
      </c>
      <c r="G81" s="68">
        <v>1</v>
      </c>
      <c r="H81" s="68"/>
      <c r="I81" s="77"/>
      <c r="J81" s="68"/>
      <c r="K81" s="68"/>
      <c r="L81" s="77"/>
      <c r="M81" s="68"/>
      <c r="N81" s="77"/>
      <c r="O81" s="68"/>
      <c r="P81" s="68"/>
      <c r="Q81" s="67"/>
      <c r="AC81" s="62">
        <f>TRUNC(TRUNC(SUM(AC77:AC80))*옵션!$B$33/100,1)</f>
        <v>0</v>
      </c>
      <c r="AD81" s="62">
        <f>TRUNC(SUM(I77:I80))+TRUNC(SUM(N77:N80))</f>
        <v>0</v>
      </c>
    </row>
    <row r="82" spans="1:31" ht="23.25" customHeight="1">
      <c r="A82" s="63" t="s">
        <v>398</v>
      </c>
      <c r="B82" s="63" t="s">
        <v>653</v>
      </c>
      <c r="C82" s="60" t="s">
        <v>398</v>
      </c>
      <c r="D82" s="67" t="s">
        <v>391</v>
      </c>
      <c r="E82" s="67" t="s">
        <v>1195</v>
      </c>
      <c r="F82" s="76" t="s">
        <v>393</v>
      </c>
      <c r="G82" s="68">
        <f>일위노임!G33</f>
        <v>5.4000000000000003E-3</v>
      </c>
      <c r="H82" s="68"/>
      <c r="I82" s="77"/>
      <c r="J82" s="68"/>
      <c r="K82" s="68"/>
      <c r="L82" s="77"/>
      <c r="M82" s="68"/>
      <c r="N82" s="77"/>
      <c r="O82" s="68"/>
      <c r="P82" s="68"/>
      <c r="Q82" s="67"/>
      <c r="AE82" s="62">
        <f>L82</f>
        <v>0</v>
      </c>
    </row>
    <row r="83" spans="1:31" ht="23.25" customHeight="1">
      <c r="A83" s="63" t="s">
        <v>402</v>
      </c>
      <c r="B83" s="63" t="s">
        <v>653</v>
      </c>
      <c r="C83" s="60" t="s">
        <v>402</v>
      </c>
      <c r="D83" s="67" t="s">
        <v>391</v>
      </c>
      <c r="E83" s="67" t="s">
        <v>403</v>
      </c>
      <c r="F83" s="76" t="s">
        <v>393</v>
      </c>
      <c r="G83" s="68">
        <f>일위노임!G34</f>
        <v>1.26E-2</v>
      </c>
      <c r="H83" s="68"/>
      <c r="I83" s="77"/>
      <c r="J83" s="68"/>
      <c r="K83" s="68"/>
      <c r="L83" s="77"/>
      <c r="M83" s="68"/>
      <c r="N83" s="77"/>
      <c r="O83" s="68"/>
      <c r="P83" s="68"/>
      <c r="Q83" s="67"/>
      <c r="AE83" s="62">
        <f>L83</f>
        <v>0</v>
      </c>
    </row>
    <row r="84" spans="1:31" ht="23.25" customHeight="1">
      <c r="A84" s="63" t="s">
        <v>841</v>
      </c>
      <c r="B84" s="63" t="s">
        <v>653</v>
      </c>
      <c r="C84" s="60" t="s">
        <v>841</v>
      </c>
      <c r="D84" s="67" t="s">
        <v>842</v>
      </c>
      <c r="E84" s="67" t="s">
        <v>843</v>
      </c>
      <c r="F84" s="76" t="s">
        <v>348</v>
      </c>
      <c r="G84" s="68">
        <v>1</v>
      </c>
      <c r="H84" s="68"/>
      <c r="I84" s="77"/>
      <c r="J84" s="68"/>
      <c r="K84" s="68"/>
      <c r="L84" s="77"/>
      <c r="M84" s="68"/>
      <c r="N84" s="77"/>
      <c r="O84" s="68"/>
      <c r="P84" s="68"/>
      <c r="Q84" s="67"/>
    </row>
    <row r="85" spans="1:31" ht="23.25" customHeight="1">
      <c r="B85" s="63" t="s">
        <v>831</v>
      </c>
      <c r="D85" s="67" t="s">
        <v>832</v>
      </c>
      <c r="E85" s="67"/>
      <c r="F85" s="76"/>
      <c r="G85" s="68"/>
      <c r="H85" s="68"/>
      <c r="I85" s="77"/>
      <c r="J85" s="68"/>
      <c r="K85" s="68"/>
      <c r="L85" s="77"/>
      <c r="M85" s="68"/>
      <c r="N85" s="77"/>
      <c r="O85" s="68"/>
      <c r="P85" s="68"/>
      <c r="Q85" s="67"/>
      <c r="AC85" s="62">
        <f>TRUNC(AE85*옵션!$B$36/100,1)</f>
        <v>0</v>
      </c>
      <c r="AD85" s="62">
        <f>TRUNC(SUM(L77:L83))</f>
        <v>0</v>
      </c>
      <c r="AE85" s="62">
        <f>TRUNC(SUM(AE77:AE84))</f>
        <v>0</v>
      </c>
    </row>
    <row r="86" spans="1:31" ht="23.25" customHeight="1">
      <c r="D86" s="67"/>
      <c r="E86" s="67"/>
      <c r="F86" s="76"/>
      <c r="G86" s="68"/>
      <c r="H86" s="68"/>
      <c r="I86" s="77"/>
      <c r="J86" s="68"/>
      <c r="K86" s="68"/>
      <c r="L86" s="77"/>
      <c r="M86" s="68"/>
      <c r="N86" s="77"/>
      <c r="O86" s="68"/>
      <c r="P86" s="68"/>
      <c r="Q86" s="67"/>
    </row>
    <row r="87" spans="1:31" ht="23.25" customHeight="1">
      <c r="A87" s="63" t="s">
        <v>881</v>
      </c>
      <c r="B87" s="63" t="s">
        <v>882</v>
      </c>
      <c r="C87" s="60" t="s">
        <v>883</v>
      </c>
      <c r="D87" s="231" t="s">
        <v>880</v>
      </c>
      <c r="E87" s="237"/>
      <c r="F87" s="76"/>
      <c r="G87" s="68"/>
      <c r="H87" s="68"/>
      <c r="I87" s="77"/>
      <c r="J87" s="68"/>
      <c r="K87" s="68"/>
      <c r="L87" s="77"/>
      <c r="M87" s="68"/>
      <c r="N87" s="77"/>
      <c r="O87" s="68"/>
      <c r="P87" s="68"/>
      <c r="Q87" s="67"/>
    </row>
    <row r="88" spans="1:31" ht="23.25" customHeight="1">
      <c r="A88" s="63" t="s">
        <v>338</v>
      </c>
      <c r="B88" s="63" t="s">
        <v>655</v>
      </c>
      <c r="C88" s="60" t="s">
        <v>338</v>
      </c>
      <c r="D88" s="67" t="s">
        <v>137</v>
      </c>
      <c r="E88" s="67" t="s">
        <v>339</v>
      </c>
      <c r="F88" s="76" t="s">
        <v>128</v>
      </c>
      <c r="G88" s="68">
        <v>1</v>
      </c>
      <c r="H88" s="68"/>
      <c r="I88" s="77"/>
      <c r="J88" s="68"/>
      <c r="K88" s="68"/>
      <c r="L88" s="77"/>
      <c r="M88" s="68"/>
      <c r="N88" s="77"/>
      <c r="O88" s="68"/>
      <c r="P88" s="68"/>
      <c r="Q88" s="67"/>
      <c r="AB88" s="62">
        <f>I88</f>
        <v>0</v>
      </c>
      <c r="AC88" s="62">
        <f>G88*H88</f>
        <v>0</v>
      </c>
    </row>
    <row r="89" spans="1:31" ht="23.25" customHeight="1">
      <c r="A89" s="63" t="s">
        <v>338</v>
      </c>
      <c r="B89" s="63" t="s">
        <v>655</v>
      </c>
      <c r="C89" s="60" t="s">
        <v>338</v>
      </c>
      <c r="D89" s="67" t="s">
        <v>137</v>
      </c>
      <c r="E89" s="67" t="s">
        <v>339</v>
      </c>
      <c r="F89" s="76" t="s">
        <v>128</v>
      </c>
      <c r="G89" s="68">
        <v>0.03</v>
      </c>
      <c r="H89" s="68"/>
      <c r="I89" s="77"/>
      <c r="J89" s="68"/>
      <c r="K89" s="68"/>
      <c r="L89" s="77"/>
      <c r="M89" s="68"/>
      <c r="N89" s="77"/>
      <c r="O89" s="68"/>
      <c r="P89" s="68"/>
      <c r="Q89" s="67"/>
    </row>
    <row r="90" spans="1:31" ht="23.25" customHeight="1">
      <c r="A90" s="63" t="s">
        <v>835</v>
      </c>
      <c r="B90" s="63" t="s">
        <v>655</v>
      </c>
      <c r="C90" s="60" t="s">
        <v>835</v>
      </c>
      <c r="D90" s="67" t="s">
        <v>836</v>
      </c>
      <c r="E90" s="67" t="s">
        <v>837</v>
      </c>
      <c r="F90" s="76" t="s">
        <v>348</v>
      </c>
      <c r="G90" s="68">
        <v>1</v>
      </c>
      <c r="H90" s="68"/>
      <c r="I90" s="77"/>
      <c r="J90" s="68"/>
      <c r="K90" s="68"/>
      <c r="L90" s="77"/>
      <c r="M90" s="68"/>
      <c r="N90" s="77"/>
      <c r="O90" s="68"/>
      <c r="P90" s="68"/>
      <c r="Q90" s="67"/>
      <c r="AB90" s="62">
        <f>TRUNC(SUM(AB87:AB89), 1)</f>
        <v>0</v>
      </c>
    </row>
    <row r="91" spans="1:31" ht="23.25" customHeight="1">
      <c r="A91" s="63" t="s">
        <v>838</v>
      </c>
      <c r="B91" s="63" t="s">
        <v>655</v>
      </c>
      <c r="C91" s="60" t="s">
        <v>838</v>
      </c>
      <c r="D91" s="67" t="s">
        <v>839</v>
      </c>
      <c r="E91" s="67" t="s">
        <v>840</v>
      </c>
      <c r="F91" s="76" t="s">
        <v>348</v>
      </c>
      <c r="G91" s="68">
        <v>1</v>
      </c>
      <c r="H91" s="68"/>
      <c r="I91" s="77"/>
      <c r="J91" s="68"/>
      <c r="K91" s="68"/>
      <c r="L91" s="77"/>
      <c r="M91" s="68"/>
      <c r="N91" s="77"/>
      <c r="O91" s="68"/>
      <c r="P91" s="68"/>
      <c r="Q91" s="67"/>
      <c r="AC91" s="62">
        <f>TRUNC(TRUNC(SUM(AC87:AC90))*옵션!$B$33/100,1)</f>
        <v>0</v>
      </c>
      <c r="AD91" s="62">
        <f>TRUNC(SUM(I87:I90))+TRUNC(SUM(N87:N90))</f>
        <v>0</v>
      </c>
    </row>
    <row r="92" spans="1:31" ht="23.25" customHeight="1">
      <c r="A92" s="63" t="s">
        <v>398</v>
      </c>
      <c r="B92" s="63" t="s">
        <v>655</v>
      </c>
      <c r="C92" s="60" t="s">
        <v>398</v>
      </c>
      <c r="D92" s="67" t="s">
        <v>391</v>
      </c>
      <c r="E92" s="67" t="s">
        <v>1195</v>
      </c>
      <c r="F92" s="76" t="s">
        <v>393</v>
      </c>
      <c r="G92" s="68">
        <f>일위노임!G38</f>
        <v>5.1999999999999998E-3</v>
      </c>
      <c r="H92" s="68"/>
      <c r="I92" s="77"/>
      <c r="J92" s="68"/>
      <c r="K92" s="68"/>
      <c r="L92" s="77"/>
      <c r="M92" s="68"/>
      <c r="N92" s="77"/>
      <c r="O92" s="68"/>
      <c r="P92" s="68"/>
      <c r="Q92" s="67"/>
      <c r="AE92" s="62">
        <f>L92</f>
        <v>0</v>
      </c>
    </row>
    <row r="93" spans="1:31" ht="23.25" customHeight="1">
      <c r="A93" s="63" t="s">
        <v>402</v>
      </c>
      <c r="B93" s="63" t="s">
        <v>655</v>
      </c>
      <c r="C93" s="60" t="s">
        <v>402</v>
      </c>
      <c r="D93" s="67" t="s">
        <v>391</v>
      </c>
      <c r="E93" s="67" t="s">
        <v>403</v>
      </c>
      <c r="F93" s="76" t="s">
        <v>393</v>
      </c>
      <c r="G93" s="68">
        <f>일위노임!G39</f>
        <v>1.214E-2</v>
      </c>
      <c r="H93" s="68"/>
      <c r="I93" s="77"/>
      <c r="J93" s="68"/>
      <c r="K93" s="68"/>
      <c r="L93" s="77"/>
      <c r="M93" s="68"/>
      <c r="N93" s="77"/>
      <c r="O93" s="68"/>
      <c r="P93" s="68"/>
      <c r="Q93" s="67"/>
      <c r="AE93" s="62">
        <f>L93</f>
        <v>0</v>
      </c>
    </row>
    <row r="94" spans="1:31" ht="23.25" customHeight="1">
      <c r="A94" s="63" t="s">
        <v>841</v>
      </c>
      <c r="B94" s="63" t="s">
        <v>655</v>
      </c>
      <c r="C94" s="60" t="s">
        <v>841</v>
      </c>
      <c r="D94" s="67" t="s">
        <v>842</v>
      </c>
      <c r="E94" s="67" t="s">
        <v>843</v>
      </c>
      <c r="F94" s="76" t="s">
        <v>348</v>
      </c>
      <c r="G94" s="68">
        <v>1</v>
      </c>
      <c r="H94" s="68"/>
      <c r="I94" s="77"/>
      <c r="J94" s="68"/>
      <c r="K94" s="68"/>
      <c r="L94" s="77"/>
      <c r="M94" s="68"/>
      <c r="N94" s="77"/>
      <c r="O94" s="68"/>
      <c r="P94" s="68"/>
      <c r="Q94" s="67"/>
    </row>
    <row r="95" spans="1:31" ht="23.25" customHeight="1">
      <c r="B95" s="63" t="s">
        <v>831</v>
      </c>
      <c r="D95" s="67" t="s">
        <v>832</v>
      </c>
      <c r="E95" s="67"/>
      <c r="F95" s="76"/>
      <c r="G95" s="68"/>
      <c r="H95" s="68"/>
      <c r="I95" s="77"/>
      <c r="J95" s="68"/>
      <c r="K95" s="68"/>
      <c r="L95" s="77"/>
      <c r="M95" s="68"/>
      <c r="N95" s="77"/>
      <c r="O95" s="68"/>
      <c r="P95" s="68"/>
      <c r="Q95" s="67"/>
      <c r="AC95" s="62">
        <f>TRUNC(AE95*옵션!$B$36/100,1)</f>
        <v>0</v>
      </c>
      <c r="AD95" s="62">
        <f>TRUNC(SUM(L87:L93))</f>
        <v>0</v>
      </c>
      <c r="AE95" s="62">
        <f>TRUNC(SUM(AE87:AE94))</f>
        <v>0</v>
      </c>
    </row>
    <row r="96" spans="1:31" ht="23.25" customHeight="1">
      <c r="D96" s="67"/>
      <c r="E96" s="67"/>
      <c r="F96" s="76"/>
      <c r="G96" s="68"/>
      <c r="H96" s="68"/>
      <c r="I96" s="77"/>
      <c r="J96" s="68"/>
      <c r="K96" s="68"/>
      <c r="L96" s="77"/>
      <c r="M96" s="68"/>
      <c r="N96" s="77"/>
      <c r="O96" s="68"/>
      <c r="P96" s="68"/>
      <c r="Q96" s="67"/>
    </row>
    <row r="97" spans="1:31" ht="23.25" customHeight="1">
      <c r="A97" s="63" t="s">
        <v>885</v>
      </c>
      <c r="B97" s="63" t="s">
        <v>882</v>
      </c>
      <c r="C97" s="60" t="s">
        <v>886</v>
      </c>
      <c r="D97" s="231" t="s">
        <v>884</v>
      </c>
      <c r="E97" s="237"/>
      <c r="F97" s="76"/>
      <c r="G97" s="68"/>
      <c r="H97" s="68"/>
      <c r="I97" s="77"/>
      <c r="J97" s="68"/>
      <c r="K97" s="68"/>
      <c r="L97" s="77"/>
      <c r="M97" s="68"/>
      <c r="N97" s="77"/>
      <c r="O97" s="68"/>
      <c r="P97" s="68"/>
      <c r="Q97" s="67"/>
    </row>
    <row r="98" spans="1:31" ht="23.25" customHeight="1">
      <c r="A98" s="63" t="s">
        <v>340</v>
      </c>
      <c r="B98" s="63" t="s">
        <v>657</v>
      </c>
      <c r="C98" s="60" t="s">
        <v>340</v>
      </c>
      <c r="D98" s="67" t="s">
        <v>137</v>
      </c>
      <c r="E98" s="67" t="s">
        <v>341</v>
      </c>
      <c r="F98" s="76" t="s">
        <v>128</v>
      </c>
      <c r="G98" s="68">
        <v>1</v>
      </c>
      <c r="H98" s="68"/>
      <c r="I98" s="77"/>
      <c r="J98" s="68"/>
      <c r="K98" s="68"/>
      <c r="L98" s="77"/>
      <c r="M98" s="68"/>
      <c r="N98" s="77"/>
      <c r="O98" s="68"/>
      <c r="P98" s="68"/>
      <c r="Q98" s="67"/>
      <c r="AB98" s="62">
        <f>I98</f>
        <v>0</v>
      </c>
      <c r="AC98" s="62">
        <f>G98*H98</f>
        <v>0</v>
      </c>
    </row>
    <row r="99" spans="1:31" ht="23.25" customHeight="1">
      <c r="A99" s="63" t="s">
        <v>340</v>
      </c>
      <c r="B99" s="63" t="s">
        <v>657</v>
      </c>
      <c r="C99" s="60" t="s">
        <v>340</v>
      </c>
      <c r="D99" s="67" t="s">
        <v>137</v>
      </c>
      <c r="E99" s="67" t="s">
        <v>341</v>
      </c>
      <c r="F99" s="76" t="s">
        <v>128</v>
      </c>
      <c r="G99" s="68">
        <v>0.03</v>
      </c>
      <c r="H99" s="68"/>
      <c r="I99" s="77"/>
      <c r="J99" s="68"/>
      <c r="K99" s="68"/>
      <c r="L99" s="77"/>
      <c r="M99" s="68"/>
      <c r="N99" s="77"/>
      <c r="O99" s="68"/>
      <c r="P99" s="68"/>
      <c r="Q99" s="67"/>
    </row>
    <row r="100" spans="1:31" ht="23.25" customHeight="1">
      <c r="A100" s="63" t="s">
        <v>835</v>
      </c>
      <c r="B100" s="63" t="s">
        <v>657</v>
      </c>
      <c r="C100" s="60" t="s">
        <v>835</v>
      </c>
      <c r="D100" s="67" t="s">
        <v>836</v>
      </c>
      <c r="E100" s="67" t="s">
        <v>837</v>
      </c>
      <c r="F100" s="76" t="s">
        <v>348</v>
      </c>
      <c r="G100" s="68">
        <v>1</v>
      </c>
      <c r="H100" s="68"/>
      <c r="I100" s="77"/>
      <c r="J100" s="68"/>
      <c r="K100" s="68"/>
      <c r="L100" s="77"/>
      <c r="M100" s="68"/>
      <c r="N100" s="77"/>
      <c r="O100" s="68"/>
      <c r="P100" s="68"/>
      <c r="Q100" s="67"/>
      <c r="AB100" s="62">
        <f>TRUNC(SUM(AB97:AB99), 1)</f>
        <v>0</v>
      </c>
    </row>
    <row r="101" spans="1:31" ht="23.25" customHeight="1">
      <c r="A101" s="63" t="s">
        <v>838</v>
      </c>
      <c r="B101" s="63" t="s">
        <v>657</v>
      </c>
      <c r="C101" s="60" t="s">
        <v>838</v>
      </c>
      <c r="D101" s="67" t="s">
        <v>839</v>
      </c>
      <c r="E101" s="67" t="s">
        <v>840</v>
      </c>
      <c r="F101" s="76" t="s">
        <v>348</v>
      </c>
      <c r="G101" s="68">
        <v>1</v>
      </c>
      <c r="H101" s="68"/>
      <c r="I101" s="77"/>
      <c r="J101" s="68"/>
      <c r="K101" s="68"/>
      <c r="L101" s="77"/>
      <c r="M101" s="68"/>
      <c r="N101" s="77"/>
      <c r="O101" s="68"/>
      <c r="P101" s="68"/>
      <c r="Q101" s="67"/>
      <c r="AC101" s="62">
        <f>TRUNC(TRUNC(SUM(AC97:AC100))*옵션!$B$33/100,1)</f>
        <v>0</v>
      </c>
      <c r="AD101" s="62">
        <f>TRUNC(SUM(I97:I100))+TRUNC(SUM(N97:N100))</f>
        <v>0</v>
      </c>
    </row>
    <row r="102" spans="1:31" ht="23.25" customHeight="1">
      <c r="A102" s="63" t="s">
        <v>398</v>
      </c>
      <c r="B102" s="63" t="s">
        <v>657</v>
      </c>
      <c r="C102" s="60" t="s">
        <v>398</v>
      </c>
      <c r="D102" s="67" t="s">
        <v>391</v>
      </c>
      <c r="E102" s="67" t="s">
        <v>1195</v>
      </c>
      <c r="F102" s="76" t="s">
        <v>393</v>
      </c>
      <c r="G102" s="68">
        <f>일위노임!G43</f>
        <v>5.1000000000000004E-3</v>
      </c>
      <c r="H102" s="68"/>
      <c r="I102" s="77"/>
      <c r="J102" s="68"/>
      <c r="K102" s="68"/>
      <c r="L102" s="77"/>
      <c r="M102" s="68"/>
      <c r="N102" s="77"/>
      <c r="O102" s="68"/>
      <c r="P102" s="68"/>
      <c r="Q102" s="67"/>
      <c r="AE102" s="62">
        <f>L102</f>
        <v>0</v>
      </c>
    </row>
    <row r="103" spans="1:31" ht="23.25" customHeight="1">
      <c r="A103" s="63" t="s">
        <v>402</v>
      </c>
      <c r="B103" s="63" t="s">
        <v>657</v>
      </c>
      <c r="C103" s="60" t="s">
        <v>402</v>
      </c>
      <c r="D103" s="67" t="s">
        <v>391</v>
      </c>
      <c r="E103" s="67" t="s">
        <v>403</v>
      </c>
      <c r="F103" s="76" t="s">
        <v>393</v>
      </c>
      <c r="G103" s="68">
        <f>일위노임!G44</f>
        <v>1.1900000000000001E-2</v>
      </c>
      <c r="H103" s="68"/>
      <c r="I103" s="77"/>
      <c r="J103" s="68"/>
      <c r="K103" s="68"/>
      <c r="L103" s="77"/>
      <c r="M103" s="68"/>
      <c r="N103" s="77"/>
      <c r="O103" s="68"/>
      <c r="P103" s="68"/>
      <c r="Q103" s="67"/>
      <c r="AE103" s="62">
        <f>L103</f>
        <v>0</v>
      </c>
    </row>
    <row r="104" spans="1:31" ht="23.25" customHeight="1">
      <c r="A104" s="63" t="s">
        <v>841</v>
      </c>
      <c r="B104" s="63" t="s">
        <v>657</v>
      </c>
      <c r="C104" s="60" t="s">
        <v>841</v>
      </c>
      <c r="D104" s="67" t="s">
        <v>842</v>
      </c>
      <c r="E104" s="67" t="s">
        <v>843</v>
      </c>
      <c r="F104" s="76" t="s">
        <v>348</v>
      </c>
      <c r="G104" s="68">
        <v>1</v>
      </c>
      <c r="H104" s="68"/>
      <c r="I104" s="77"/>
      <c r="J104" s="68"/>
      <c r="K104" s="68"/>
      <c r="L104" s="77"/>
      <c r="M104" s="68"/>
      <c r="N104" s="77"/>
      <c r="O104" s="68"/>
      <c r="P104" s="68"/>
      <c r="Q104" s="67"/>
    </row>
    <row r="105" spans="1:31" ht="23.25" customHeight="1">
      <c r="B105" s="63" t="s">
        <v>831</v>
      </c>
      <c r="D105" s="67" t="s">
        <v>832</v>
      </c>
      <c r="E105" s="67"/>
      <c r="F105" s="76"/>
      <c r="G105" s="68"/>
      <c r="H105" s="68"/>
      <c r="I105" s="77"/>
      <c r="J105" s="68"/>
      <c r="K105" s="68"/>
      <c r="L105" s="77"/>
      <c r="M105" s="68"/>
      <c r="N105" s="77"/>
      <c r="O105" s="68"/>
      <c r="P105" s="68"/>
      <c r="Q105" s="67"/>
      <c r="AC105" s="62">
        <f>TRUNC(AE105*옵션!$B$36/100,1)</f>
        <v>0</v>
      </c>
      <c r="AD105" s="62">
        <f>TRUNC(SUM(L97:L103))</f>
        <v>0</v>
      </c>
      <c r="AE105" s="62">
        <f>TRUNC(SUM(AE97:AE104))</f>
        <v>0</v>
      </c>
    </row>
    <row r="106" spans="1:31" ht="23.25" customHeight="1">
      <c r="D106" s="67"/>
      <c r="E106" s="67"/>
      <c r="F106" s="76"/>
      <c r="G106" s="68"/>
      <c r="H106" s="68"/>
      <c r="I106" s="77"/>
      <c r="J106" s="68"/>
      <c r="K106" s="68"/>
      <c r="L106" s="77"/>
      <c r="M106" s="68"/>
      <c r="N106" s="77"/>
      <c r="O106" s="68"/>
      <c r="P106" s="68"/>
      <c r="Q106" s="67"/>
    </row>
    <row r="107" spans="1:31" ht="23.25" customHeight="1">
      <c r="A107" s="63" t="s">
        <v>888</v>
      </c>
      <c r="B107" s="63" t="s">
        <v>882</v>
      </c>
      <c r="C107" s="60" t="s">
        <v>889</v>
      </c>
      <c r="D107" s="231" t="s">
        <v>887</v>
      </c>
      <c r="E107" s="237"/>
      <c r="F107" s="76"/>
      <c r="G107" s="68"/>
      <c r="H107" s="68"/>
      <c r="I107" s="77"/>
      <c r="J107" s="68"/>
      <c r="K107" s="68"/>
      <c r="L107" s="77"/>
      <c r="M107" s="68"/>
      <c r="N107" s="77"/>
      <c r="O107" s="68"/>
      <c r="P107" s="68"/>
      <c r="Q107" s="67"/>
    </row>
    <row r="108" spans="1:31" ht="23.25" customHeight="1">
      <c r="A108" s="63" t="s">
        <v>342</v>
      </c>
      <c r="B108" s="63" t="s">
        <v>659</v>
      </c>
      <c r="C108" s="60" t="s">
        <v>342</v>
      </c>
      <c r="D108" s="67" t="s">
        <v>137</v>
      </c>
      <c r="E108" s="67" t="s">
        <v>343</v>
      </c>
      <c r="F108" s="76" t="s">
        <v>128</v>
      </c>
      <c r="G108" s="68">
        <v>1</v>
      </c>
      <c r="H108" s="68"/>
      <c r="I108" s="77"/>
      <c r="J108" s="68"/>
      <c r="K108" s="68"/>
      <c r="L108" s="77"/>
      <c r="M108" s="68"/>
      <c r="N108" s="77"/>
      <c r="O108" s="68"/>
      <c r="P108" s="68"/>
      <c r="Q108" s="67"/>
      <c r="AB108" s="62">
        <f>I108</f>
        <v>0</v>
      </c>
      <c r="AC108" s="62">
        <f>G108*H108</f>
        <v>0</v>
      </c>
    </row>
    <row r="109" spans="1:31" ht="23.25" customHeight="1">
      <c r="A109" s="63" t="s">
        <v>342</v>
      </c>
      <c r="B109" s="63" t="s">
        <v>659</v>
      </c>
      <c r="C109" s="60" t="s">
        <v>342</v>
      </c>
      <c r="D109" s="67" t="s">
        <v>137</v>
      </c>
      <c r="E109" s="67" t="s">
        <v>343</v>
      </c>
      <c r="F109" s="76" t="s">
        <v>128</v>
      </c>
      <c r="G109" s="68">
        <v>0.03</v>
      </c>
      <c r="H109" s="68"/>
      <c r="I109" s="77"/>
      <c r="J109" s="68"/>
      <c r="K109" s="68"/>
      <c r="L109" s="77"/>
      <c r="M109" s="68"/>
      <c r="N109" s="77"/>
      <c r="O109" s="68"/>
      <c r="P109" s="68"/>
      <c r="Q109" s="67"/>
    </row>
    <row r="110" spans="1:31" ht="23.25" customHeight="1">
      <c r="A110" s="63" t="s">
        <v>835</v>
      </c>
      <c r="B110" s="63" t="s">
        <v>659</v>
      </c>
      <c r="C110" s="60" t="s">
        <v>835</v>
      </c>
      <c r="D110" s="67" t="s">
        <v>836</v>
      </c>
      <c r="E110" s="67" t="s">
        <v>837</v>
      </c>
      <c r="F110" s="76" t="s">
        <v>348</v>
      </c>
      <c r="G110" s="68">
        <v>1</v>
      </c>
      <c r="H110" s="68"/>
      <c r="I110" s="77"/>
      <c r="J110" s="68"/>
      <c r="K110" s="68"/>
      <c r="L110" s="77"/>
      <c r="M110" s="68"/>
      <c r="N110" s="77"/>
      <c r="O110" s="68"/>
      <c r="P110" s="68"/>
      <c r="Q110" s="67"/>
      <c r="AB110" s="62">
        <f>TRUNC(SUM(AB107:AB109), 1)</f>
        <v>0</v>
      </c>
    </row>
    <row r="111" spans="1:31" ht="23.25" customHeight="1">
      <c r="A111" s="63" t="s">
        <v>838</v>
      </c>
      <c r="B111" s="63" t="s">
        <v>659</v>
      </c>
      <c r="C111" s="60" t="s">
        <v>838</v>
      </c>
      <c r="D111" s="67" t="s">
        <v>839</v>
      </c>
      <c r="E111" s="67" t="s">
        <v>840</v>
      </c>
      <c r="F111" s="76" t="s">
        <v>348</v>
      </c>
      <c r="G111" s="68">
        <v>1</v>
      </c>
      <c r="H111" s="68"/>
      <c r="I111" s="77"/>
      <c r="J111" s="68"/>
      <c r="K111" s="68"/>
      <c r="L111" s="77"/>
      <c r="M111" s="68"/>
      <c r="N111" s="77"/>
      <c r="O111" s="68"/>
      <c r="P111" s="68"/>
      <c r="Q111" s="67"/>
      <c r="AC111" s="62">
        <f>TRUNC(TRUNC(SUM(AC107:AC110))*옵션!$B$33/100,1)</f>
        <v>0</v>
      </c>
      <c r="AD111" s="62">
        <f>TRUNC(SUM(I107:I110))+TRUNC(SUM(N107:N110))</f>
        <v>0</v>
      </c>
    </row>
    <row r="112" spans="1:31" ht="23.25" customHeight="1">
      <c r="A112" s="63" t="s">
        <v>398</v>
      </c>
      <c r="B112" s="63" t="s">
        <v>659</v>
      </c>
      <c r="C112" s="60" t="s">
        <v>398</v>
      </c>
      <c r="D112" s="67" t="s">
        <v>391</v>
      </c>
      <c r="E112" s="67" t="s">
        <v>1195</v>
      </c>
      <c r="F112" s="76" t="s">
        <v>393</v>
      </c>
      <c r="G112" s="68">
        <f>일위노임!G48</f>
        <v>5.0400000000000002E-3</v>
      </c>
      <c r="H112" s="68"/>
      <c r="I112" s="77"/>
      <c r="J112" s="68"/>
      <c r="K112" s="68"/>
      <c r="L112" s="77"/>
      <c r="M112" s="68"/>
      <c r="N112" s="77"/>
      <c r="O112" s="68"/>
      <c r="P112" s="68"/>
      <c r="Q112" s="67"/>
      <c r="AE112" s="62">
        <f>L112</f>
        <v>0</v>
      </c>
    </row>
    <row r="113" spans="1:31" ht="23.25" customHeight="1">
      <c r="A113" s="63" t="s">
        <v>402</v>
      </c>
      <c r="B113" s="63" t="s">
        <v>659</v>
      </c>
      <c r="C113" s="60" t="s">
        <v>402</v>
      </c>
      <c r="D113" s="67" t="s">
        <v>391</v>
      </c>
      <c r="E113" s="67" t="s">
        <v>403</v>
      </c>
      <c r="F113" s="76" t="s">
        <v>393</v>
      </c>
      <c r="G113" s="68">
        <f>일위노임!G49</f>
        <v>1.176E-2</v>
      </c>
      <c r="H113" s="68"/>
      <c r="I113" s="77"/>
      <c r="J113" s="68"/>
      <c r="K113" s="68"/>
      <c r="L113" s="77"/>
      <c r="M113" s="68"/>
      <c r="N113" s="77"/>
      <c r="O113" s="68"/>
      <c r="P113" s="68"/>
      <c r="Q113" s="67"/>
      <c r="AE113" s="62">
        <f>L113</f>
        <v>0</v>
      </c>
    </row>
    <row r="114" spans="1:31" ht="23.25" customHeight="1">
      <c r="A114" s="63" t="s">
        <v>841</v>
      </c>
      <c r="B114" s="63" t="s">
        <v>659</v>
      </c>
      <c r="C114" s="60" t="s">
        <v>841</v>
      </c>
      <c r="D114" s="67" t="s">
        <v>842</v>
      </c>
      <c r="E114" s="67" t="s">
        <v>843</v>
      </c>
      <c r="F114" s="76" t="s">
        <v>348</v>
      </c>
      <c r="G114" s="68">
        <v>1</v>
      </c>
      <c r="H114" s="68"/>
      <c r="I114" s="77"/>
      <c r="J114" s="68"/>
      <c r="K114" s="68"/>
      <c r="L114" s="77"/>
      <c r="M114" s="68"/>
      <c r="N114" s="77"/>
      <c r="O114" s="68"/>
      <c r="P114" s="68"/>
      <c r="Q114" s="67"/>
    </row>
    <row r="115" spans="1:31" ht="23.25" customHeight="1">
      <c r="B115" s="63" t="s">
        <v>831</v>
      </c>
      <c r="D115" s="67" t="s">
        <v>832</v>
      </c>
      <c r="E115" s="67"/>
      <c r="F115" s="76"/>
      <c r="G115" s="68"/>
      <c r="H115" s="68"/>
      <c r="I115" s="77"/>
      <c r="J115" s="68"/>
      <c r="K115" s="68"/>
      <c r="L115" s="77"/>
      <c r="M115" s="68"/>
      <c r="N115" s="77"/>
      <c r="O115" s="68"/>
      <c r="P115" s="68"/>
      <c r="Q115" s="67"/>
      <c r="AC115" s="62">
        <f>TRUNC(AE115*옵션!$B$36/100,1)</f>
        <v>0</v>
      </c>
      <c r="AD115" s="62">
        <f>TRUNC(SUM(L107:L113))</f>
        <v>0</v>
      </c>
      <c r="AE115" s="62">
        <f>TRUNC(SUM(AE107:AE114))</f>
        <v>0</v>
      </c>
    </row>
    <row r="116" spans="1:31" ht="23.25" customHeight="1">
      <c r="D116" s="67"/>
      <c r="E116" s="67"/>
      <c r="F116" s="76"/>
      <c r="G116" s="68"/>
      <c r="H116" s="68"/>
      <c r="I116" s="77"/>
      <c r="J116" s="68"/>
      <c r="K116" s="68"/>
      <c r="L116" s="77"/>
      <c r="M116" s="68"/>
      <c r="N116" s="77"/>
      <c r="O116" s="68"/>
      <c r="P116" s="68"/>
      <c r="Q116" s="67"/>
    </row>
    <row r="117" spans="1:31" ht="23.25" customHeight="1">
      <c r="A117" s="63" t="s">
        <v>891</v>
      </c>
      <c r="B117" s="63" t="s">
        <v>853</v>
      </c>
      <c r="C117" s="60" t="s">
        <v>892</v>
      </c>
      <c r="D117" s="231" t="s">
        <v>890</v>
      </c>
      <c r="E117" s="237"/>
      <c r="F117" s="76"/>
      <c r="G117" s="68"/>
      <c r="H117" s="68"/>
      <c r="I117" s="77"/>
      <c r="J117" s="68"/>
      <c r="K117" s="68"/>
      <c r="L117" s="77"/>
      <c r="M117" s="68"/>
      <c r="N117" s="77"/>
      <c r="O117" s="68"/>
      <c r="P117" s="68"/>
      <c r="Q117" s="67"/>
    </row>
    <row r="118" spans="1:31" ht="23.25" customHeight="1">
      <c r="A118" s="63" t="s">
        <v>344</v>
      </c>
      <c r="B118" s="63" t="s">
        <v>661</v>
      </c>
      <c r="C118" s="60" t="s">
        <v>344</v>
      </c>
      <c r="D118" s="67" t="s">
        <v>137</v>
      </c>
      <c r="E118" s="67" t="s">
        <v>345</v>
      </c>
      <c r="F118" s="76" t="s">
        <v>128</v>
      </c>
      <c r="G118" s="68">
        <v>1</v>
      </c>
      <c r="H118" s="68"/>
      <c r="I118" s="77"/>
      <c r="J118" s="68"/>
      <c r="K118" s="68"/>
      <c r="L118" s="77"/>
      <c r="M118" s="68"/>
      <c r="N118" s="77"/>
      <c r="O118" s="68"/>
      <c r="P118" s="68"/>
      <c r="Q118" s="67"/>
      <c r="AB118" s="62">
        <f>I118</f>
        <v>0</v>
      </c>
      <c r="AC118" s="62">
        <f>G118*H118</f>
        <v>0</v>
      </c>
    </row>
    <row r="119" spans="1:31" ht="23.25" customHeight="1">
      <c r="A119" s="63" t="s">
        <v>344</v>
      </c>
      <c r="B119" s="63" t="s">
        <v>661</v>
      </c>
      <c r="C119" s="60" t="s">
        <v>344</v>
      </c>
      <c r="D119" s="67" t="s">
        <v>137</v>
      </c>
      <c r="E119" s="67" t="s">
        <v>345</v>
      </c>
      <c r="F119" s="76" t="s">
        <v>128</v>
      </c>
      <c r="G119" s="68">
        <v>0.03</v>
      </c>
      <c r="H119" s="68"/>
      <c r="I119" s="77"/>
      <c r="J119" s="68"/>
      <c r="K119" s="68"/>
      <c r="L119" s="77"/>
      <c r="M119" s="68"/>
      <c r="N119" s="77"/>
      <c r="O119" s="68"/>
      <c r="P119" s="68"/>
      <c r="Q119" s="67"/>
    </row>
    <row r="120" spans="1:31" ht="23.25" customHeight="1">
      <c r="A120" s="63" t="s">
        <v>835</v>
      </c>
      <c r="B120" s="63" t="s">
        <v>661</v>
      </c>
      <c r="C120" s="60" t="s">
        <v>835</v>
      </c>
      <c r="D120" s="67" t="s">
        <v>836</v>
      </c>
      <c r="E120" s="67" t="s">
        <v>837</v>
      </c>
      <c r="F120" s="76" t="s">
        <v>348</v>
      </c>
      <c r="G120" s="68">
        <v>1</v>
      </c>
      <c r="H120" s="68"/>
      <c r="I120" s="77"/>
      <c r="J120" s="68"/>
      <c r="K120" s="68"/>
      <c r="L120" s="77"/>
      <c r="M120" s="68"/>
      <c r="N120" s="77"/>
      <c r="O120" s="68"/>
      <c r="P120" s="68"/>
      <c r="Q120" s="67"/>
      <c r="AB120" s="62">
        <f>TRUNC(SUM(AB117:AB119), 1)</f>
        <v>0</v>
      </c>
    </row>
    <row r="121" spans="1:31" ht="23.25" customHeight="1">
      <c r="A121" s="63" t="s">
        <v>838</v>
      </c>
      <c r="B121" s="63" t="s">
        <v>661</v>
      </c>
      <c r="C121" s="60" t="s">
        <v>838</v>
      </c>
      <c r="D121" s="67" t="s">
        <v>839</v>
      </c>
      <c r="E121" s="67" t="s">
        <v>840</v>
      </c>
      <c r="F121" s="76" t="s">
        <v>348</v>
      </c>
      <c r="G121" s="68">
        <v>1</v>
      </c>
      <c r="H121" s="68"/>
      <c r="I121" s="77"/>
      <c r="J121" s="68"/>
      <c r="K121" s="68"/>
      <c r="L121" s="77"/>
      <c r="M121" s="68"/>
      <c r="N121" s="77"/>
      <c r="O121" s="68"/>
      <c r="P121" s="68"/>
      <c r="Q121" s="67"/>
      <c r="AC121" s="62">
        <f>TRUNC(TRUNC(SUM(AC117:AC120))*옵션!$B$33/100,1)</f>
        <v>0</v>
      </c>
      <c r="AD121" s="62">
        <f>TRUNC(SUM(I117:I120))+TRUNC(SUM(N117:N120))</f>
        <v>0</v>
      </c>
    </row>
    <row r="122" spans="1:31" ht="23.25" customHeight="1">
      <c r="A122" s="63" t="s">
        <v>398</v>
      </c>
      <c r="B122" s="63" t="s">
        <v>661</v>
      </c>
      <c r="C122" s="60" t="s">
        <v>398</v>
      </c>
      <c r="D122" s="67" t="s">
        <v>391</v>
      </c>
      <c r="E122" s="67" t="s">
        <v>1195</v>
      </c>
      <c r="F122" s="76" t="s">
        <v>393</v>
      </c>
      <c r="G122" s="68">
        <f>일위노임!G53</f>
        <v>4.9699999999999996E-3</v>
      </c>
      <c r="H122" s="68"/>
      <c r="I122" s="77"/>
      <c r="J122" s="68"/>
      <c r="K122" s="68"/>
      <c r="L122" s="77"/>
      <c r="M122" s="68"/>
      <c r="N122" s="77"/>
      <c r="O122" s="68"/>
      <c r="P122" s="68"/>
      <c r="Q122" s="67"/>
      <c r="AE122" s="62">
        <f>L122</f>
        <v>0</v>
      </c>
    </row>
    <row r="123" spans="1:31" ht="23.25" customHeight="1">
      <c r="A123" s="63" t="s">
        <v>402</v>
      </c>
      <c r="B123" s="63" t="s">
        <v>661</v>
      </c>
      <c r="C123" s="60" t="s">
        <v>402</v>
      </c>
      <c r="D123" s="67" t="s">
        <v>391</v>
      </c>
      <c r="E123" s="67" t="s">
        <v>403</v>
      </c>
      <c r="F123" s="76" t="s">
        <v>393</v>
      </c>
      <c r="G123" s="68">
        <f>일위노임!G54</f>
        <v>1.1610000000000001E-2</v>
      </c>
      <c r="H123" s="68"/>
      <c r="I123" s="77"/>
      <c r="J123" s="68"/>
      <c r="K123" s="68"/>
      <c r="L123" s="77"/>
      <c r="M123" s="68"/>
      <c r="N123" s="77"/>
      <c r="O123" s="68"/>
      <c r="P123" s="68"/>
      <c r="Q123" s="67"/>
      <c r="AE123" s="62">
        <f>L123</f>
        <v>0</v>
      </c>
    </row>
    <row r="124" spans="1:31" ht="23.25" customHeight="1">
      <c r="A124" s="63" t="s">
        <v>841</v>
      </c>
      <c r="B124" s="63" t="s">
        <v>661</v>
      </c>
      <c r="C124" s="60" t="s">
        <v>841</v>
      </c>
      <c r="D124" s="67" t="s">
        <v>842</v>
      </c>
      <c r="E124" s="67" t="s">
        <v>843</v>
      </c>
      <c r="F124" s="76" t="s">
        <v>348</v>
      </c>
      <c r="G124" s="68">
        <v>1</v>
      </c>
      <c r="H124" s="68"/>
      <c r="I124" s="77"/>
      <c r="J124" s="68"/>
      <c r="K124" s="68"/>
      <c r="L124" s="77"/>
      <c r="M124" s="68"/>
      <c r="N124" s="77"/>
      <c r="O124" s="68"/>
      <c r="P124" s="68"/>
      <c r="Q124" s="67"/>
    </row>
    <row r="125" spans="1:31" ht="23.25" customHeight="1">
      <c r="B125" s="63" t="s">
        <v>831</v>
      </c>
      <c r="D125" s="67" t="s">
        <v>832</v>
      </c>
      <c r="E125" s="67"/>
      <c r="F125" s="76"/>
      <c r="G125" s="68"/>
      <c r="H125" s="68"/>
      <c r="I125" s="77"/>
      <c r="J125" s="68"/>
      <c r="K125" s="68"/>
      <c r="L125" s="77"/>
      <c r="M125" s="68"/>
      <c r="N125" s="77"/>
      <c r="O125" s="68"/>
      <c r="P125" s="68"/>
      <c r="Q125" s="67"/>
      <c r="AC125" s="62">
        <f>TRUNC(AE125*옵션!$B$36/100,1)</f>
        <v>0</v>
      </c>
      <c r="AD125" s="62">
        <f>TRUNC(SUM(L117:L123))</f>
        <v>0</v>
      </c>
      <c r="AE125" s="62">
        <f>TRUNC(SUM(AE117:AE124))</f>
        <v>0</v>
      </c>
    </row>
    <row r="126" spans="1:31" ht="23.25" customHeight="1">
      <c r="D126" s="67"/>
      <c r="E126" s="67"/>
      <c r="F126" s="76"/>
      <c r="G126" s="68"/>
      <c r="H126" s="68"/>
      <c r="I126" s="77"/>
      <c r="J126" s="68"/>
      <c r="K126" s="68"/>
      <c r="L126" s="77"/>
      <c r="M126" s="68"/>
      <c r="N126" s="77"/>
      <c r="O126" s="68"/>
      <c r="P126" s="68"/>
      <c r="Q126" s="67"/>
    </row>
    <row r="127" spans="1:31" ht="23.25" customHeight="1">
      <c r="A127" s="63" t="s">
        <v>894</v>
      </c>
      <c r="B127" s="63" t="s">
        <v>860</v>
      </c>
      <c r="C127" s="60" t="s">
        <v>895</v>
      </c>
      <c r="D127" s="231" t="s">
        <v>893</v>
      </c>
      <c r="E127" s="237"/>
      <c r="F127" s="76"/>
      <c r="G127" s="68"/>
      <c r="H127" s="68"/>
      <c r="I127" s="77"/>
      <c r="J127" s="68"/>
      <c r="K127" s="68"/>
      <c r="L127" s="77"/>
      <c r="M127" s="68"/>
      <c r="N127" s="77"/>
      <c r="O127" s="68"/>
      <c r="P127" s="68"/>
      <c r="Q127" s="67"/>
    </row>
    <row r="128" spans="1:31" ht="23.25" customHeight="1">
      <c r="A128" s="63" t="s">
        <v>139</v>
      </c>
      <c r="B128" s="63" t="s">
        <v>663</v>
      </c>
      <c r="C128" s="60" t="s">
        <v>139</v>
      </c>
      <c r="D128" s="67" t="s">
        <v>137</v>
      </c>
      <c r="E128" s="67" t="s">
        <v>140</v>
      </c>
      <c r="F128" s="76" t="s">
        <v>128</v>
      </c>
      <c r="G128" s="68">
        <v>1</v>
      </c>
      <c r="H128" s="68"/>
      <c r="I128" s="77"/>
      <c r="J128" s="68"/>
      <c r="K128" s="68"/>
      <c r="L128" s="77"/>
      <c r="M128" s="68"/>
      <c r="N128" s="77"/>
      <c r="O128" s="68"/>
      <c r="P128" s="68"/>
      <c r="Q128" s="67"/>
      <c r="R128" s="62" t="s">
        <v>844</v>
      </c>
      <c r="AB128" s="62">
        <f>I128</f>
        <v>0</v>
      </c>
      <c r="AC128" s="62">
        <f>G128*H128</f>
        <v>0</v>
      </c>
    </row>
    <row r="129" spans="1:31" ht="23.25" customHeight="1">
      <c r="A129" s="63" t="s">
        <v>139</v>
      </c>
      <c r="B129" s="63" t="s">
        <v>663</v>
      </c>
      <c r="C129" s="60" t="s">
        <v>139</v>
      </c>
      <c r="D129" s="67" t="s">
        <v>137</v>
      </c>
      <c r="E129" s="67" t="s">
        <v>140</v>
      </c>
      <c r="F129" s="76" t="s">
        <v>128</v>
      </c>
      <c r="G129" s="68">
        <v>0.03</v>
      </c>
      <c r="H129" s="68"/>
      <c r="I129" s="77"/>
      <c r="J129" s="68"/>
      <c r="K129" s="68"/>
      <c r="L129" s="77"/>
      <c r="M129" s="68"/>
      <c r="N129" s="77"/>
      <c r="O129" s="68"/>
      <c r="P129" s="68"/>
      <c r="Q129" s="67"/>
      <c r="R129" s="62" t="s">
        <v>844</v>
      </c>
    </row>
    <row r="130" spans="1:31" ht="23.25" customHeight="1">
      <c r="A130" s="63" t="s">
        <v>835</v>
      </c>
      <c r="B130" s="63" t="s">
        <v>663</v>
      </c>
      <c r="C130" s="60" t="s">
        <v>835</v>
      </c>
      <c r="D130" s="67" t="s">
        <v>836</v>
      </c>
      <c r="E130" s="67" t="s">
        <v>837</v>
      </c>
      <c r="F130" s="76" t="s">
        <v>348</v>
      </c>
      <c r="G130" s="68">
        <v>1</v>
      </c>
      <c r="H130" s="68"/>
      <c r="I130" s="77"/>
      <c r="J130" s="68"/>
      <c r="K130" s="68"/>
      <c r="L130" s="77"/>
      <c r="M130" s="68"/>
      <c r="N130" s="77"/>
      <c r="O130" s="68"/>
      <c r="P130" s="68"/>
      <c r="Q130" s="67"/>
      <c r="AB130" s="62">
        <f>TRUNC(SUM(AB127:AB129), 1)</f>
        <v>0</v>
      </c>
    </row>
    <row r="131" spans="1:31" ht="23.25" customHeight="1">
      <c r="A131" s="63" t="s">
        <v>838</v>
      </c>
      <c r="B131" s="63" t="s">
        <v>663</v>
      </c>
      <c r="C131" s="60" t="s">
        <v>838</v>
      </c>
      <c r="D131" s="67" t="s">
        <v>839</v>
      </c>
      <c r="E131" s="67" t="s">
        <v>840</v>
      </c>
      <c r="F131" s="76" t="s">
        <v>348</v>
      </c>
      <c r="G131" s="68">
        <v>1</v>
      </c>
      <c r="H131" s="68"/>
      <c r="I131" s="77"/>
      <c r="J131" s="68"/>
      <c r="K131" s="68"/>
      <c r="L131" s="77"/>
      <c r="M131" s="68"/>
      <c r="N131" s="77"/>
      <c r="O131" s="68"/>
      <c r="P131" s="68"/>
      <c r="Q131" s="67"/>
      <c r="AC131" s="62">
        <f>TRUNC(TRUNC(SUM(AC127:AC130))*옵션!$B$33/100,1)</f>
        <v>0</v>
      </c>
      <c r="AD131" s="62">
        <f>TRUNC(SUM(I127:I130))+TRUNC(SUM(N127:N130))</f>
        <v>0</v>
      </c>
    </row>
    <row r="132" spans="1:31" ht="23.25" customHeight="1">
      <c r="A132" s="63" t="s">
        <v>398</v>
      </c>
      <c r="B132" s="63" t="s">
        <v>663</v>
      </c>
      <c r="C132" s="60" t="s">
        <v>398</v>
      </c>
      <c r="D132" s="67" t="s">
        <v>391</v>
      </c>
      <c r="E132" s="67" t="s">
        <v>1195</v>
      </c>
      <c r="F132" s="76" t="s">
        <v>393</v>
      </c>
      <c r="G132" s="68">
        <f>일위노임!G58</f>
        <v>7.0000000000000001E-3</v>
      </c>
      <c r="H132" s="68"/>
      <c r="I132" s="77"/>
      <c r="J132" s="68"/>
      <c r="K132" s="68"/>
      <c r="L132" s="77"/>
      <c r="M132" s="68"/>
      <c r="N132" s="77"/>
      <c r="O132" s="68"/>
      <c r="P132" s="68"/>
      <c r="Q132" s="67"/>
      <c r="AE132" s="62">
        <f>L132</f>
        <v>0</v>
      </c>
    </row>
    <row r="133" spans="1:31" ht="23.25" customHeight="1">
      <c r="A133" s="63" t="s">
        <v>402</v>
      </c>
      <c r="B133" s="63" t="s">
        <v>663</v>
      </c>
      <c r="C133" s="60" t="s">
        <v>402</v>
      </c>
      <c r="D133" s="67" t="s">
        <v>391</v>
      </c>
      <c r="E133" s="67" t="s">
        <v>403</v>
      </c>
      <c r="F133" s="76" t="s">
        <v>393</v>
      </c>
      <c r="G133" s="68">
        <f>일위노임!G59</f>
        <v>1.7999999999999999E-2</v>
      </c>
      <c r="H133" s="68"/>
      <c r="I133" s="77"/>
      <c r="J133" s="68"/>
      <c r="K133" s="68"/>
      <c r="L133" s="77"/>
      <c r="M133" s="68"/>
      <c r="N133" s="77"/>
      <c r="O133" s="68"/>
      <c r="P133" s="68"/>
      <c r="Q133" s="67"/>
      <c r="AE133" s="62">
        <f>L133</f>
        <v>0</v>
      </c>
    </row>
    <row r="134" spans="1:31" ht="23.25" customHeight="1">
      <c r="A134" s="63" t="s">
        <v>841</v>
      </c>
      <c r="B134" s="63" t="s">
        <v>663</v>
      </c>
      <c r="C134" s="60" t="s">
        <v>841</v>
      </c>
      <c r="D134" s="67" t="s">
        <v>842</v>
      </c>
      <c r="E134" s="67" t="s">
        <v>843</v>
      </c>
      <c r="F134" s="76" t="s">
        <v>348</v>
      </c>
      <c r="G134" s="68">
        <v>1</v>
      </c>
      <c r="H134" s="68"/>
      <c r="I134" s="77"/>
      <c r="J134" s="68"/>
      <c r="K134" s="68"/>
      <c r="L134" s="77"/>
      <c r="M134" s="68"/>
      <c r="N134" s="77"/>
      <c r="O134" s="68"/>
      <c r="P134" s="68"/>
      <c r="Q134" s="67"/>
    </row>
    <row r="135" spans="1:31" ht="23.25" customHeight="1">
      <c r="B135" s="63" t="s">
        <v>831</v>
      </c>
      <c r="D135" s="67" t="s">
        <v>832</v>
      </c>
      <c r="E135" s="67"/>
      <c r="F135" s="76"/>
      <c r="G135" s="68"/>
      <c r="H135" s="68"/>
      <c r="I135" s="77"/>
      <c r="J135" s="68"/>
      <c r="K135" s="68"/>
      <c r="L135" s="77"/>
      <c r="M135" s="68"/>
      <c r="N135" s="77"/>
      <c r="O135" s="68"/>
      <c r="P135" s="68"/>
      <c r="Q135" s="67"/>
      <c r="AC135" s="62">
        <f>TRUNC(AE135*옵션!$B$36/100,1)</f>
        <v>0</v>
      </c>
      <c r="AD135" s="62">
        <f>TRUNC(SUM(L127:L133))</f>
        <v>0</v>
      </c>
      <c r="AE135" s="62">
        <f>TRUNC(SUM(AE127:AE134))</f>
        <v>0</v>
      </c>
    </row>
    <row r="136" spans="1:31" ht="23.25" customHeight="1">
      <c r="D136" s="67"/>
      <c r="E136" s="67"/>
      <c r="F136" s="76"/>
      <c r="G136" s="68"/>
      <c r="H136" s="68"/>
      <c r="I136" s="77"/>
      <c r="J136" s="68"/>
      <c r="K136" s="68"/>
      <c r="L136" s="77"/>
      <c r="M136" s="68"/>
      <c r="N136" s="77"/>
      <c r="O136" s="68"/>
      <c r="P136" s="68"/>
      <c r="Q136" s="67"/>
    </row>
    <row r="137" spans="1:31" ht="23.25" customHeight="1">
      <c r="A137" s="63" t="s">
        <v>897</v>
      </c>
      <c r="B137" s="63" t="s">
        <v>853</v>
      </c>
      <c r="C137" s="60" t="s">
        <v>898</v>
      </c>
      <c r="D137" s="231" t="s">
        <v>896</v>
      </c>
      <c r="E137" s="237"/>
      <c r="F137" s="76"/>
      <c r="G137" s="68"/>
      <c r="H137" s="68"/>
      <c r="I137" s="77"/>
      <c r="J137" s="68"/>
      <c r="K137" s="68"/>
      <c r="L137" s="77"/>
      <c r="M137" s="68"/>
      <c r="N137" s="77"/>
      <c r="O137" s="68"/>
      <c r="P137" s="68"/>
      <c r="Q137" s="67"/>
    </row>
    <row r="138" spans="1:31" ht="23.25" customHeight="1">
      <c r="A138" s="63" t="s">
        <v>141</v>
      </c>
      <c r="B138" s="63" t="s">
        <v>666</v>
      </c>
      <c r="C138" s="60" t="s">
        <v>141</v>
      </c>
      <c r="D138" s="67" t="s">
        <v>142</v>
      </c>
      <c r="E138" s="67" t="s">
        <v>143</v>
      </c>
      <c r="F138" s="76" t="s">
        <v>128</v>
      </c>
      <c r="G138" s="68">
        <v>1</v>
      </c>
      <c r="H138" s="68"/>
      <c r="I138" s="77"/>
      <c r="J138" s="68"/>
      <c r="K138" s="68"/>
      <c r="L138" s="77"/>
      <c r="M138" s="68"/>
      <c r="N138" s="77"/>
      <c r="O138" s="68"/>
      <c r="P138" s="68"/>
      <c r="Q138" s="67"/>
      <c r="R138" s="62" t="s">
        <v>845</v>
      </c>
      <c r="AB138" s="62">
        <f>I138</f>
        <v>0</v>
      </c>
      <c r="AC138" s="62">
        <f>G138*H138</f>
        <v>0</v>
      </c>
    </row>
    <row r="139" spans="1:31" ht="23.25" customHeight="1">
      <c r="A139" s="63" t="s">
        <v>141</v>
      </c>
      <c r="B139" s="63" t="s">
        <v>666</v>
      </c>
      <c r="C139" s="60" t="s">
        <v>141</v>
      </c>
      <c r="D139" s="67" t="s">
        <v>142</v>
      </c>
      <c r="E139" s="67" t="s">
        <v>143</v>
      </c>
      <c r="F139" s="76" t="s">
        <v>128</v>
      </c>
      <c r="G139" s="68">
        <v>0.1</v>
      </c>
      <c r="H139" s="68"/>
      <c r="I139" s="77"/>
      <c r="J139" s="68"/>
      <c r="K139" s="68"/>
      <c r="L139" s="77"/>
      <c r="M139" s="68"/>
      <c r="N139" s="77"/>
      <c r="O139" s="68"/>
      <c r="P139" s="68"/>
      <c r="Q139" s="67"/>
      <c r="R139" s="62" t="s">
        <v>845</v>
      </c>
    </row>
    <row r="140" spans="1:31" ht="23.25" customHeight="1">
      <c r="A140" s="63" t="s">
        <v>835</v>
      </c>
      <c r="B140" s="63" t="s">
        <v>666</v>
      </c>
      <c r="C140" s="60" t="s">
        <v>835</v>
      </c>
      <c r="D140" s="67" t="s">
        <v>836</v>
      </c>
      <c r="E140" s="67" t="s">
        <v>837</v>
      </c>
      <c r="F140" s="76" t="s">
        <v>348</v>
      </c>
      <c r="G140" s="68">
        <v>1</v>
      </c>
      <c r="H140" s="68"/>
      <c r="I140" s="77"/>
      <c r="J140" s="68"/>
      <c r="K140" s="68"/>
      <c r="L140" s="77"/>
      <c r="M140" s="68"/>
      <c r="N140" s="77"/>
      <c r="O140" s="68"/>
      <c r="P140" s="68"/>
      <c r="Q140" s="67"/>
      <c r="AB140" s="62">
        <f>TRUNC(SUM(AB137:AB139), 1)</f>
        <v>0</v>
      </c>
    </row>
    <row r="141" spans="1:31" ht="23.25" customHeight="1">
      <c r="A141" s="63" t="s">
        <v>838</v>
      </c>
      <c r="B141" s="63" t="s">
        <v>666</v>
      </c>
      <c r="C141" s="60" t="s">
        <v>838</v>
      </c>
      <c r="D141" s="67" t="s">
        <v>839</v>
      </c>
      <c r="E141" s="67" t="s">
        <v>840</v>
      </c>
      <c r="F141" s="76" t="s">
        <v>348</v>
      </c>
      <c r="G141" s="68">
        <v>1</v>
      </c>
      <c r="H141" s="68"/>
      <c r="I141" s="77"/>
      <c r="J141" s="68"/>
      <c r="K141" s="68"/>
      <c r="L141" s="77"/>
      <c r="M141" s="68"/>
      <c r="N141" s="77"/>
      <c r="O141" s="68"/>
      <c r="P141" s="68"/>
      <c r="Q141" s="67"/>
      <c r="AC141" s="62">
        <f>TRUNC(TRUNC(SUM(AC137:AC140))*옵션!$B$33/100,1)</f>
        <v>0</v>
      </c>
      <c r="AD141" s="62">
        <f>TRUNC(SUM(I137:I140))+TRUNC(SUM(N137:N140))</f>
        <v>0</v>
      </c>
    </row>
    <row r="142" spans="1:31" ht="23.25" customHeight="1">
      <c r="A142" s="63" t="s">
        <v>390</v>
      </c>
      <c r="B142" s="63" t="s">
        <v>666</v>
      </c>
      <c r="C142" s="60" t="s">
        <v>390</v>
      </c>
      <c r="D142" s="67" t="s">
        <v>391</v>
      </c>
      <c r="E142" s="67" t="s">
        <v>392</v>
      </c>
      <c r="F142" s="76" t="s">
        <v>393</v>
      </c>
      <c r="G142" s="68">
        <f>일위노임!G62</f>
        <v>4.3999999999999997E-2</v>
      </c>
      <c r="H142" s="68"/>
      <c r="I142" s="77"/>
      <c r="J142" s="68"/>
      <c r="K142" s="68"/>
      <c r="L142" s="77"/>
      <c r="M142" s="68"/>
      <c r="N142" s="77"/>
      <c r="O142" s="68"/>
      <c r="P142" s="68"/>
      <c r="Q142" s="67"/>
      <c r="AE142" s="62">
        <f>L142</f>
        <v>0</v>
      </c>
    </row>
    <row r="143" spans="1:31" ht="23.25" customHeight="1">
      <c r="A143" s="63" t="s">
        <v>841</v>
      </c>
      <c r="B143" s="63" t="s">
        <v>666</v>
      </c>
      <c r="C143" s="60" t="s">
        <v>841</v>
      </c>
      <c r="D143" s="67" t="s">
        <v>842</v>
      </c>
      <c r="E143" s="67" t="s">
        <v>843</v>
      </c>
      <c r="F143" s="76" t="s">
        <v>348</v>
      </c>
      <c r="G143" s="68">
        <v>1</v>
      </c>
      <c r="H143" s="68"/>
      <c r="I143" s="77"/>
      <c r="J143" s="68"/>
      <c r="K143" s="68"/>
      <c r="L143" s="77"/>
      <c r="M143" s="68"/>
      <c r="N143" s="77"/>
      <c r="O143" s="68"/>
      <c r="P143" s="68"/>
      <c r="Q143" s="67"/>
    </row>
    <row r="144" spans="1:31" ht="23.25" customHeight="1">
      <c r="B144" s="63" t="s">
        <v>831</v>
      </c>
      <c r="D144" s="67" t="s">
        <v>832</v>
      </c>
      <c r="E144" s="67"/>
      <c r="F144" s="76"/>
      <c r="G144" s="68"/>
      <c r="H144" s="68"/>
      <c r="I144" s="77"/>
      <c r="J144" s="68"/>
      <c r="K144" s="68"/>
      <c r="L144" s="77"/>
      <c r="M144" s="68"/>
      <c r="N144" s="77"/>
      <c r="O144" s="68"/>
      <c r="P144" s="68"/>
      <c r="Q144" s="67"/>
      <c r="AC144" s="62">
        <f>TRUNC(AE144*옵션!$B$36/100,1)</f>
        <v>0</v>
      </c>
      <c r="AD144" s="62">
        <f>TRUNC(SUM(L137:L142))</f>
        <v>0</v>
      </c>
      <c r="AE144" s="62">
        <f>TRUNC(SUM(AE137:AE143))</f>
        <v>0</v>
      </c>
    </row>
    <row r="145" spans="1:31" ht="23.25" customHeight="1">
      <c r="D145" s="67"/>
      <c r="E145" s="67"/>
      <c r="F145" s="76"/>
      <c r="G145" s="68"/>
      <c r="H145" s="68"/>
      <c r="I145" s="77"/>
      <c r="J145" s="68"/>
      <c r="K145" s="68"/>
      <c r="L145" s="77"/>
      <c r="M145" s="68"/>
      <c r="N145" s="77"/>
      <c r="O145" s="68"/>
      <c r="P145" s="68"/>
      <c r="Q145" s="67"/>
    </row>
    <row r="146" spans="1:31" ht="23.25" customHeight="1">
      <c r="A146" s="63" t="s">
        <v>900</v>
      </c>
      <c r="B146" s="63" t="s">
        <v>853</v>
      </c>
      <c r="C146" s="60" t="s">
        <v>901</v>
      </c>
      <c r="D146" s="231" t="s">
        <v>899</v>
      </c>
      <c r="E146" s="237"/>
      <c r="F146" s="76"/>
      <c r="G146" s="68"/>
      <c r="H146" s="68"/>
      <c r="I146" s="77"/>
      <c r="J146" s="68"/>
      <c r="K146" s="68"/>
      <c r="L146" s="77"/>
      <c r="M146" s="68"/>
      <c r="N146" s="77"/>
      <c r="O146" s="68"/>
      <c r="P146" s="68"/>
      <c r="Q146" s="67"/>
    </row>
    <row r="147" spans="1:31" ht="23.25" customHeight="1">
      <c r="A147" s="63" t="s">
        <v>144</v>
      </c>
      <c r="B147" s="63" t="s">
        <v>668</v>
      </c>
      <c r="C147" s="60" t="s">
        <v>144</v>
      </c>
      <c r="D147" s="67" t="s">
        <v>142</v>
      </c>
      <c r="E147" s="67" t="s">
        <v>145</v>
      </c>
      <c r="F147" s="76" t="s">
        <v>128</v>
      </c>
      <c r="G147" s="68">
        <v>1</v>
      </c>
      <c r="H147" s="68"/>
      <c r="I147" s="77"/>
      <c r="J147" s="68"/>
      <c r="K147" s="68"/>
      <c r="L147" s="77"/>
      <c r="M147" s="68"/>
      <c r="N147" s="77"/>
      <c r="O147" s="68"/>
      <c r="P147" s="68"/>
      <c r="Q147" s="67"/>
      <c r="R147" s="62" t="s">
        <v>845</v>
      </c>
      <c r="AB147" s="62">
        <f>I147</f>
        <v>0</v>
      </c>
      <c r="AC147" s="62">
        <f>G147*H147</f>
        <v>0</v>
      </c>
    </row>
    <row r="148" spans="1:31" ht="23.25" customHeight="1">
      <c r="A148" s="63" t="s">
        <v>144</v>
      </c>
      <c r="B148" s="63" t="s">
        <v>668</v>
      </c>
      <c r="C148" s="60" t="s">
        <v>144</v>
      </c>
      <c r="D148" s="67" t="s">
        <v>142</v>
      </c>
      <c r="E148" s="67" t="s">
        <v>145</v>
      </c>
      <c r="F148" s="76" t="s">
        <v>128</v>
      </c>
      <c r="G148" s="68">
        <v>0.1</v>
      </c>
      <c r="H148" s="68"/>
      <c r="I148" s="77"/>
      <c r="J148" s="68"/>
      <c r="K148" s="68"/>
      <c r="L148" s="77"/>
      <c r="M148" s="68"/>
      <c r="N148" s="77"/>
      <c r="O148" s="68"/>
      <c r="P148" s="68"/>
      <c r="Q148" s="67"/>
      <c r="R148" s="62" t="s">
        <v>845</v>
      </c>
    </row>
    <row r="149" spans="1:31" ht="23.25" customHeight="1">
      <c r="A149" s="63" t="s">
        <v>835</v>
      </c>
      <c r="B149" s="63" t="s">
        <v>668</v>
      </c>
      <c r="C149" s="60" t="s">
        <v>835</v>
      </c>
      <c r="D149" s="67" t="s">
        <v>836</v>
      </c>
      <c r="E149" s="67" t="s">
        <v>837</v>
      </c>
      <c r="F149" s="76" t="s">
        <v>348</v>
      </c>
      <c r="G149" s="68">
        <v>1</v>
      </c>
      <c r="H149" s="68"/>
      <c r="I149" s="77"/>
      <c r="J149" s="68"/>
      <c r="K149" s="68"/>
      <c r="L149" s="77"/>
      <c r="M149" s="68"/>
      <c r="N149" s="77"/>
      <c r="O149" s="68"/>
      <c r="P149" s="68"/>
      <c r="Q149" s="67"/>
      <c r="AB149" s="62">
        <f>TRUNC(SUM(AB146:AB148), 1)</f>
        <v>0</v>
      </c>
    </row>
    <row r="150" spans="1:31" ht="23.25" customHeight="1">
      <c r="A150" s="63" t="s">
        <v>838</v>
      </c>
      <c r="B150" s="63" t="s">
        <v>668</v>
      </c>
      <c r="C150" s="60" t="s">
        <v>838</v>
      </c>
      <c r="D150" s="67" t="s">
        <v>839</v>
      </c>
      <c r="E150" s="67" t="s">
        <v>840</v>
      </c>
      <c r="F150" s="76" t="s">
        <v>348</v>
      </c>
      <c r="G150" s="68">
        <v>1</v>
      </c>
      <c r="H150" s="68"/>
      <c r="I150" s="77"/>
      <c r="J150" s="68"/>
      <c r="K150" s="68"/>
      <c r="L150" s="77"/>
      <c r="M150" s="68"/>
      <c r="N150" s="77"/>
      <c r="O150" s="68"/>
      <c r="P150" s="68"/>
      <c r="Q150" s="67"/>
      <c r="AC150" s="62">
        <f>TRUNC(TRUNC(SUM(AC146:AC149))*옵션!$B$33/100,1)</f>
        <v>0</v>
      </c>
      <c r="AD150" s="62">
        <f>TRUNC(SUM(I146:I149))+TRUNC(SUM(N146:N149))</f>
        <v>0</v>
      </c>
    </row>
    <row r="151" spans="1:31" ht="23.25" customHeight="1">
      <c r="A151" s="63" t="s">
        <v>390</v>
      </c>
      <c r="B151" s="63" t="s">
        <v>668</v>
      </c>
      <c r="C151" s="60" t="s">
        <v>390</v>
      </c>
      <c r="D151" s="67" t="s">
        <v>391</v>
      </c>
      <c r="E151" s="67" t="s">
        <v>392</v>
      </c>
      <c r="F151" s="76" t="s">
        <v>393</v>
      </c>
      <c r="G151" s="68">
        <f>일위노임!G65</f>
        <v>5.8999999999999997E-2</v>
      </c>
      <c r="H151" s="68"/>
      <c r="I151" s="77"/>
      <c r="J151" s="68"/>
      <c r="K151" s="68"/>
      <c r="L151" s="77"/>
      <c r="M151" s="68"/>
      <c r="N151" s="77"/>
      <c r="O151" s="68"/>
      <c r="P151" s="68"/>
      <c r="Q151" s="67"/>
      <c r="AE151" s="62">
        <f>L151</f>
        <v>0</v>
      </c>
    </row>
    <row r="152" spans="1:31" ht="23.25" customHeight="1">
      <c r="A152" s="63" t="s">
        <v>841</v>
      </c>
      <c r="B152" s="63" t="s">
        <v>668</v>
      </c>
      <c r="C152" s="60" t="s">
        <v>841</v>
      </c>
      <c r="D152" s="67" t="s">
        <v>842</v>
      </c>
      <c r="E152" s="67" t="s">
        <v>843</v>
      </c>
      <c r="F152" s="76" t="s">
        <v>348</v>
      </c>
      <c r="G152" s="68">
        <v>1</v>
      </c>
      <c r="H152" s="68"/>
      <c r="I152" s="77"/>
      <c r="J152" s="68"/>
      <c r="K152" s="68"/>
      <c r="L152" s="77"/>
      <c r="M152" s="68"/>
      <c r="N152" s="77"/>
      <c r="O152" s="68"/>
      <c r="P152" s="68"/>
      <c r="Q152" s="67"/>
    </row>
    <row r="153" spans="1:31" ht="23.25" customHeight="1">
      <c r="B153" s="63" t="s">
        <v>831</v>
      </c>
      <c r="D153" s="67" t="s">
        <v>832</v>
      </c>
      <c r="E153" s="67"/>
      <c r="F153" s="76"/>
      <c r="G153" s="68"/>
      <c r="H153" s="68"/>
      <c r="I153" s="77"/>
      <c r="J153" s="68"/>
      <c r="K153" s="68"/>
      <c r="L153" s="77"/>
      <c r="M153" s="68"/>
      <c r="N153" s="77"/>
      <c r="O153" s="68"/>
      <c r="P153" s="68"/>
      <c r="Q153" s="67"/>
      <c r="AC153" s="62">
        <f>TRUNC(AE153*옵션!$B$36/100,1)</f>
        <v>0</v>
      </c>
      <c r="AD153" s="62">
        <f>TRUNC(SUM(L146:L151))</f>
        <v>0</v>
      </c>
      <c r="AE153" s="62">
        <f>TRUNC(SUM(AE146:AE152))</f>
        <v>0</v>
      </c>
    </row>
    <row r="154" spans="1:31" ht="23.25" customHeight="1">
      <c r="D154" s="67"/>
      <c r="E154" s="67"/>
      <c r="F154" s="76"/>
      <c r="G154" s="68"/>
      <c r="H154" s="68"/>
      <c r="I154" s="77"/>
      <c r="J154" s="68"/>
      <c r="K154" s="68"/>
      <c r="L154" s="77"/>
      <c r="M154" s="68"/>
      <c r="N154" s="77"/>
      <c r="O154" s="68"/>
      <c r="P154" s="68"/>
      <c r="Q154" s="67"/>
    </row>
    <row r="155" spans="1:31" ht="23.25" customHeight="1">
      <c r="A155" s="63" t="s">
        <v>903</v>
      </c>
      <c r="B155" s="63" t="s">
        <v>853</v>
      </c>
      <c r="C155" s="60" t="s">
        <v>904</v>
      </c>
      <c r="D155" s="231" t="s">
        <v>902</v>
      </c>
      <c r="E155" s="237"/>
      <c r="F155" s="76"/>
      <c r="G155" s="68"/>
      <c r="H155" s="68"/>
      <c r="I155" s="77"/>
      <c r="J155" s="68"/>
      <c r="K155" s="68"/>
      <c r="L155" s="77"/>
      <c r="M155" s="68"/>
      <c r="N155" s="77"/>
      <c r="O155" s="68"/>
      <c r="P155" s="68"/>
      <c r="Q155" s="67"/>
    </row>
    <row r="156" spans="1:31" ht="23.25" customHeight="1">
      <c r="A156" s="63" t="s">
        <v>151</v>
      </c>
      <c r="B156" s="63" t="s">
        <v>670</v>
      </c>
      <c r="C156" s="60" t="s">
        <v>151</v>
      </c>
      <c r="D156" s="67" t="s">
        <v>152</v>
      </c>
      <c r="E156" s="67" t="s">
        <v>153</v>
      </c>
      <c r="F156" s="76" t="s">
        <v>154</v>
      </c>
      <c r="G156" s="68">
        <v>1</v>
      </c>
      <c r="H156" s="68"/>
      <c r="I156" s="77"/>
      <c r="J156" s="68"/>
      <c r="K156" s="68"/>
      <c r="L156" s="77"/>
      <c r="M156" s="68"/>
      <c r="N156" s="77"/>
      <c r="O156" s="68"/>
      <c r="P156" s="68"/>
      <c r="Q156" s="67"/>
    </row>
    <row r="157" spans="1:31" ht="23.25" customHeight="1">
      <c r="A157" s="63" t="s">
        <v>394</v>
      </c>
      <c r="B157" s="63" t="s">
        <v>670</v>
      </c>
      <c r="C157" s="60" t="s">
        <v>394</v>
      </c>
      <c r="D157" s="67" t="s">
        <v>391</v>
      </c>
      <c r="E157" s="67" t="s">
        <v>395</v>
      </c>
      <c r="F157" s="76" t="s">
        <v>393</v>
      </c>
      <c r="G157" s="68">
        <f>일위노임!G69</f>
        <v>0.03</v>
      </c>
      <c r="H157" s="68"/>
      <c r="I157" s="77"/>
      <c r="J157" s="68"/>
      <c r="K157" s="68"/>
      <c r="L157" s="77"/>
      <c r="M157" s="68"/>
      <c r="N157" s="77"/>
      <c r="O157" s="68"/>
      <c r="P157" s="68"/>
      <c r="Q157" s="67"/>
      <c r="AE157" s="62">
        <f>L157</f>
        <v>0</v>
      </c>
    </row>
    <row r="158" spans="1:31" ht="23.25" customHeight="1">
      <c r="A158" s="63" t="s">
        <v>402</v>
      </c>
      <c r="B158" s="63" t="s">
        <v>670</v>
      </c>
      <c r="C158" s="60" t="s">
        <v>402</v>
      </c>
      <c r="D158" s="67" t="s">
        <v>391</v>
      </c>
      <c r="E158" s="67" t="s">
        <v>403</v>
      </c>
      <c r="F158" s="76" t="s">
        <v>393</v>
      </c>
      <c r="G158" s="68">
        <f>일위노임!G70</f>
        <v>0.03</v>
      </c>
      <c r="H158" s="68"/>
      <c r="I158" s="77"/>
      <c r="J158" s="68"/>
      <c r="K158" s="68"/>
      <c r="L158" s="77"/>
      <c r="M158" s="68"/>
      <c r="N158" s="77"/>
      <c r="O158" s="68"/>
      <c r="P158" s="68"/>
      <c r="Q158" s="67"/>
      <c r="AE158" s="62">
        <f>L158</f>
        <v>0</v>
      </c>
    </row>
    <row r="159" spans="1:31" ht="23.25" customHeight="1">
      <c r="A159" s="63" t="s">
        <v>841</v>
      </c>
      <c r="B159" s="63" t="s">
        <v>670</v>
      </c>
      <c r="C159" s="60" t="s">
        <v>841</v>
      </c>
      <c r="D159" s="67" t="s">
        <v>842</v>
      </c>
      <c r="E159" s="67" t="s">
        <v>843</v>
      </c>
      <c r="F159" s="76" t="s">
        <v>348</v>
      </c>
      <c r="G159" s="68">
        <v>1</v>
      </c>
      <c r="H159" s="68"/>
      <c r="I159" s="77"/>
      <c r="J159" s="68"/>
      <c r="K159" s="68"/>
      <c r="L159" s="77"/>
      <c r="M159" s="68"/>
      <c r="N159" s="77"/>
      <c r="O159" s="68"/>
      <c r="P159" s="68"/>
      <c r="Q159" s="67"/>
    </row>
    <row r="160" spans="1:31" ht="23.25" customHeight="1">
      <c r="B160" s="63" t="s">
        <v>831</v>
      </c>
      <c r="D160" s="67" t="s">
        <v>832</v>
      </c>
      <c r="E160" s="67"/>
      <c r="F160" s="76"/>
      <c r="G160" s="68"/>
      <c r="H160" s="68"/>
      <c r="I160" s="77"/>
      <c r="J160" s="68"/>
      <c r="K160" s="68"/>
      <c r="L160" s="77"/>
      <c r="M160" s="68"/>
      <c r="N160" s="77"/>
      <c r="O160" s="68"/>
      <c r="P160" s="68"/>
      <c r="Q160" s="67"/>
      <c r="AC160" s="62">
        <f>TRUNC(AE160*옵션!$B$36/100,1)</f>
        <v>0</v>
      </c>
      <c r="AD160" s="62">
        <f>TRUNC(SUM(L155:L158))</f>
        <v>0</v>
      </c>
      <c r="AE160" s="62">
        <f>TRUNC(SUM(AE155:AE159))</f>
        <v>0</v>
      </c>
    </row>
    <row r="161" spans="1:31" ht="23.25" customHeight="1">
      <c r="D161" s="67"/>
      <c r="E161" s="67"/>
      <c r="F161" s="76"/>
      <c r="G161" s="68"/>
      <c r="H161" s="68"/>
      <c r="I161" s="77"/>
      <c r="J161" s="68"/>
      <c r="K161" s="68"/>
      <c r="L161" s="77"/>
      <c r="M161" s="68"/>
      <c r="N161" s="77"/>
      <c r="O161" s="68"/>
      <c r="P161" s="68"/>
      <c r="Q161" s="67"/>
    </row>
    <row r="162" spans="1:31" ht="23.25" customHeight="1">
      <c r="A162" s="63" t="s">
        <v>906</v>
      </c>
      <c r="B162" s="63" t="s">
        <v>853</v>
      </c>
      <c r="C162" s="60" t="s">
        <v>907</v>
      </c>
      <c r="D162" s="231" t="s">
        <v>905</v>
      </c>
      <c r="E162" s="237"/>
      <c r="F162" s="76"/>
      <c r="G162" s="68"/>
      <c r="H162" s="68"/>
      <c r="I162" s="77"/>
      <c r="J162" s="68"/>
      <c r="K162" s="68"/>
      <c r="L162" s="77"/>
      <c r="M162" s="68"/>
      <c r="N162" s="77"/>
      <c r="O162" s="68"/>
      <c r="P162" s="68"/>
      <c r="Q162" s="67"/>
    </row>
    <row r="163" spans="1:31" ht="23.25" customHeight="1">
      <c r="A163" s="63" t="s">
        <v>155</v>
      </c>
      <c r="B163" s="63" t="s">
        <v>672</v>
      </c>
      <c r="C163" s="60" t="s">
        <v>155</v>
      </c>
      <c r="D163" s="67" t="s">
        <v>152</v>
      </c>
      <c r="E163" s="67" t="s">
        <v>156</v>
      </c>
      <c r="F163" s="76" t="s">
        <v>154</v>
      </c>
      <c r="G163" s="68">
        <v>1</v>
      </c>
      <c r="H163" s="68"/>
      <c r="I163" s="77"/>
      <c r="J163" s="68"/>
      <c r="K163" s="68"/>
      <c r="L163" s="77"/>
      <c r="M163" s="68"/>
      <c r="N163" s="77"/>
      <c r="O163" s="68"/>
      <c r="P163" s="68"/>
      <c r="Q163" s="67"/>
    </row>
    <row r="164" spans="1:31" ht="23.25" customHeight="1">
      <c r="A164" s="63" t="s">
        <v>394</v>
      </c>
      <c r="B164" s="63" t="s">
        <v>672</v>
      </c>
      <c r="C164" s="60" t="s">
        <v>394</v>
      </c>
      <c r="D164" s="67" t="s">
        <v>391</v>
      </c>
      <c r="E164" s="67" t="s">
        <v>395</v>
      </c>
      <c r="F164" s="76" t="s">
        <v>393</v>
      </c>
      <c r="G164" s="68">
        <f>일위노임!G74</f>
        <v>0.03</v>
      </c>
      <c r="H164" s="68"/>
      <c r="I164" s="77"/>
      <c r="J164" s="68"/>
      <c r="K164" s="68"/>
      <c r="L164" s="77"/>
      <c r="M164" s="68"/>
      <c r="N164" s="77"/>
      <c r="O164" s="68"/>
      <c r="P164" s="68"/>
      <c r="Q164" s="67"/>
      <c r="AE164" s="62">
        <f>L164</f>
        <v>0</v>
      </c>
    </row>
    <row r="165" spans="1:31" ht="23.25" customHeight="1">
      <c r="A165" s="63" t="s">
        <v>402</v>
      </c>
      <c r="B165" s="63" t="s">
        <v>672</v>
      </c>
      <c r="C165" s="60" t="s">
        <v>402</v>
      </c>
      <c r="D165" s="67" t="s">
        <v>391</v>
      </c>
      <c r="E165" s="67" t="s">
        <v>403</v>
      </c>
      <c r="F165" s="76" t="s">
        <v>393</v>
      </c>
      <c r="G165" s="68">
        <f>일위노임!G75</f>
        <v>0.03</v>
      </c>
      <c r="H165" s="68"/>
      <c r="I165" s="77"/>
      <c r="J165" s="68"/>
      <c r="K165" s="68"/>
      <c r="L165" s="77"/>
      <c r="M165" s="68"/>
      <c r="N165" s="77"/>
      <c r="O165" s="68"/>
      <c r="P165" s="68"/>
      <c r="Q165" s="67"/>
      <c r="AE165" s="62">
        <f>L165</f>
        <v>0</v>
      </c>
    </row>
    <row r="166" spans="1:31" ht="23.25" customHeight="1">
      <c r="A166" s="63" t="s">
        <v>841</v>
      </c>
      <c r="B166" s="63" t="s">
        <v>672</v>
      </c>
      <c r="C166" s="60" t="s">
        <v>841</v>
      </c>
      <c r="D166" s="67" t="s">
        <v>842</v>
      </c>
      <c r="E166" s="67" t="s">
        <v>843</v>
      </c>
      <c r="F166" s="76" t="s">
        <v>348</v>
      </c>
      <c r="G166" s="68">
        <v>1</v>
      </c>
      <c r="H166" s="68"/>
      <c r="I166" s="77"/>
      <c r="J166" s="68"/>
      <c r="K166" s="68"/>
      <c r="L166" s="77"/>
      <c r="M166" s="68"/>
      <c r="N166" s="77"/>
      <c r="O166" s="68"/>
      <c r="P166" s="68"/>
      <c r="Q166" s="67"/>
    </row>
    <row r="167" spans="1:31" ht="23.25" customHeight="1">
      <c r="B167" s="63" t="s">
        <v>831</v>
      </c>
      <c r="D167" s="67" t="s">
        <v>832</v>
      </c>
      <c r="E167" s="67"/>
      <c r="F167" s="76"/>
      <c r="G167" s="68"/>
      <c r="H167" s="68"/>
      <c r="I167" s="77"/>
      <c r="J167" s="68"/>
      <c r="K167" s="68"/>
      <c r="L167" s="77"/>
      <c r="M167" s="68"/>
      <c r="N167" s="77"/>
      <c r="O167" s="68"/>
      <c r="P167" s="68"/>
      <c r="Q167" s="67"/>
      <c r="AC167" s="62">
        <f>TRUNC(AE167*옵션!$B$36/100,1)</f>
        <v>0</v>
      </c>
      <c r="AD167" s="62">
        <f>TRUNC(SUM(L162:L165))</f>
        <v>0</v>
      </c>
      <c r="AE167" s="62">
        <f>TRUNC(SUM(AE162:AE166))</f>
        <v>0</v>
      </c>
    </row>
    <row r="168" spans="1:31" ht="23.25" customHeight="1">
      <c r="D168" s="67"/>
      <c r="E168" s="67"/>
      <c r="F168" s="76"/>
      <c r="G168" s="68"/>
      <c r="H168" s="68"/>
      <c r="I168" s="77"/>
      <c r="J168" s="68"/>
      <c r="K168" s="68"/>
      <c r="L168" s="77"/>
      <c r="M168" s="68"/>
      <c r="N168" s="77"/>
      <c r="O168" s="68"/>
      <c r="P168" s="68"/>
      <c r="Q168" s="67"/>
    </row>
    <row r="169" spans="1:31" ht="23.25" customHeight="1">
      <c r="A169" s="63" t="s">
        <v>909</v>
      </c>
      <c r="B169" s="63" t="s">
        <v>853</v>
      </c>
      <c r="C169" s="60" t="s">
        <v>910</v>
      </c>
      <c r="D169" s="231" t="s">
        <v>908</v>
      </c>
      <c r="E169" s="237"/>
      <c r="F169" s="76"/>
      <c r="G169" s="68"/>
      <c r="H169" s="68"/>
      <c r="I169" s="77"/>
      <c r="J169" s="68"/>
      <c r="K169" s="68"/>
      <c r="L169" s="77"/>
      <c r="M169" s="68"/>
      <c r="N169" s="77"/>
      <c r="O169" s="68"/>
      <c r="P169" s="68"/>
      <c r="Q169" s="67"/>
    </row>
    <row r="170" spans="1:31" ht="23.25" customHeight="1">
      <c r="A170" s="63" t="s">
        <v>218</v>
      </c>
      <c r="B170" s="63" t="s">
        <v>674</v>
      </c>
      <c r="C170" s="60" t="s">
        <v>218</v>
      </c>
      <c r="D170" s="67" t="s">
        <v>212</v>
      </c>
      <c r="E170" s="67" t="s">
        <v>219</v>
      </c>
      <c r="F170" s="76" t="s">
        <v>220</v>
      </c>
      <c r="G170" s="68">
        <v>1</v>
      </c>
      <c r="H170" s="68"/>
      <c r="I170" s="77"/>
      <c r="J170" s="68"/>
      <c r="K170" s="68"/>
      <c r="L170" s="77"/>
      <c r="M170" s="68"/>
      <c r="N170" s="77"/>
      <c r="O170" s="68"/>
      <c r="P170" s="68"/>
      <c r="Q170" s="67"/>
    </row>
    <row r="171" spans="1:31" ht="23.25" customHeight="1">
      <c r="A171" s="63" t="s">
        <v>390</v>
      </c>
      <c r="B171" s="63" t="s">
        <v>674</v>
      </c>
      <c r="C171" s="60" t="s">
        <v>390</v>
      </c>
      <c r="D171" s="67" t="s">
        <v>391</v>
      </c>
      <c r="E171" s="67" t="s">
        <v>392</v>
      </c>
      <c r="F171" s="76" t="s">
        <v>393</v>
      </c>
      <c r="G171" s="68">
        <f>일위노임!G78</f>
        <v>1.7999999999999999E-2</v>
      </c>
      <c r="H171" s="68"/>
      <c r="I171" s="77"/>
      <c r="J171" s="68"/>
      <c r="K171" s="68"/>
      <c r="L171" s="77"/>
      <c r="M171" s="68"/>
      <c r="N171" s="77"/>
      <c r="O171" s="68"/>
      <c r="P171" s="68"/>
      <c r="Q171" s="67"/>
      <c r="AE171" s="62">
        <f>L171</f>
        <v>0</v>
      </c>
    </row>
    <row r="172" spans="1:31" ht="23.25" customHeight="1">
      <c r="A172" s="63" t="s">
        <v>841</v>
      </c>
      <c r="B172" s="63" t="s">
        <v>674</v>
      </c>
      <c r="C172" s="60" t="s">
        <v>841</v>
      </c>
      <c r="D172" s="67" t="s">
        <v>842</v>
      </c>
      <c r="E172" s="67" t="s">
        <v>843</v>
      </c>
      <c r="F172" s="76" t="s">
        <v>348</v>
      </c>
      <c r="G172" s="68">
        <v>1</v>
      </c>
      <c r="H172" s="68"/>
      <c r="I172" s="77"/>
      <c r="J172" s="68"/>
      <c r="K172" s="68"/>
      <c r="L172" s="77"/>
      <c r="M172" s="68"/>
      <c r="N172" s="77"/>
      <c r="O172" s="68"/>
      <c r="P172" s="68"/>
      <c r="Q172" s="67"/>
    </row>
    <row r="173" spans="1:31" ht="23.25" customHeight="1">
      <c r="B173" s="63" t="s">
        <v>831</v>
      </c>
      <c r="D173" s="67" t="s">
        <v>832</v>
      </c>
      <c r="E173" s="67"/>
      <c r="F173" s="76"/>
      <c r="G173" s="68"/>
      <c r="H173" s="68"/>
      <c r="I173" s="77"/>
      <c r="J173" s="68"/>
      <c r="K173" s="68"/>
      <c r="L173" s="77"/>
      <c r="M173" s="68"/>
      <c r="N173" s="77"/>
      <c r="O173" s="68"/>
      <c r="P173" s="68"/>
      <c r="Q173" s="67"/>
      <c r="AC173" s="62">
        <f>TRUNC(AE173*옵션!$B$36/100,1)</f>
        <v>0</v>
      </c>
      <c r="AD173" s="62">
        <f>TRUNC(SUM(L169:L171))</f>
        <v>0</v>
      </c>
      <c r="AE173" s="62">
        <f>TRUNC(SUM(AE169:AE172))</f>
        <v>0</v>
      </c>
    </row>
    <row r="174" spans="1:31" ht="23.25" customHeight="1">
      <c r="D174" s="67"/>
      <c r="E174" s="67"/>
      <c r="F174" s="76"/>
      <c r="G174" s="68"/>
      <c r="H174" s="68"/>
      <c r="I174" s="77"/>
      <c r="J174" s="68"/>
      <c r="K174" s="68"/>
      <c r="L174" s="77"/>
      <c r="M174" s="68"/>
      <c r="N174" s="77"/>
      <c r="O174" s="68"/>
      <c r="P174" s="68"/>
      <c r="Q174" s="67"/>
    </row>
    <row r="175" spans="1:31" ht="23.25" customHeight="1">
      <c r="A175" s="63" t="s">
        <v>912</v>
      </c>
      <c r="B175" s="63" t="s">
        <v>853</v>
      </c>
      <c r="C175" s="60" t="s">
        <v>913</v>
      </c>
      <c r="D175" s="231" t="s">
        <v>911</v>
      </c>
      <c r="E175" s="237"/>
      <c r="F175" s="76"/>
      <c r="G175" s="68"/>
      <c r="H175" s="68"/>
      <c r="I175" s="77"/>
      <c r="J175" s="68"/>
      <c r="K175" s="68"/>
      <c r="L175" s="77"/>
      <c r="M175" s="68"/>
      <c r="N175" s="77"/>
      <c r="O175" s="68"/>
      <c r="P175" s="68"/>
      <c r="Q175" s="67"/>
    </row>
    <row r="176" spans="1:31" ht="23.25" customHeight="1">
      <c r="A176" s="63" t="s">
        <v>221</v>
      </c>
      <c r="B176" s="63" t="s">
        <v>678</v>
      </c>
      <c r="C176" s="60" t="s">
        <v>221</v>
      </c>
      <c r="D176" s="67" t="s">
        <v>212</v>
      </c>
      <c r="E176" s="67" t="s">
        <v>222</v>
      </c>
      <c r="F176" s="76" t="s">
        <v>220</v>
      </c>
      <c r="G176" s="68">
        <v>1</v>
      </c>
      <c r="H176" s="68"/>
      <c r="I176" s="77"/>
      <c r="J176" s="68"/>
      <c r="K176" s="68"/>
      <c r="L176" s="77"/>
      <c r="M176" s="68"/>
      <c r="N176" s="77"/>
      <c r="O176" s="68"/>
      <c r="P176" s="68"/>
      <c r="Q176" s="67"/>
    </row>
    <row r="177" spans="1:31" ht="23.25" customHeight="1">
      <c r="A177" s="63" t="s">
        <v>390</v>
      </c>
      <c r="B177" s="63" t="s">
        <v>678</v>
      </c>
      <c r="C177" s="60" t="s">
        <v>390</v>
      </c>
      <c r="D177" s="67" t="s">
        <v>391</v>
      </c>
      <c r="E177" s="67" t="s">
        <v>392</v>
      </c>
      <c r="F177" s="76" t="s">
        <v>393</v>
      </c>
      <c r="G177" s="68">
        <f>일위노임!G81</f>
        <v>1.7999999999999999E-2</v>
      </c>
      <c r="H177" s="68"/>
      <c r="I177" s="77"/>
      <c r="J177" s="68"/>
      <c r="K177" s="68"/>
      <c r="L177" s="77"/>
      <c r="M177" s="68"/>
      <c r="N177" s="77"/>
      <c r="O177" s="68"/>
      <c r="P177" s="68"/>
      <c r="Q177" s="67"/>
      <c r="AE177" s="62">
        <f>L177</f>
        <v>0</v>
      </c>
    </row>
    <row r="178" spans="1:31" ht="23.25" customHeight="1">
      <c r="A178" s="63" t="s">
        <v>841</v>
      </c>
      <c r="B178" s="63" t="s">
        <v>678</v>
      </c>
      <c r="C178" s="60" t="s">
        <v>841</v>
      </c>
      <c r="D178" s="67" t="s">
        <v>842</v>
      </c>
      <c r="E178" s="67" t="s">
        <v>843</v>
      </c>
      <c r="F178" s="76" t="s">
        <v>348</v>
      </c>
      <c r="G178" s="68">
        <v>1</v>
      </c>
      <c r="H178" s="68"/>
      <c r="I178" s="77"/>
      <c r="J178" s="68"/>
      <c r="K178" s="68"/>
      <c r="L178" s="77"/>
      <c r="M178" s="68"/>
      <c r="N178" s="77"/>
      <c r="O178" s="68"/>
      <c r="P178" s="68"/>
      <c r="Q178" s="67"/>
    </row>
    <row r="179" spans="1:31" ht="23.25" customHeight="1">
      <c r="B179" s="63" t="s">
        <v>831</v>
      </c>
      <c r="D179" s="67" t="s">
        <v>832</v>
      </c>
      <c r="E179" s="67"/>
      <c r="F179" s="76"/>
      <c r="G179" s="68"/>
      <c r="H179" s="68"/>
      <c r="I179" s="77"/>
      <c r="J179" s="68"/>
      <c r="K179" s="68"/>
      <c r="L179" s="77"/>
      <c r="M179" s="68"/>
      <c r="N179" s="77"/>
      <c r="O179" s="68"/>
      <c r="P179" s="68"/>
      <c r="Q179" s="67"/>
      <c r="AC179" s="62">
        <f>TRUNC(AE179*옵션!$B$36/100,1)</f>
        <v>0</v>
      </c>
      <c r="AD179" s="62">
        <f>TRUNC(SUM(L175:L177))</f>
        <v>0</v>
      </c>
      <c r="AE179" s="62">
        <f>TRUNC(SUM(AE175:AE178))</f>
        <v>0</v>
      </c>
    </row>
    <row r="180" spans="1:31" ht="23.25" customHeight="1">
      <c r="D180" s="67"/>
      <c r="E180" s="67"/>
      <c r="F180" s="76"/>
      <c r="G180" s="68"/>
      <c r="H180" s="68"/>
      <c r="I180" s="77"/>
      <c r="J180" s="68"/>
      <c r="K180" s="68"/>
      <c r="L180" s="77"/>
      <c r="M180" s="68"/>
      <c r="N180" s="77"/>
      <c r="O180" s="68"/>
      <c r="P180" s="68"/>
      <c r="Q180" s="67"/>
    </row>
    <row r="181" spans="1:31" ht="23.25" customHeight="1">
      <c r="A181" s="63" t="s">
        <v>915</v>
      </c>
      <c r="B181" s="63" t="s">
        <v>853</v>
      </c>
      <c r="C181" s="60" t="s">
        <v>916</v>
      </c>
      <c r="D181" s="231" t="s">
        <v>914</v>
      </c>
      <c r="E181" s="237"/>
      <c r="F181" s="76"/>
      <c r="G181" s="68"/>
      <c r="H181" s="68"/>
      <c r="I181" s="77"/>
      <c r="J181" s="68"/>
      <c r="K181" s="68"/>
      <c r="L181" s="77"/>
      <c r="M181" s="68"/>
      <c r="N181" s="77"/>
      <c r="O181" s="68"/>
      <c r="P181" s="68"/>
      <c r="Q181" s="67"/>
    </row>
    <row r="182" spans="1:31" ht="23.25" customHeight="1">
      <c r="A182" s="63" t="s">
        <v>223</v>
      </c>
      <c r="B182" s="63" t="s">
        <v>681</v>
      </c>
      <c r="C182" s="60" t="s">
        <v>223</v>
      </c>
      <c r="D182" s="67" t="s">
        <v>212</v>
      </c>
      <c r="E182" s="67" t="s">
        <v>224</v>
      </c>
      <c r="F182" s="76" t="s">
        <v>220</v>
      </c>
      <c r="G182" s="68">
        <v>1</v>
      </c>
      <c r="H182" s="68"/>
      <c r="I182" s="77"/>
      <c r="J182" s="68"/>
      <c r="K182" s="68"/>
      <c r="L182" s="77"/>
      <c r="M182" s="68"/>
      <c r="N182" s="77"/>
      <c r="O182" s="68"/>
      <c r="P182" s="68"/>
      <c r="Q182" s="67"/>
    </row>
    <row r="183" spans="1:31" ht="23.25" customHeight="1">
      <c r="A183" s="63" t="s">
        <v>390</v>
      </c>
      <c r="B183" s="63" t="s">
        <v>681</v>
      </c>
      <c r="C183" s="60" t="s">
        <v>390</v>
      </c>
      <c r="D183" s="67" t="s">
        <v>391</v>
      </c>
      <c r="E183" s="67" t="s">
        <v>392</v>
      </c>
      <c r="F183" s="76" t="s">
        <v>393</v>
      </c>
      <c r="G183" s="68">
        <f>일위노임!G84</f>
        <v>1.7999999999999999E-2</v>
      </c>
      <c r="H183" s="68"/>
      <c r="I183" s="77"/>
      <c r="J183" s="68"/>
      <c r="K183" s="68"/>
      <c r="L183" s="77"/>
      <c r="M183" s="68"/>
      <c r="N183" s="77"/>
      <c r="O183" s="68"/>
      <c r="P183" s="68"/>
      <c r="Q183" s="67"/>
      <c r="AE183" s="62">
        <f>L183</f>
        <v>0</v>
      </c>
    </row>
    <row r="184" spans="1:31" ht="23.25" customHeight="1">
      <c r="A184" s="63" t="s">
        <v>841</v>
      </c>
      <c r="B184" s="63" t="s">
        <v>681</v>
      </c>
      <c r="C184" s="60" t="s">
        <v>841</v>
      </c>
      <c r="D184" s="67" t="s">
        <v>842</v>
      </c>
      <c r="E184" s="67" t="s">
        <v>843</v>
      </c>
      <c r="F184" s="76" t="s">
        <v>348</v>
      </c>
      <c r="G184" s="68">
        <v>1</v>
      </c>
      <c r="H184" s="68"/>
      <c r="I184" s="77"/>
      <c r="J184" s="68"/>
      <c r="K184" s="68"/>
      <c r="L184" s="77"/>
      <c r="M184" s="68"/>
      <c r="N184" s="77"/>
      <c r="O184" s="68"/>
      <c r="P184" s="68"/>
      <c r="Q184" s="67"/>
    </row>
    <row r="185" spans="1:31" ht="23.25" customHeight="1">
      <c r="B185" s="63" t="s">
        <v>831</v>
      </c>
      <c r="D185" s="67" t="s">
        <v>832</v>
      </c>
      <c r="E185" s="67"/>
      <c r="F185" s="76"/>
      <c r="G185" s="68"/>
      <c r="H185" s="68"/>
      <c r="I185" s="77"/>
      <c r="J185" s="68"/>
      <c r="K185" s="68"/>
      <c r="L185" s="77"/>
      <c r="M185" s="68"/>
      <c r="N185" s="77"/>
      <c r="O185" s="68"/>
      <c r="P185" s="68"/>
      <c r="Q185" s="67"/>
      <c r="AC185" s="62">
        <f>TRUNC(AE185*옵션!$B$36/100,1)</f>
        <v>0</v>
      </c>
      <c r="AD185" s="62">
        <f>TRUNC(SUM(L181:L183))</f>
        <v>0</v>
      </c>
      <c r="AE185" s="62">
        <f>TRUNC(SUM(AE181:AE184))</f>
        <v>0</v>
      </c>
    </row>
    <row r="186" spans="1:31" ht="23.25" customHeight="1">
      <c r="D186" s="67"/>
      <c r="E186" s="67"/>
      <c r="F186" s="76"/>
      <c r="G186" s="68"/>
      <c r="H186" s="68"/>
      <c r="I186" s="77"/>
      <c r="J186" s="68"/>
      <c r="K186" s="68"/>
      <c r="L186" s="77"/>
      <c r="M186" s="68"/>
      <c r="N186" s="77"/>
      <c r="O186" s="68"/>
      <c r="P186" s="68"/>
      <c r="Q186" s="67"/>
    </row>
    <row r="187" spans="1:31" ht="23.25" customHeight="1">
      <c r="A187" s="63" t="s">
        <v>918</v>
      </c>
      <c r="B187" s="63" t="s">
        <v>853</v>
      </c>
      <c r="C187" s="60" t="s">
        <v>919</v>
      </c>
      <c r="D187" s="231" t="s">
        <v>917</v>
      </c>
      <c r="E187" s="237"/>
      <c r="F187" s="76"/>
      <c r="G187" s="68"/>
      <c r="H187" s="68"/>
      <c r="I187" s="77"/>
      <c r="J187" s="68"/>
      <c r="K187" s="68"/>
      <c r="L187" s="77"/>
      <c r="M187" s="68"/>
      <c r="N187" s="77"/>
      <c r="O187" s="68"/>
      <c r="P187" s="68"/>
      <c r="Q187" s="67"/>
    </row>
    <row r="188" spans="1:31" ht="23.25" customHeight="1">
      <c r="A188" s="63" t="s">
        <v>218</v>
      </c>
      <c r="B188" s="63" t="s">
        <v>684</v>
      </c>
      <c r="C188" s="60" t="s">
        <v>218</v>
      </c>
      <c r="D188" s="67" t="s">
        <v>212</v>
      </c>
      <c r="E188" s="67" t="s">
        <v>219</v>
      </c>
      <c r="F188" s="76" t="s">
        <v>220</v>
      </c>
      <c r="G188" s="68">
        <v>1</v>
      </c>
      <c r="H188" s="68"/>
      <c r="I188" s="77"/>
      <c r="J188" s="68"/>
      <c r="K188" s="68"/>
      <c r="L188" s="77"/>
      <c r="M188" s="68"/>
      <c r="N188" s="77"/>
      <c r="O188" s="68"/>
      <c r="P188" s="68"/>
      <c r="Q188" s="67"/>
    </row>
    <row r="189" spans="1:31" ht="23.25" customHeight="1">
      <c r="A189" s="63" t="s">
        <v>390</v>
      </c>
      <c r="B189" s="63" t="s">
        <v>684</v>
      </c>
      <c r="C189" s="60" t="s">
        <v>390</v>
      </c>
      <c r="D189" s="67" t="s">
        <v>391</v>
      </c>
      <c r="E189" s="67" t="s">
        <v>392</v>
      </c>
      <c r="F189" s="76" t="s">
        <v>393</v>
      </c>
      <c r="G189" s="68">
        <f>일위노임!G87</f>
        <v>1.7999999999999999E-2</v>
      </c>
      <c r="H189" s="68"/>
      <c r="I189" s="77"/>
      <c r="J189" s="68"/>
      <c r="K189" s="68"/>
      <c r="L189" s="77"/>
      <c r="M189" s="68"/>
      <c r="N189" s="77"/>
      <c r="O189" s="68"/>
      <c r="P189" s="68"/>
      <c r="Q189" s="67"/>
      <c r="AE189" s="62">
        <f>L189</f>
        <v>0</v>
      </c>
    </row>
    <row r="190" spans="1:31" ht="23.25" customHeight="1">
      <c r="A190" s="63" t="s">
        <v>841</v>
      </c>
      <c r="B190" s="63" t="s">
        <v>684</v>
      </c>
      <c r="C190" s="60" t="s">
        <v>841</v>
      </c>
      <c r="D190" s="67" t="s">
        <v>842</v>
      </c>
      <c r="E190" s="67" t="s">
        <v>843</v>
      </c>
      <c r="F190" s="76" t="s">
        <v>348</v>
      </c>
      <c r="G190" s="68">
        <v>1</v>
      </c>
      <c r="H190" s="68"/>
      <c r="I190" s="77"/>
      <c r="J190" s="68"/>
      <c r="K190" s="68"/>
      <c r="L190" s="77"/>
      <c r="M190" s="68"/>
      <c r="N190" s="77"/>
      <c r="O190" s="68"/>
      <c r="P190" s="68"/>
      <c r="Q190" s="67"/>
    </row>
    <row r="191" spans="1:31" ht="23.25" customHeight="1">
      <c r="B191" s="63" t="s">
        <v>831</v>
      </c>
      <c r="D191" s="67" t="s">
        <v>832</v>
      </c>
      <c r="E191" s="67"/>
      <c r="F191" s="76"/>
      <c r="G191" s="68"/>
      <c r="H191" s="68"/>
      <c r="I191" s="77"/>
      <c r="J191" s="68"/>
      <c r="K191" s="68"/>
      <c r="L191" s="77"/>
      <c r="M191" s="68"/>
      <c r="N191" s="77"/>
      <c r="O191" s="68"/>
      <c r="P191" s="68"/>
      <c r="Q191" s="67"/>
      <c r="AC191" s="62">
        <f>TRUNC(AE191*옵션!$B$36/100,1)</f>
        <v>0</v>
      </c>
      <c r="AD191" s="62">
        <f>TRUNC(SUM(L187:L189))</f>
        <v>0</v>
      </c>
      <c r="AE191" s="62">
        <f>TRUNC(SUM(AE187:AE190))</f>
        <v>0</v>
      </c>
    </row>
    <row r="192" spans="1:31" ht="23.25" customHeight="1">
      <c r="D192" s="67"/>
      <c r="E192" s="67"/>
      <c r="F192" s="76"/>
      <c r="G192" s="68"/>
      <c r="H192" s="68"/>
      <c r="I192" s="77"/>
      <c r="J192" s="68"/>
      <c r="K192" s="68"/>
      <c r="L192" s="77"/>
      <c r="M192" s="68"/>
      <c r="N192" s="77"/>
      <c r="O192" s="68"/>
      <c r="P192" s="68"/>
      <c r="Q192" s="67"/>
    </row>
    <row r="193" spans="1:31" ht="23.25" customHeight="1">
      <c r="A193" s="63" t="s">
        <v>921</v>
      </c>
      <c r="B193" s="63" t="s">
        <v>853</v>
      </c>
      <c r="C193" s="60" t="s">
        <v>922</v>
      </c>
      <c r="D193" s="231" t="s">
        <v>920</v>
      </c>
      <c r="E193" s="237"/>
      <c r="F193" s="76"/>
      <c r="G193" s="68"/>
      <c r="H193" s="68"/>
      <c r="I193" s="77"/>
      <c r="J193" s="68"/>
      <c r="K193" s="68"/>
      <c r="L193" s="77"/>
      <c r="M193" s="68"/>
      <c r="N193" s="77"/>
      <c r="O193" s="68"/>
      <c r="P193" s="68"/>
      <c r="Q193" s="67"/>
    </row>
    <row r="194" spans="1:31" ht="23.25" customHeight="1">
      <c r="A194" s="63" t="s">
        <v>211</v>
      </c>
      <c r="B194" s="63" t="s">
        <v>687</v>
      </c>
      <c r="C194" s="60" t="s">
        <v>211</v>
      </c>
      <c r="D194" s="67" t="s">
        <v>212</v>
      </c>
      <c r="E194" s="67" t="s">
        <v>213</v>
      </c>
      <c r="F194" s="76" t="s">
        <v>148</v>
      </c>
      <c r="G194" s="68">
        <v>1</v>
      </c>
      <c r="H194" s="68"/>
      <c r="I194" s="77"/>
      <c r="J194" s="68"/>
      <c r="K194" s="68"/>
      <c r="L194" s="77"/>
      <c r="M194" s="68"/>
      <c r="N194" s="77"/>
      <c r="O194" s="68"/>
      <c r="P194" s="68"/>
      <c r="Q194" s="67"/>
    </row>
    <row r="195" spans="1:31" ht="23.25" customHeight="1">
      <c r="A195" s="63" t="s">
        <v>231</v>
      </c>
      <c r="B195" s="63" t="s">
        <v>687</v>
      </c>
      <c r="C195" s="60" t="s">
        <v>231</v>
      </c>
      <c r="D195" s="67" t="s">
        <v>232</v>
      </c>
      <c r="E195" s="67" t="s">
        <v>233</v>
      </c>
      <c r="F195" s="76" t="s">
        <v>148</v>
      </c>
      <c r="G195" s="68">
        <v>1</v>
      </c>
      <c r="H195" s="68"/>
      <c r="I195" s="77"/>
      <c r="J195" s="68"/>
      <c r="K195" s="68"/>
      <c r="L195" s="77"/>
      <c r="M195" s="68"/>
      <c r="N195" s="77"/>
      <c r="O195" s="68"/>
      <c r="P195" s="68"/>
      <c r="Q195" s="67"/>
    </row>
    <row r="196" spans="1:31" ht="23.25" customHeight="1">
      <c r="A196" s="63" t="s">
        <v>225</v>
      </c>
      <c r="B196" s="63" t="s">
        <v>687</v>
      </c>
      <c r="C196" s="60" t="s">
        <v>225</v>
      </c>
      <c r="D196" s="67" t="s">
        <v>226</v>
      </c>
      <c r="E196" s="67" t="s">
        <v>227</v>
      </c>
      <c r="F196" s="76" t="s">
        <v>148</v>
      </c>
      <c r="G196" s="68">
        <v>1</v>
      </c>
      <c r="H196" s="68"/>
      <c r="I196" s="77"/>
      <c r="J196" s="68"/>
      <c r="K196" s="68"/>
      <c r="L196" s="77"/>
      <c r="M196" s="68"/>
      <c r="N196" s="77"/>
      <c r="O196" s="68"/>
      <c r="P196" s="68"/>
      <c r="Q196" s="67"/>
    </row>
    <row r="197" spans="1:31" ht="23.25" customHeight="1">
      <c r="A197" s="63" t="s">
        <v>314</v>
      </c>
      <c r="B197" s="63" t="s">
        <v>687</v>
      </c>
      <c r="C197" s="60" t="s">
        <v>314</v>
      </c>
      <c r="D197" s="67" t="s">
        <v>312</v>
      </c>
      <c r="E197" s="67" t="s">
        <v>315</v>
      </c>
      <c r="F197" s="76" t="s">
        <v>220</v>
      </c>
      <c r="G197" s="68">
        <v>2</v>
      </c>
      <c r="H197" s="68"/>
      <c r="I197" s="77"/>
      <c r="J197" s="68"/>
      <c r="K197" s="68"/>
      <c r="L197" s="77"/>
      <c r="M197" s="68"/>
      <c r="N197" s="77"/>
      <c r="O197" s="68"/>
      <c r="P197" s="68"/>
      <c r="Q197" s="67"/>
    </row>
    <row r="198" spans="1:31" ht="23.25" customHeight="1">
      <c r="A198" s="63" t="s">
        <v>316</v>
      </c>
      <c r="B198" s="63" t="s">
        <v>687</v>
      </c>
      <c r="C198" s="60" t="s">
        <v>316</v>
      </c>
      <c r="D198" s="67" t="s">
        <v>317</v>
      </c>
      <c r="E198" s="67" t="s">
        <v>318</v>
      </c>
      <c r="F198" s="76" t="s">
        <v>220</v>
      </c>
      <c r="G198" s="68">
        <v>2</v>
      </c>
      <c r="H198" s="68"/>
      <c r="I198" s="77"/>
      <c r="J198" s="68"/>
      <c r="K198" s="68"/>
      <c r="L198" s="77"/>
      <c r="M198" s="68"/>
      <c r="N198" s="77"/>
      <c r="O198" s="68"/>
      <c r="P198" s="68"/>
      <c r="Q198" s="67"/>
    </row>
    <row r="199" spans="1:31" ht="23.25" customHeight="1">
      <c r="A199" s="63" t="s">
        <v>390</v>
      </c>
      <c r="B199" s="63" t="s">
        <v>687</v>
      </c>
      <c r="C199" s="60" t="s">
        <v>390</v>
      </c>
      <c r="D199" s="67" t="s">
        <v>391</v>
      </c>
      <c r="E199" s="67" t="s">
        <v>1198</v>
      </c>
      <c r="F199" s="76" t="s">
        <v>393</v>
      </c>
      <c r="G199" s="68">
        <f>일위노임!G90</f>
        <v>5.3999999999999999E-2</v>
      </c>
      <c r="H199" s="68"/>
      <c r="I199" s="77"/>
      <c r="J199" s="68"/>
      <c r="K199" s="68"/>
      <c r="L199" s="77"/>
      <c r="M199" s="68"/>
      <c r="N199" s="77"/>
      <c r="O199" s="68"/>
      <c r="P199" s="68"/>
      <c r="Q199" s="67"/>
      <c r="AE199" s="62">
        <f>L199</f>
        <v>0</v>
      </c>
    </row>
    <row r="200" spans="1:31" ht="23.25" customHeight="1">
      <c r="A200" s="63" t="s">
        <v>841</v>
      </c>
      <c r="B200" s="63" t="s">
        <v>687</v>
      </c>
      <c r="C200" s="60" t="s">
        <v>841</v>
      </c>
      <c r="D200" s="67" t="s">
        <v>842</v>
      </c>
      <c r="E200" s="67" t="s">
        <v>843</v>
      </c>
      <c r="F200" s="76" t="s">
        <v>348</v>
      </c>
      <c r="G200" s="68">
        <v>1</v>
      </c>
      <c r="H200" s="68"/>
      <c r="I200" s="77"/>
      <c r="J200" s="68"/>
      <c r="K200" s="68"/>
      <c r="L200" s="77"/>
      <c r="M200" s="68"/>
      <c r="N200" s="77"/>
      <c r="O200" s="68"/>
      <c r="P200" s="68"/>
      <c r="Q200" s="67"/>
    </row>
    <row r="201" spans="1:31" ht="23.25" customHeight="1">
      <c r="B201" s="63" t="s">
        <v>831</v>
      </c>
      <c r="D201" s="67" t="s">
        <v>832</v>
      </c>
      <c r="E201" s="67"/>
      <c r="F201" s="76"/>
      <c r="G201" s="68"/>
      <c r="H201" s="68"/>
      <c r="I201" s="77"/>
      <c r="J201" s="68"/>
      <c r="K201" s="68"/>
      <c r="L201" s="77"/>
      <c r="M201" s="68"/>
      <c r="N201" s="77"/>
      <c r="O201" s="68"/>
      <c r="P201" s="68"/>
      <c r="Q201" s="67"/>
      <c r="AC201" s="62">
        <f>TRUNC(AE201*옵션!$B$36/100,1)</f>
        <v>0</v>
      </c>
      <c r="AD201" s="62">
        <f>TRUNC(SUM(L193:L199))</f>
        <v>0</v>
      </c>
      <c r="AE201" s="62">
        <f>TRUNC(SUM(AE193:AE200))</f>
        <v>0</v>
      </c>
    </row>
    <row r="202" spans="1:31" ht="23.25" customHeight="1">
      <c r="D202" s="67"/>
      <c r="E202" s="67"/>
      <c r="F202" s="76"/>
      <c r="G202" s="68"/>
      <c r="H202" s="68"/>
      <c r="I202" s="77"/>
      <c r="J202" s="68"/>
      <c r="K202" s="68"/>
      <c r="L202" s="77"/>
      <c r="M202" s="68"/>
      <c r="N202" s="77"/>
      <c r="O202" s="68"/>
      <c r="P202" s="68"/>
      <c r="Q202" s="67"/>
    </row>
    <row r="203" spans="1:31" ht="23.25" customHeight="1">
      <c r="A203" s="63" t="s">
        <v>924</v>
      </c>
      <c r="B203" s="63" t="s">
        <v>853</v>
      </c>
      <c r="C203" s="60" t="s">
        <v>925</v>
      </c>
      <c r="D203" s="231" t="s">
        <v>923</v>
      </c>
      <c r="E203" s="237"/>
      <c r="F203" s="76"/>
      <c r="G203" s="68"/>
      <c r="H203" s="68"/>
      <c r="I203" s="77"/>
      <c r="J203" s="68"/>
      <c r="K203" s="68"/>
      <c r="L203" s="77"/>
      <c r="M203" s="68"/>
      <c r="N203" s="77"/>
      <c r="O203" s="68"/>
      <c r="P203" s="68"/>
      <c r="Q203" s="67"/>
    </row>
    <row r="204" spans="1:31" ht="23.25" customHeight="1">
      <c r="A204" s="63" t="s">
        <v>214</v>
      </c>
      <c r="B204" s="63" t="s">
        <v>691</v>
      </c>
      <c r="C204" s="60" t="s">
        <v>214</v>
      </c>
      <c r="D204" s="67" t="s">
        <v>212</v>
      </c>
      <c r="E204" s="67" t="s">
        <v>215</v>
      </c>
      <c r="F204" s="76" t="s">
        <v>148</v>
      </c>
      <c r="G204" s="68">
        <v>1</v>
      </c>
      <c r="H204" s="68"/>
      <c r="I204" s="77"/>
      <c r="J204" s="68"/>
      <c r="K204" s="68"/>
      <c r="L204" s="77"/>
      <c r="M204" s="68"/>
      <c r="N204" s="77"/>
      <c r="O204" s="68"/>
      <c r="P204" s="68"/>
      <c r="Q204" s="67"/>
    </row>
    <row r="205" spans="1:31" ht="23.25" customHeight="1">
      <c r="A205" s="63" t="s">
        <v>231</v>
      </c>
      <c r="B205" s="63" t="s">
        <v>691</v>
      </c>
      <c r="C205" s="60" t="s">
        <v>231</v>
      </c>
      <c r="D205" s="67" t="s">
        <v>232</v>
      </c>
      <c r="E205" s="67" t="s">
        <v>233</v>
      </c>
      <c r="F205" s="76" t="s">
        <v>148</v>
      </c>
      <c r="G205" s="68">
        <v>1</v>
      </c>
      <c r="H205" s="68"/>
      <c r="I205" s="77"/>
      <c r="J205" s="68"/>
      <c r="K205" s="68"/>
      <c r="L205" s="77"/>
      <c r="M205" s="68"/>
      <c r="N205" s="77"/>
      <c r="O205" s="68"/>
      <c r="P205" s="68"/>
      <c r="Q205" s="67"/>
    </row>
    <row r="206" spans="1:31" ht="23.25" customHeight="1">
      <c r="A206" s="63" t="s">
        <v>225</v>
      </c>
      <c r="B206" s="63" t="s">
        <v>691</v>
      </c>
      <c r="C206" s="60" t="s">
        <v>225</v>
      </c>
      <c r="D206" s="67" t="s">
        <v>226</v>
      </c>
      <c r="E206" s="67" t="s">
        <v>227</v>
      </c>
      <c r="F206" s="76" t="s">
        <v>148</v>
      </c>
      <c r="G206" s="68">
        <v>1</v>
      </c>
      <c r="H206" s="68"/>
      <c r="I206" s="77"/>
      <c r="J206" s="68"/>
      <c r="K206" s="68"/>
      <c r="L206" s="77"/>
      <c r="M206" s="68"/>
      <c r="N206" s="77"/>
      <c r="O206" s="68"/>
      <c r="P206" s="68"/>
      <c r="Q206" s="67"/>
    </row>
    <row r="207" spans="1:31" ht="23.25" customHeight="1">
      <c r="A207" s="63" t="s">
        <v>314</v>
      </c>
      <c r="B207" s="63" t="s">
        <v>691</v>
      </c>
      <c r="C207" s="60" t="s">
        <v>314</v>
      </c>
      <c r="D207" s="67" t="s">
        <v>312</v>
      </c>
      <c r="E207" s="67" t="s">
        <v>315</v>
      </c>
      <c r="F207" s="76" t="s">
        <v>220</v>
      </c>
      <c r="G207" s="68">
        <v>2</v>
      </c>
      <c r="H207" s="68"/>
      <c r="I207" s="77"/>
      <c r="J207" s="68"/>
      <c r="K207" s="68"/>
      <c r="L207" s="77"/>
      <c r="M207" s="68"/>
      <c r="N207" s="77"/>
      <c r="O207" s="68"/>
      <c r="P207" s="68"/>
      <c r="Q207" s="67"/>
    </row>
    <row r="208" spans="1:31" ht="23.25" customHeight="1">
      <c r="A208" s="63" t="s">
        <v>316</v>
      </c>
      <c r="B208" s="63" t="s">
        <v>691</v>
      </c>
      <c r="C208" s="60" t="s">
        <v>316</v>
      </c>
      <c r="D208" s="67" t="s">
        <v>317</v>
      </c>
      <c r="E208" s="67" t="s">
        <v>318</v>
      </c>
      <c r="F208" s="76" t="s">
        <v>220</v>
      </c>
      <c r="G208" s="68">
        <v>2</v>
      </c>
      <c r="H208" s="68"/>
      <c r="I208" s="77"/>
      <c r="J208" s="68"/>
      <c r="K208" s="68"/>
      <c r="L208" s="77"/>
      <c r="M208" s="68"/>
      <c r="N208" s="77"/>
      <c r="O208" s="68"/>
      <c r="P208" s="68"/>
      <c r="Q208" s="67"/>
    </row>
    <row r="209" spans="1:31" ht="23.25" customHeight="1">
      <c r="A209" s="63" t="s">
        <v>390</v>
      </c>
      <c r="B209" s="63" t="s">
        <v>691</v>
      </c>
      <c r="C209" s="60" t="s">
        <v>390</v>
      </c>
      <c r="D209" s="67" t="s">
        <v>391</v>
      </c>
      <c r="E209" s="67" t="s">
        <v>1198</v>
      </c>
      <c r="F209" s="76" t="s">
        <v>393</v>
      </c>
      <c r="G209" s="68">
        <f>일위노임!G93</f>
        <v>5.3999999999999999E-2</v>
      </c>
      <c r="H209" s="68"/>
      <c r="I209" s="77"/>
      <c r="J209" s="68"/>
      <c r="K209" s="68"/>
      <c r="L209" s="77"/>
      <c r="M209" s="68"/>
      <c r="N209" s="77"/>
      <c r="O209" s="68"/>
      <c r="P209" s="68"/>
      <c r="Q209" s="67"/>
      <c r="AE209" s="62">
        <f>L209</f>
        <v>0</v>
      </c>
    </row>
    <row r="210" spans="1:31" ht="23.25" customHeight="1">
      <c r="A210" s="63" t="s">
        <v>841</v>
      </c>
      <c r="B210" s="63" t="s">
        <v>691</v>
      </c>
      <c r="C210" s="60" t="s">
        <v>841</v>
      </c>
      <c r="D210" s="67" t="s">
        <v>842</v>
      </c>
      <c r="E210" s="67" t="s">
        <v>843</v>
      </c>
      <c r="F210" s="76" t="s">
        <v>348</v>
      </c>
      <c r="G210" s="68">
        <v>1</v>
      </c>
      <c r="H210" s="68"/>
      <c r="I210" s="77"/>
      <c r="J210" s="68"/>
      <c r="K210" s="68"/>
      <c r="L210" s="77"/>
      <c r="M210" s="68"/>
      <c r="N210" s="77"/>
      <c r="O210" s="68"/>
      <c r="P210" s="68"/>
      <c r="Q210" s="67"/>
    </row>
    <row r="211" spans="1:31" ht="23.25" customHeight="1">
      <c r="B211" s="63" t="s">
        <v>831</v>
      </c>
      <c r="D211" s="67" t="s">
        <v>832</v>
      </c>
      <c r="E211" s="67"/>
      <c r="F211" s="76"/>
      <c r="G211" s="68"/>
      <c r="H211" s="68"/>
      <c r="I211" s="77"/>
      <c r="J211" s="68"/>
      <c r="K211" s="68"/>
      <c r="L211" s="77"/>
      <c r="M211" s="68"/>
      <c r="N211" s="77"/>
      <c r="O211" s="68"/>
      <c r="P211" s="68"/>
      <c r="Q211" s="67"/>
      <c r="AC211" s="62">
        <f>TRUNC(AE211*옵션!$B$36/100,1)</f>
        <v>0</v>
      </c>
      <c r="AD211" s="62">
        <f>TRUNC(SUM(L203:L209))</f>
        <v>0</v>
      </c>
      <c r="AE211" s="62">
        <f>TRUNC(SUM(AE203:AE210))</f>
        <v>0</v>
      </c>
    </row>
    <row r="212" spans="1:31" ht="23.25" customHeight="1">
      <c r="D212" s="67"/>
      <c r="E212" s="67"/>
      <c r="F212" s="76"/>
      <c r="G212" s="68"/>
      <c r="H212" s="68"/>
      <c r="I212" s="77"/>
      <c r="J212" s="68"/>
      <c r="K212" s="68"/>
      <c r="L212" s="77"/>
      <c r="M212" s="68"/>
      <c r="N212" s="77"/>
      <c r="O212" s="68"/>
      <c r="P212" s="68"/>
      <c r="Q212" s="67"/>
    </row>
    <row r="213" spans="1:31" ht="23.25" customHeight="1">
      <c r="A213" s="63" t="s">
        <v>927</v>
      </c>
      <c r="B213" s="63" t="s">
        <v>853</v>
      </c>
      <c r="C213" s="60" t="s">
        <v>928</v>
      </c>
      <c r="D213" s="231" t="s">
        <v>926</v>
      </c>
      <c r="E213" s="237"/>
      <c r="F213" s="76"/>
      <c r="G213" s="68"/>
      <c r="H213" s="68"/>
      <c r="I213" s="77"/>
      <c r="J213" s="68"/>
      <c r="K213" s="68"/>
      <c r="L213" s="77"/>
      <c r="M213" s="68"/>
      <c r="N213" s="77"/>
      <c r="O213" s="68"/>
      <c r="P213" s="68"/>
      <c r="Q213" s="67"/>
    </row>
    <row r="214" spans="1:31" ht="23.25" customHeight="1">
      <c r="A214" s="63" t="s">
        <v>216</v>
      </c>
      <c r="B214" s="63" t="s">
        <v>694</v>
      </c>
      <c r="C214" s="60" t="s">
        <v>216</v>
      </c>
      <c r="D214" s="67" t="s">
        <v>212</v>
      </c>
      <c r="E214" s="67" t="s">
        <v>217</v>
      </c>
      <c r="F214" s="76" t="s">
        <v>148</v>
      </c>
      <c r="G214" s="68">
        <v>1</v>
      </c>
      <c r="H214" s="68"/>
      <c r="I214" s="77"/>
      <c r="J214" s="68"/>
      <c r="K214" s="68"/>
      <c r="L214" s="77"/>
      <c r="M214" s="68"/>
      <c r="N214" s="77"/>
      <c r="O214" s="68"/>
      <c r="P214" s="68"/>
      <c r="Q214" s="67"/>
    </row>
    <row r="215" spans="1:31" ht="23.25" customHeight="1">
      <c r="A215" s="63" t="s">
        <v>231</v>
      </c>
      <c r="B215" s="63" t="s">
        <v>694</v>
      </c>
      <c r="C215" s="60" t="s">
        <v>231</v>
      </c>
      <c r="D215" s="67" t="s">
        <v>232</v>
      </c>
      <c r="E215" s="67" t="s">
        <v>233</v>
      </c>
      <c r="F215" s="76" t="s">
        <v>148</v>
      </c>
      <c r="G215" s="68">
        <v>1</v>
      </c>
      <c r="H215" s="68"/>
      <c r="I215" s="77"/>
      <c r="J215" s="68"/>
      <c r="K215" s="68"/>
      <c r="L215" s="77"/>
      <c r="M215" s="68"/>
      <c r="N215" s="77"/>
      <c r="O215" s="68"/>
      <c r="P215" s="68"/>
      <c r="Q215" s="67"/>
    </row>
    <row r="216" spans="1:31" ht="23.25" customHeight="1">
      <c r="A216" s="63" t="s">
        <v>225</v>
      </c>
      <c r="B216" s="63" t="s">
        <v>694</v>
      </c>
      <c r="C216" s="60" t="s">
        <v>225</v>
      </c>
      <c r="D216" s="67" t="s">
        <v>226</v>
      </c>
      <c r="E216" s="67" t="s">
        <v>227</v>
      </c>
      <c r="F216" s="76" t="s">
        <v>148</v>
      </c>
      <c r="G216" s="68">
        <v>1</v>
      </c>
      <c r="H216" s="68"/>
      <c r="I216" s="77"/>
      <c r="J216" s="68"/>
      <c r="K216" s="68"/>
      <c r="L216" s="77"/>
      <c r="M216" s="68"/>
      <c r="N216" s="77"/>
      <c r="O216" s="68"/>
      <c r="P216" s="68"/>
      <c r="Q216" s="67"/>
    </row>
    <row r="217" spans="1:31" ht="23.25" customHeight="1">
      <c r="A217" s="63" t="s">
        <v>314</v>
      </c>
      <c r="B217" s="63" t="s">
        <v>694</v>
      </c>
      <c r="C217" s="60" t="s">
        <v>314</v>
      </c>
      <c r="D217" s="67" t="s">
        <v>312</v>
      </c>
      <c r="E217" s="67" t="s">
        <v>315</v>
      </c>
      <c r="F217" s="76" t="s">
        <v>220</v>
      </c>
      <c r="G217" s="68">
        <v>2</v>
      </c>
      <c r="H217" s="68"/>
      <c r="I217" s="77"/>
      <c r="J217" s="68"/>
      <c r="K217" s="68"/>
      <c r="L217" s="77"/>
      <c r="M217" s="68"/>
      <c r="N217" s="77"/>
      <c r="O217" s="68"/>
      <c r="P217" s="68"/>
      <c r="Q217" s="67"/>
    </row>
    <row r="218" spans="1:31" ht="23.25" customHeight="1">
      <c r="A218" s="63" t="s">
        <v>316</v>
      </c>
      <c r="B218" s="63" t="s">
        <v>694</v>
      </c>
      <c r="C218" s="60" t="s">
        <v>316</v>
      </c>
      <c r="D218" s="67" t="s">
        <v>317</v>
      </c>
      <c r="E218" s="67" t="s">
        <v>318</v>
      </c>
      <c r="F218" s="76" t="s">
        <v>220</v>
      </c>
      <c r="G218" s="68">
        <v>2</v>
      </c>
      <c r="H218" s="68"/>
      <c r="I218" s="77"/>
      <c r="J218" s="68"/>
      <c r="K218" s="68"/>
      <c r="L218" s="77"/>
      <c r="M218" s="68"/>
      <c r="N218" s="77"/>
      <c r="O218" s="68"/>
      <c r="P218" s="68"/>
      <c r="Q218" s="67"/>
    </row>
    <row r="219" spans="1:31" ht="23.25" customHeight="1">
      <c r="A219" s="63" t="s">
        <v>390</v>
      </c>
      <c r="B219" s="63" t="s">
        <v>694</v>
      </c>
      <c r="C219" s="60" t="s">
        <v>390</v>
      </c>
      <c r="D219" s="67" t="s">
        <v>391</v>
      </c>
      <c r="E219" s="67" t="s">
        <v>1198</v>
      </c>
      <c r="F219" s="76" t="s">
        <v>393</v>
      </c>
      <c r="G219" s="68">
        <f>일위노임!G96</f>
        <v>5.3999999999999999E-2</v>
      </c>
      <c r="H219" s="68"/>
      <c r="I219" s="77"/>
      <c r="J219" s="68"/>
      <c r="K219" s="68"/>
      <c r="L219" s="77"/>
      <c r="M219" s="68"/>
      <c r="N219" s="77"/>
      <c r="O219" s="68"/>
      <c r="P219" s="68"/>
      <c r="Q219" s="67"/>
      <c r="AE219" s="62">
        <f>L219</f>
        <v>0</v>
      </c>
    </row>
    <row r="220" spans="1:31" ht="23.25" customHeight="1">
      <c r="A220" s="63" t="s">
        <v>841</v>
      </c>
      <c r="B220" s="63" t="s">
        <v>694</v>
      </c>
      <c r="C220" s="60" t="s">
        <v>841</v>
      </c>
      <c r="D220" s="67" t="s">
        <v>842</v>
      </c>
      <c r="E220" s="67" t="s">
        <v>843</v>
      </c>
      <c r="F220" s="76" t="s">
        <v>348</v>
      </c>
      <c r="G220" s="68">
        <v>1</v>
      </c>
      <c r="H220" s="68"/>
      <c r="I220" s="77"/>
      <c r="J220" s="68"/>
      <c r="K220" s="68"/>
      <c r="L220" s="77"/>
      <c r="M220" s="68"/>
      <c r="N220" s="77"/>
      <c r="O220" s="68"/>
      <c r="P220" s="68"/>
      <c r="Q220" s="67"/>
    </row>
    <row r="221" spans="1:31" ht="23.25" customHeight="1">
      <c r="B221" s="63" t="s">
        <v>831</v>
      </c>
      <c r="D221" s="67" t="s">
        <v>832</v>
      </c>
      <c r="E221" s="67"/>
      <c r="F221" s="76"/>
      <c r="G221" s="68"/>
      <c r="H221" s="68"/>
      <c r="I221" s="77"/>
      <c r="J221" s="68"/>
      <c r="K221" s="68"/>
      <c r="L221" s="77"/>
      <c r="M221" s="68"/>
      <c r="N221" s="77"/>
      <c r="O221" s="68"/>
      <c r="P221" s="68"/>
      <c r="Q221" s="67"/>
      <c r="AC221" s="62">
        <f>TRUNC(AE221*옵션!$B$36/100,1)</f>
        <v>0</v>
      </c>
      <c r="AD221" s="62">
        <f>TRUNC(SUM(L213:L219))</f>
        <v>0</v>
      </c>
      <c r="AE221" s="62">
        <f>TRUNC(SUM(AE213:AE220))</f>
        <v>0</v>
      </c>
    </row>
    <row r="222" spans="1:31" ht="23.25" customHeight="1">
      <c r="D222" s="67"/>
      <c r="E222" s="67"/>
      <c r="F222" s="76"/>
      <c r="G222" s="68"/>
      <c r="H222" s="68"/>
      <c r="I222" s="77"/>
      <c r="J222" s="68"/>
      <c r="K222" s="68"/>
      <c r="L222" s="77"/>
      <c r="M222" s="68"/>
      <c r="N222" s="77"/>
      <c r="O222" s="68"/>
      <c r="P222" s="68"/>
      <c r="Q222" s="67"/>
    </row>
    <row r="223" spans="1:31" ht="23.25" customHeight="1">
      <c r="A223" s="63" t="s">
        <v>930</v>
      </c>
      <c r="B223" s="63" t="s">
        <v>853</v>
      </c>
      <c r="C223" s="60" t="s">
        <v>931</v>
      </c>
      <c r="D223" s="231" t="s">
        <v>929</v>
      </c>
      <c r="E223" s="237"/>
      <c r="F223" s="76"/>
      <c r="G223" s="68"/>
      <c r="H223" s="68"/>
      <c r="I223" s="77"/>
      <c r="J223" s="68"/>
      <c r="K223" s="68"/>
      <c r="L223" s="77"/>
      <c r="M223" s="68"/>
      <c r="N223" s="77"/>
      <c r="O223" s="68"/>
      <c r="P223" s="68"/>
      <c r="Q223" s="67"/>
    </row>
    <row r="224" spans="1:31" ht="23.25" customHeight="1">
      <c r="A224" s="63" t="s">
        <v>404</v>
      </c>
      <c r="B224" s="63" t="s">
        <v>697</v>
      </c>
      <c r="C224" s="60" t="s">
        <v>404</v>
      </c>
      <c r="D224" s="67" t="s">
        <v>391</v>
      </c>
      <c r="E224" s="67" t="s">
        <v>405</v>
      </c>
      <c r="F224" s="76" t="s">
        <v>393</v>
      </c>
      <c r="G224" s="68">
        <f>일위노임!G99</f>
        <v>0.69</v>
      </c>
      <c r="H224" s="68"/>
      <c r="I224" s="77"/>
      <c r="J224" s="68"/>
      <c r="K224" s="68"/>
      <c r="L224" s="77"/>
      <c r="M224" s="68"/>
      <c r="N224" s="77"/>
      <c r="O224" s="68"/>
      <c r="P224" s="68"/>
      <c r="Q224" s="67"/>
      <c r="AE224" s="62">
        <f>L224</f>
        <v>0</v>
      </c>
    </row>
    <row r="225" spans="1:31" ht="23.25" customHeight="1">
      <c r="A225" s="63" t="s">
        <v>841</v>
      </c>
      <c r="B225" s="63" t="s">
        <v>697</v>
      </c>
      <c r="C225" s="60" t="s">
        <v>841</v>
      </c>
      <c r="D225" s="67" t="s">
        <v>842</v>
      </c>
      <c r="E225" s="67" t="s">
        <v>843</v>
      </c>
      <c r="F225" s="76" t="s">
        <v>348</v>
      </c>
      <c r="G225" s="68">
        <v>1</v>
      </c>
      <c r="H225" s="68"/>
      <c r="I225" s="77"/>
      <c r="J225" s="68"/>
      <c r="K225" s="68"/>
      <c r="L225" s="77"/>
      <c r="M225" s="68"/>
      <c r="N225" s="77"/>
      <c r="O225" s="68"/>
      <c r="P225" s="68"/>
      <c r="Q225" s="67"/>
    </row>
    <row r="226" spans="1:31" ht="23.25" customHeight="1">
      <c r="B226" s="63" t="s">
        <v>831</v>
      </c>
      <c r="D226" s="67" t="s">
        <v>832</v>
      </c>
      <c r="E226" s="67"/>
      <c r="F226" s="76"/>
      <c r="G226" s="68"/>
      <c r="H226" s="68"/>
      <c r="I226" s="77"/>
      <c r="J226" s="68"/>
      <c r="K226" s="68"/>
      <c r="L226" s="77"/>
      <c r="M226" s="68"/>
      <c r="N226" s="77"/>
      <c r="O226" s="68"/>
      <c r="P226" s="68"/>
      <c r="Q226" s="67"/>
      <c r="AC226" s="62">
        <f>TRUNC(AE226*옵션!$B$36/100,1)</f>
        <v>0</v>
      </c>
      <c r="AD226" s="62">
        <f>TRUNC(SUM(L223:L224))</f>
        <v>0</v>
      </c>
      <c r="AE226" s="62">
        <f>TRUNC(SUM(AE223:AE225))</f>
        <v>0</v>
      </c>
    </row>
    <row r="227" spans="1:31" ht="23.25" customHeight="1">
      <c r="D227" s="67"/>
      <c r="E227" s="67"/>
      <c r="F227" s="76"/>
      <c r="G227" s="68"/>
      <c r="H227" s="68"/>
      <c r="I227" s="77"/>
      <c r="J227" s="68"/>
      <c r="K227" s="68"/>
      <c r="L227" s="77"/>
      <c r="M227" s="68"/>
      <c r="N227" s="77"/>
      <c r="O227" s="68"/>
      <c r="P227" s="68"/>
      <c r="Q227" s="67"/>
    </row>
    <row r="228" spans="1:31" ht="23.25" customHeight="1">
      <c r="A228" s="63" t="s">
        <v>933</v>
      </c>
      <c r="B228" s="63" t="s">
        <v>853</v>
      </c>
      <c r="C228" s="60" t="s">
        <v>934</v>
      </c>
      <c r="D228" s="231" t="s">
        <v>932</v>
      </c>
      <c r="E228" s="237"/>
      <c r="F228" s="76"/>
      <c r="G228" s="68"/>
      <c r="H228" s="68"/>
      <c r="I228" s="77"/>
      <c r="J228" s="68"/>
      <c r="K228" s="68"/>
      <c r="L228" s="77"/>
      <c r="M228" s="68"/>
      <c r="N228" s="77"/>
      <c r="O228" s="68"/>
      <c r="P228" s="68"/>
      <c r="Q228" s="67"/>
    </row>
    <row r="229" spans="1:31" ht="23.25" customHeight="1">
      <c r="A229" s="63" t="s">
        <v>334</v>
      </c>
      <c r="B229" s="63" t="s">
        <v>701</v>
      </c>
      <c r="C229" s="60" t="s">
        <v>334</v>
      </c>
      <c r="D229" s="67" t="s">
        <v>158</v>
      </c>
      <c r="E229" s="67" t="s">
        <v>335</v>
      </c>
      <c r="F229" s="76" t="s">
        <v>148</v>
      </c>
      <c r="G229" s="68">
        <v>1</v>
      </c>
      <c r="H229" s="68"/>
      <c r="I229" s="77"/>
      <c r="J229" s="68"/>
      <c r="K229" s="68"/>
      <c r="L229" s="77"/>
      <c r="M229" s="68"/>
      <c r="N229" s="77"/>
      <c r="O229" s="68"/>
      <c r="P229" s="68"/>
      <c r="Q229" s="67"/>
    </row>
    <row r="230" spans="1:31" ht="23.25" customHeight="1">
      <c r="A230" s="63" t="s">
        <v>390</v>
      </c>
      <c r="B230" s="63" t="s">
        <v>701</v>
      </c>
      <c r="C230" s="60" t="s">
        <v>390</v>
      </c>
      <c r="D230" s="67" t="s">
        <v>391</v>
      </c>
      <c r="E230" s="67" t="s">
        <v>392</v>
      </c>
      <c r="F230" s="76" t="s">
        <v>393</v>
      </c>
      <c r="G230" s="68">
        <f>일위노임!G102</f>
        <v>9.9000000000000005E-2</v>
      </c>
      <c r="H230" s="68"/>
      <c r="I230" s="77"/>
      <c r="J230" s="68"/>
      <c r="K230" s="68"/>
      <c r="L230" s="77"/>
      <c r="M230" s="68"/>
      <c r="N230" s="77"/>
      <c r="O230" s="68"/>
      <c r="P230" s="68"/>
      <c r="Q230" s="67"/>
      <c r="AE230" s="62">
        <f>L230</f>
        <v>0</v>
      </c>
    </row>
    <row r="231" spans="1:31" ht="23.25" customHeight="1">
      <c r="A231" s="63" t="s">
        <v>841</v>
      </c>
      <c r="B231" s="63" t="s">
        <v>701</v>
      </c>
      <c r="C231" s="60" t="s">
        <v>841</v>
      </c>
      <c r="D231" s="67" t="s">
        <v>842</v>
      </c>
      <c r="E231" s="67" t="s">
        <v>843</v>
      </c>
      <c r="F231" s="76" t="s">
        <v>348</v>
      </c>
      <c r="G231" s="68">
        <v>1</v>
      </c>
      <c r="H231" s="68"/>
      <c r="I231" s="77"/>
      <c r="J231" s="68"/>
      <c r="K231" s="68"/>
      <c r="L231" s="77"/>
      <c r="M231" s="68"/>
      <c r="N231" s="77"/>
      <c r="O231" s="68"/>
      <c r="P231" s="68"/>
      <c r="Q231" s="67"/>
    </row>
    <row r="232" spans="1:31" ht="23.25" customHeight="1">
      <c r="B232" s="63" t="s">
        <v>831</v>
      </c>
      <c r="D232" s="67" t="s">
        <v>832</v>
      </c>
      <c r="E232" s="67"/>
      <c r="F232" s="76"/>
      <c r="G232" s="68"/>
      <c r="H232" s="68"/>
      <c r="I232" s="77"/>
      <c r="J232" s="68"/>
      <c r="K232" s="68"/>
      <c r="L232" s="77"/>
      <c r="M232" s="68"/>
      <c r="N232" s="77"/>
      <c r="O232" s="68"/>
      <c r="P232" s="68"/>
      <c r="Q232" s="67"/>
      <c r="AC232" s="62">
        <f>TRUNC(AE232*옵션!$B$36/100,1)</f>
        <v>0</v>
      </c>
      <c r="AD232" s="62">
        <f>TRUNC(SUM(L228:L230))</f>
        <v>0</v>
      </c>
      <c r="AE232" s="62">
        <f>TRUNC(SUM(AE228:AE231))</f>
        <v>0</v>
      </c>
    </row>
    <row r="233" spans="1:31" ht="23.25" customHeight="1">
      <c r="D233" s="67"/>
      <c r="E233" s="67"/>
      <c r="F233" s="76"/>
      <c r="G233" s="68"/>
      <c r="H233" s="68"/>
      <c r="I233" s="77"/>
      <c r="J233" s="68"/>
      <c r="K233" s="68"/>
      <c r="L233" s="77"/>
      <c r="M233" s="68"/>
      <c r="N233" s="77"/>
      <c r="O233" s="68"/>
      <c r="P233" s="68"/>
      <c r="Q233" s="67"/>
    </row>
    <row r="234" spans="1:31" ht="23.25" customHeight="1">
      <c r="A234" s="63" t="s">
        <v>936</v>
      </c>
      <c r="B234" s="63" t="s">
        <v>853</v>
      </c>
      <c r="C234" s="60" t="s">
        <v>937</v>
      </c>
      <c r="D234" s="231" t="s">
        <v>935</v>
      </c>
      <c r="E234" s="237"/>
      <c r="F234" s="76"/>
      <c r="G234" s="68"/>
      <c r="H234" s="68"/>
      <c r="I234" s="77"/>
      <c r="J234" s="68"/>
      <c r="K234" s="68"/>
      <c r="L234" s="77"/>
      <c r="M234" s="68"/>
      <c r="N234" s="77"/>
      <c r="O234" s="68"/>
      <c r="P234" s="68"/>
      <c r="Q234" s="67"/>
    </row>
    <row r="235" spans="1:31" ht="23.25" customHeight="1">
      <c r="A235" s="63" t="s">
        <v>157</v>
      </c>
      <c r="B235" s="63" t="s">
        <v>703</v>
      </c>
      <c r="C235" s="60" t="s">
        <v>157</v>
      </c>
      <c r="D235" s="67" t="s">
        <v>158</v>
      </c>
      <c r="E235" s="67" t="s">
        <v>159</v>
      </c>
      <c r="F235" s="76" t="s">
        <v>148</v>
      </c>
      <c r="G235" s="68">
        <v>1</v>
      </c>
      <c r="H235" s="68"/>
      <c r="I235" s="77"/>
      <c r="J235" s="68"/>
      <c r="K235" s="68"/>
      <c r="L235" s="77"/>
      <c r="M235" s="68"/>
      <c r="N235" s="77"/>
      <c r="O235" s="68"/>
      <c r="P235" s="68"/>
      <c r="Q235" s="67"/>
    </row>
    <row r="236" spans="1:31" ht="23.25" customHeight="1">
      <c r="A236" s="63" t="s">
        <v>390</v>
      </c>
      <c r="B236" s="63" t="s">
        <v>703</v>
      </c>
      <c r="C236" s="60" t="s">
        <v>390</v>
      </c>
      <c r="D236" s="67" t="s">
        <v>391</v>
      </c>
      <c r="E236" s="67" t="s">
        <v>392</v>
      </c>
      <c r="F236" s="76" t="s">
        <v>393</v>
      </c>
      <c r="G236" s="68">
        <f>일위노임!G105</f>
        <v>9.9000000000000005E-2</v>
      </c>
      <c r="H236" s="68"/>
      <c r="I236" s="77"/>
      <c r="J236" s="68"/>
      <c r="K236" s="68"/>
      <c r="L236" s="77"/>
      <c r="M236" s="68"/>
      <c r="N236" s="77"/>
      <c r="O236" s="68"/>
      <c r="P236" s="68"/>
      <c r="Q236" s="67"/>
      <c r="AE236" s="62">
        <f>L236</f>
        <v>0</v>
      </c>
    </row>
    <row r="237" spans="1:31" ht="23.25" customHeight="1">
      <c r="A237" s="63" t="s">
        <v>841</v>
      </c>
      <c r="B237" s="63" t="s">
        <v>703</v>
      </c>
      <c r="C237" s="60" t="s">
        <v>841</v>
      </c>
      <c r="D237" s="67" t="s">
        <v>842</v>
      </c>
      <c r="E237" s="67" t="s">
        <v>843</v>
      </c>
      <c r="F237" s="76" t="s">
        <v>348</v>
      </c>
      <c r="G237" s="68">
        <v>1</v>
      </c>
      <c r="H237" s="68"/>
      <c r="I237" s="77"/>
      <c r="J237" s="68"/>
      <c r="K237" s="68"/>
      <c r="L237" s="77"/>
      <c r="M237" s="68"/>
      <c r="N237" s="77"/>
      <c r="O237" s="68"/>
      <c r="P237" s="68"/>
      <c r="Q237" s="67"/>
    </row>
    <row r="238" spans="1:31" ht="23.25" customHeight="1">
      <c r="B238" s="63" t="s">
        <v>831</v>
      </c>
      <c r="D238" s="67" t="s">
        <v>832</v>
      </c>
      <c r="E238" s="67"/>
      <c r="F238" s="76"/>
      <c r="G238" s="68"/>
      <c r="H238" s="68"/>
      <c r="I238" s="77"/>
      <c r="J238" s="68"/>
      <c r="K238" s="68"/>
      <c r="L238" s="77"/>
      <c r="M238" s="68"/>
      <c r="N238" s="77"/>
      <c r="O238" s="68"/>
      <c r="P238" s="68"/>
      <c r="Q238" s="67"/>
      <c r="AC238" s="62">
        <f>TRUNC(AE238*옵션!$B$36/100,1)</f>
        <v>0</v>
      </c>
      <c r="AD238" s="62">
        <f>TRUNC(SUM(L234:L236))</f>
        <v>0</v>
      </c>
      <c r="AE238" s="62">
        <f>TRUNC(SUM(AE234:AE237))</f>
        <v>0</v>
      </c>
    </row>
    <row r="239" spans="1:31" ht="23.25" customHeight="1">
      <c r="D239" s="67"/>
      <c r="E239" s="67"/>
      <c r="F239" s="76"/>
      <c r="G239" s="68"/>
      <c r="H239" s="68"/>
      <c r="I239" s="77"/>
      <c r="J239" s="68"/>
      <c r="K239" s="68"/>
      <c r="L239" s="77"/>
      <c r="M239" s="68"/>
      <c r="N239" s="77"/>
      <c r="O239" s="68"/>
      <c r="P239" s="68"/>
      <c r="Q239" s="67"/>
    </row>
    <row r="240" spans="1:31" ht="23.25" customHeight="1">
      <c r="A240" s="63" t="s">
        <v>939</v>
      </c>
      <c r="B240" s="63" t="s">
        <v>853</v>
      </c>
      <c r="C240" s="60" t="s">
        <v>940</v>
      </c>
      <c r="D240" s="231" t="s">
        <v>938</v>
      </c>
      <c r="E240" s="237"/>
      <c r="F240" s="76"/>
      <c r="G240" s="68"/>
      <c r="H240" s="68"/>
      <c r="I240" s="77"/>
      <c r="J240" s="68"/>
      <c r="K240" s="68"/>
      <c r="L240" s="77"/>
      <c r="M240" s="68"/>
      <c r="N240" s="77"/>
      <c r="O240" s="68"/>
      <c r="P240" s="68"/>
      <c r="Q240" s="67"/>
    </row>
    <row r="241" spans="1:31" ht="23.25" customHeight="1">
      <c r="A241" s="63" t="s">
        <v>160</v>
      </c>
      <c r="B241" s="63" t="s">
        <v>705</v>
      </c>
      <c r="C241" s="60" t="s">
        <v>160</v>
      </c>
      <c r="D241" s="67" t="s">
        <v>161</v>
      </c>
      <c r="E241" s="67" t="s">
        <v>162</v>
      </c>
      <c r="F241" s="76" t="s">
        <v>148</v>
      </c>
      <c r="G241" s="68">
        <v>1</v>
      </c>
      <c r="H241" s="68"/>
      <c r="I241" s="77"/>
      <c r="J241" s="68"/>
      <c r="K241" s="68"/>
      <c r="L241" s="77"/>
      <c r="M241" s="68"/>
      <c r="N241" s="77"/>
      <c r="O241" s="68"/>
      <c r="P241" s="68"/>
      <c r="Q241" s="67"/>
    </row>
    <row r="242" spans="1:31" ht="23.25" customHeight="1">
      <c r="A242" s="63" t="s">
        <v>390</v>
      </c>
      <c r="B242" s="63" t="s">
        <v>705</v>
      </c>
      <c r="C242" s="60" t="s">
        <v>390</v>
      </c>
      <c r="D242" s="67" t="s">
        <v>391</v>
      </c>
      <c r="E242" s="67" t="s">
        <v>392</v>
      </c>
      <c r="F242" s="76" t="s">
        <v>393</v>
      </c>
      <c r="G242" s="68">
        <f>일위노임!G108</f>
        <v>0.16200000000000001</v>
      </c>
      <c r="H242" s="68"/>
      <c r="I242" s="77"/>
      <c r="J242" s="68"/>
      <c r="K242" s="68"/>
      <c r="L242" s="77"/>
      <c r="M242" s="68"/>
      <c r="N242" s="77"/>
      <c r="O242" s="68"/>
      <c r="P242" s="68"/>
      <c r="Q242" s="67"/>
      <c r="AE242" s="62">
        <f>L242</f>
        <v>0</v>
      </c>
    </row>
    <row r="243" spans="1:31" ht="23.25" customHeight="1">
      <c r="A243" s="63" t="s">
        <v>841</v>
      </c>
      <c r="B243" s="63" t="s">
        <v>705</v>
      </c>
      <c r="C243" s="60" t="s">
        <v>841</v>
      </c>
      <c r="D243" s="67" t="s">
        <v>842</v>
      </c>
      <c r="E243" s="67" t="s">
        <v>843</v>
      </c>
      <c r="F243" s="76" t="s">
        <v>348</v>
      </c>
      <c r="G243" s="68">
        <v>1</v>
      </c>
      <c r="H243" s="68"/>
      <c r="I243" s="77"/>
      <c r="J243" s="68"/>
      <c r="K243" s="68"/>
      <c r="L243" s="77"/>
      <c r="M243" s="68"/>
      <c r="N243" s="77"/>
      <c r="O243" s="68"/>
      <c r="P243" s="68"/>
      <c r="Q243" s="67"/>
    </row>
    <row r="244" spans="1:31" ht="23.25" customHeight="1">
      <c r="B244" s="63" t="s">
        <v>831</v>
      </c>
      <c r="D244" s="67" t="s">
        <v>832</v>
      </c>
      <c r="E244" s="67"/>
      <c r="F244" s="76"/>
      <c r="G244" s="68"/>
      <c r="H244" s="68"/>
      <c r="I244" s="77"/>
      <c r="J244" s="68"/>
      <c r="K244" s="68"/>
      <c r="L244" s="77"/>
      <c r="M244" s="68"/>
      <c r="N244" s="77"/>
      <c r="O244" s="68"/>
      <c r="P244" s="68"/>
      <c r="Q244" s="67"/>
      <c r="AC244" s="62">
        <f>TRUNC(AE244*옵션!$B$36/100,1)</f>
        <v>0</v>
      </c>
      <c r="AD244" s="62">
        <f>TRUNC(SUM(L240:L242))</f>
        <v>0</v>
      </c>
      <c r="AE244" s="62">
        <f>TRUNC(SUM(AE240:AE243))</f>
        <v>0</v>
      </c>
    </row>
    <row r="245" spans="1:31" ht="23.25" customHeight="1">
      <c r="D245" s="67"/>
      <c r="E245" s="67"/>
      <c r="F245" s="76"/>
      <c r="G245" s="68"/>
      <c r="H245" s="68"/>
      <c r="I245" s="77"/>
      <c r="J245" s="68"/>
      <c r="K245" s="68"/>
      <c r="L245" s="77"/>
      <c r="M245" s="68"/>
      <c r="N245" s="77"/>
      <c r="O245" s="68"/>
      <c r="P245" s="68"/>
      <c r="Q245" s="67"/>
    </row>
    <row r="246" spans="1:31" ht="23.25" customHeight="1">
      <c r="A246" s="63" t="s">
        <v>942</v>
      </c>
      <c r="B246" s="63" t="s">
        <v>853</v>
      </c>
      <c r="C246" s="60" t="s">
        <v>943</v>
      </c>
      <c r="D246" s="231" t="s">
        <v>941</v>
      </c>
      <c r="E246" s="237"/>
      <c r="F246" s="76"/>
      <c r="G246" s="68"/>
      <c r="H246" s="68"/>
      <c r="I246" s="77"/>
      <c r="J246" s="68"/>
      <c r="K246" s="68"/>
      <c r="L246" s="77"/>
      <c r="M246" s="68"/>
      <c r="N246" s="77"/>
      <c r="O246" s="68"/>
      <c r="P246" s="68"/>
      <c r="Q246" s="67"/>
    </row>
    <row r="247" spans="1:31" ht="23.25" customHeight="1">
      <c r="A247" s="63" t="s">
        <v>168</v>
      </c>
      <c r="B247" s="63" t="s">
        <v>707</v>
      </c>
      <c r="C247" s="60" t="s">
        <v>168</v>
      </c>
      <c r="D247" s="67" t="s">
        <v>169</v>
      </c>
      <c r="E247" s="67" t="s">
        <v>170</v>
      </c>
      <c r="F247" s="76" t="s">
        <v>148</v>
      </c>
      <c r="G247" s="68">
        <v>1</v>
      </c>
      <c r="H247" s="68"/>
      <c r="I247" s="77"/>
      <c r="J247" s="68"/>
      <c r="K247" s="68"/>
      <c r="L247" s="77"/>
      <c r="M247" s="68"/>
      <c r="N247" s="77"/>
      <c r="O247" s="68"/>
      <c r="P247" s="68"/>
      <c r="Q247" s="67"/>
    </row>
    <row r="248" spans="1:31" ht="23.25" customHeight="1">
      <c r="A248" s="63" t="s">
        <v>390</v>
      </c>
      <c r="B248" s="63" t="s">
        <v>707</v>
      </c>
      <c r="C248" s="60" t="s">
        <v>390</v>
      </c>
      <c r="D248" s="67" t="s">
        <v>391</v>
      </c>
      <c r="E248" s="67" t="s">
        <v>392</v>
      </c>
      <c r="F248" s="76" t="s">
        <v>393</v>
      </c>
      <c r="G248" s="68">
        <f>일위노임!G111</f>
        <v>3.5999999999999997E-2</v>
      </c>
      <c r="H248" s="68"/>
      <c r="I248" s="77"/>
      <c r="J248" s="68"/>
      <c r="K248" s="68"/>
      <c r="L248" s="77"/>
      <c r="M248" s="68"/>
      <c r="N248" s="77"/>
      <c r="O248" s="68"/>
      <c r="P248" s="68"/>
      <c r="Q248" s="67"/>
      <c r="AE248" s="62">
        <f>L248</f>
        <v>0</v>
      </c>
    </row>
    <row r="249" spans="1:31" ht="23.25" customHeight="1">
      <c r="A249" s="63" t="s">
        <v>841</v>
      </c>
      <c r="B249" s="63" t="s">
        <v>707</v>
      </c>
      <c r="C249" s="60" t="s">
        <v>841</v>
      </c>
      <c r="D249" s="67" t="s">
        <v>842</v>
      </c>
      <c r="E249" s="67" t="s">
        <v>843</v>
      </c>
      <c r="F249" s="76" t="s">
        <v>348</v>
      </c>
      <c r="G249" s="68">
        <v>1</v>
      </c>
      <c r="H249" s="68"/>
      <c r="I249" s="77"/>
      <c r="J249" s="68"/>
      <c r="K249" s="68"/>
      <c r="L249" s="77"/>
      <c r="M249" s="68"/>
      <c r="N249" s="77"/>
      <c r="O249" s="68"/>
      <c r="P249" s="68"/>
      <c r="Q249" s="67"/>
    </row>
    <row r="250" spans="1:31" ht="23.25" customHeight="1">
      <c r="B250" s="63" t="s">
        <v>831</v>
      </c>
      <c r="D250" s="67" t="s">
        <v>832</v>
      </c>
      <c r="E250" s="67"/>
      <c r="F250" s="76"/>
      <c r="G250" s="68"/>
      <c r="H250" s="68"/>
      <c r="I250" s="77"/>
      <c r="J250" s="68"/>
      <c r="K250" s="68"/>
      <c r="L250" s="77"/>
      <c r="M250" s="68"/>
      <c r="N250" s="77"/>
      <c r="O250" s="68"/>
      <c r="P250" s="68"/>
      <c r="Q250" s="67"/>
      <c r="AC250" s="62">
        <f>TRUNC(AE250*옵션!$B$36/100,1)</f>
        <v>0</v>
      </c>
      <c r="AD250" s="62">
        <f>TRUNC(SUM(L246:L248))</f>
        <v>0</v>
      </c>
      <c r="AE250" s="62">
        <f>TRUNC(SUM(AE246:AE249))</f>
        <v>0</v>
      </c>
    </row>
    <row r="251" spans="1:31" ht="23.25" customHeight="1">
      <c r="D251" s="67"/>
      <c r="E251" s="67"/>
      <c r="F251" s="76"/>
      <c r="G251" s="68"/>
      <c r="H251" s="68"/>
      <c r="I251" s="77"/>
      <c r="J251" s="68"/>
      <c r="K251" s="68"/>
      <c r="L251" s="77"/>
      <c r="M251" s="68"/>
      <c r="N251" s="77"/>
      <c r="O251" s="68"/>
      <c r="P251" s="68"/>
      <c r="Q251" s="67"/>
    </row>
    <row r="252" spans="1:31" ht="23.25" customHeight="1">
      <c r="A252" s="63" t="s">
        <v>945</v>
      </c>
      <c r="B252" s="63" t="s">
        <v>853</v>
      </c>
      <c r="C252" s="60" t="s">
        <v>946</v>
      </c>
      <c r="D252" s="231" t="s">
        <v>944</v>
      </c>
      <c r="E252" s="237"/>
      <c r="F252" s="76"/>
      <c r="G252" s="68"/>
      <c r="H252" s="68"/>
      <c r="I252" s="77"/>
      <c r="J252" s="68"/>
      <c r="K252" s="68"/>
      <c r="L252" s="77"/>
      <c r="M252" s="68"/>
      <c r="N252" s="77"/>
      <c r="O252" s="68"/>
      <c r="P252" s="68"/>
      <c r="Q252" s="67"/>
    </row>
    <row r="253" spans="1:31" ht="23.25" customHeight="1">
      <c r="A253" s="63" t="s">
        <v>171</v>
      </c>
      <c r="B253" s="63" t="s">
        <v>709</v>
      </c>
      <c r="C253" s="60" t="s">
        <v>171</v>
      </c>
      <c r="D253" s="67" t="s">
        <v>172</v>
      </c>
      <c r="E253" s="67" t="s">
        <v>173</v>
      </c>
      <c r="F253" s="76" t="s">
        <v>148</v>
      </c>
      <c r="G253" s="68">
        <v>1</v>
      </c>
      <c r="H253" s="68"/>
      <c r="I253" s="77"/>
      <c r="J253" s="68"/>
      <c r="K253" s="68"/>
      <c r="L253" s="77"/>
      <c r="M253" s="68"/>
      <c r="N253" s="77"/>
      <c r="O253" s="68"/>
      <c r="P253" s="68"/>
      <c r="Q253" s="67"/>
    </row>
    <row r="254" spans="1:31" ht="23.25" customHeight="1">
      <c r="A254" s="63" t="s">
        <v>390</v>
      </c>
      <c r="B254" s="63" t="s">
        <v>709</v>
      </c>
      <c r="C254" s="60" t="s">
        <v>390</v>
      </c>
      <c r="D254" s="67" t="s">
        <v>391</v>
      </c>
      <c r="E254" s="67" t="s">
        <v>392</v>
      </c>
      <c r="F254" s="76" t="s">
        <v>393</v>
      </c>
      <c r="G254" s="68">
        <f>일위노임!G114</f>
        <v>0.18</v>
      </c>
      <c r="H254" s="68"/>
      <c r="I254" s="77"/>
      <c r="J254" s="68"/>
      <c r="K254" s="68"/>
      <c r="L254" s="77"/>
      <c r="M254" s="68"/>
      <c r="N254" s="77"/>
      <c r="O254" s="68"/>
      <c r="P254" s="68"/>
      <c r="Q254" s="67"/>
      <c r="AE254" s="62">
        <f>L254</f>
        <v>0</v>
      </c>
    </row>
    <row r="255" spans="1:31" ht="23.25" customHeight="1">
      <c r="A255" s="63" t="s">
        <v>841</v>
      </c>
      <c r="B255" s="63" t="s">
        <v>709</v>
      </c>
      <c r="C255" s="60" t="s">
        <v>841</v>
      </c>
      <c r="D255" s="67" t="s">
        <v>842</v>
      </c>
      <c r="E255" s="67" t="s">
        <v>843</v>
      </c>
      <c r="F255" s="76" t="s">
        <v>348</v>
      </c>
      <c r="G255" s="68">
        <v>1</v>
      </c>
      <c r="H255" s="68"/>
      <c r="I255" s="77"/>
      <c r="J255" s="68"/>
      <c r="K255" s="68"/>
      <c r="L255" s="77"/>
      <c r="M255" s="68"/>
      <c r="N255" s="77"/>
      <c r="O255" s="68"/>
      <c r="P255" s="68"/>
      <c r="Q255" s="67"/>
    </row>
    <row r="256" spans="1:31" ht="23.25" customHeight="1">
      <c r="B256" s="63" t="s">
        <v>831</v>
      </c>
      <c r="D256" s="67" t="s">
        <v>832</v>
      </c>
      <c r="E256" s="67"/>
      <c r="F256" s="76"/>
      <c r="G256" s="68"/>
      <c r="H256" s="68"/>
      <c r="I256" s="77"/>
      <c r="J256" s="68"/>
      <c r="K256" s="68"/>
      <c r="L256" s="77"/>
      <c r="M256" s="68"/>
      <c r="N256" s="77"/>
      <c r="O256" s="68"/>
      <c r="P256" s="68"/>
      <c r="Q256" s="67"/>
      <c r="AC256" s="62">
        <f>TRUNC(AE256*옵션!$B$36/100,1)</f>
        <v>0</v>
      </c>
      <c r="AD256" s="62">
        <f>TRUNC(SUM(L252:L254))</f>
        <v>0</v>
      </c>
      <c r="AE256" s="62">
        <f>TRUNC(SUM(AE252:AE255))</f>
        <v>0</v>
      </c>
    </row>
    <row r="257" spans="1:31" ht="23.25" customHeight="1">
      <c r="D257" s="67"/>
      <c r="E257" s="67"/>
      <c r="F257" s="76"/>
      <c r="G257" s="68"/>
      <c r="H257" s="68"/>
      <c r="I257" s="77"/>
      <c r="J257" s="68"/>
      <c r="K257" s="68"/>
      <c r="L257" s="77"/>
      <c r="M257" s="68"/>
      <c r="N257" s="77"/>
      <c r="O257" s="68"/>
      <c r="P257" s="68"/>
      <c r="Q257" s="67"/>
    </row>
    <row r="258" spans="1:31" ht="23.25" customHeight="1">
      <c r="A258" s="63" t="s">
        <v>948</v>
      </c>
      <c r="B258" s="63" t="s">
        <v>853</v>
      </c>
      <c r="C258" s="60" t="s">
        <v>949</v>
      </c>
      <c r="D258" s="231" t="s">
        <v>947</v>
      </c>
      <c r="E258" s="237"/>
      <c r="F258" s="76"/>
      <c r="G258" s="68"/>
      <c r="H258" s="68"/>
      <c r="I258" s="77"/>
      <c r="J258" s="68"/>
      <c r="K258" s="68"/>
      <c r="L258" s="77"/>
      <c r="M258" s="68"/>
      <c r="N258" s="77"/>
      <c r="O258" s="68"/>
      <c r="P258" s="68"/>
      <c r="Q258" s="67"/>
    </row>
    <row r="259" spans="1:31" ht="23.25" customHeight="1">
      <c r="A259" s="63" t="s">
        <v>174</v>
      </c>
      <c r="B259" s="63" t="s">
        <v>711</v>
      </c>
      <c r="C259" s="60" t="s">
        <v>174</v>
      </c>
      <c r="D259" s="67" t="s">
        <v>172</v>
      </c>
      <c r="E259" s="67" t="s">
        <v>175</v>
      </c>
      <c r="F259" s="76" t="s">
        <v>148</v>
      </c>
      <c r="G259" s="68">
        <v>1</v>
      </c>
      <c r="H259" s="68"/>
      <c r="I259" s="77"/>
      <c r="J259" s="68"/>
      <c r="K259" s="68"/>
      <c r="L259" s="77"/>
      <c r="M259" s="68"/>
      <c r="N259" s="77"/>
      <c r="O259" s="68"/>
      <c r="P259" s="68"/>
      <c r="Q259" s="67"/>
    </row>
    <row r="260" spans="1:31" ht="23.25" customHeight="1">
      <c r="A260" s="63" t="s">
        <v>390</v>
      </c>
      <c r="B260" s="63" t="s">
        <v>711</v>
      </c>
      <c r="C260" s="60" t="s">
        <v>390</v>
      </c>
      <c r="D260" s="67" t="s">
        <v>391</v>
      </c>
      <c r="E260" s="67" t="s">
        <v>392</v>
      </c>
      <c r="F260" s="76" t="s">
        <v>393</v>
      </c>
      <c r="G260" s="68">
        <f>일위노임!G117</f>
        <v>0.18</v>
      </c>
      <c r="H260" s="68"/>
      <c r="I260" s="77"/>
      <c r="J260" s="68"/>
      <c r="K260" s="68"/>
      <c r="L260" s="77"/>
      <c r="M260" s="68"/>
      <c r="N260" s="77"/>
      <c r="O260" s="68"/>
      <c r="P260" s="68"/>
      <c r="Q260" s="67"/>
      <c r="AE260" s="62">
        <f>L260</f>
        <v>0</v>
      </c>
    </row>
    <row r="261" spans="1:31" ht="23.25" customHeight="1">
      <c r="A261" s="63" t="s">
        <v>841</v>
      </c>
      <c r="B261" s="63" t="s">
        <v>711</v>
      </c>
      <c r="C261" s="60" t="s">
        <v>841</v>
      </c>
      <c r="D261" s="67" t="s">
        <v>842</v>
      </c>
      <c r="E261" s="67" t="s">
        <v>843</v>
      </c>
      <c r="F261" s="76" t="s">
        <v>348</v>
      </c>
      <c r="G261" s="68">
        <v>1</v>
      </c>
      <c r="H261" s="68"/>
      <c r="I261" s="77"/>
      <c r="J261" s="68"/>
      <c r="K261" s="68"/>
      <c r="L261" s="77"/>
      <c r="M261" s="68"/>
      <c r="N261" s="77"/>
      <c r="O261" s="68"/>
      <c r="P261" s="68"/>
      <c r="Q261" s="67"/>
    </row>
    <row r="262" spans="1:31" ht="23.25" customHeight="1">
      <c r="B262" s="63" t="s">
        <v>831</v>
      </c>
      <c r="D262" s="67" t="s">
        <v>832</v>
      </c>
      <c r="E262" s="67"/>
      <c r="F262" s="76"/>
      <c r="G262" s="68"/>
      <c r="H262" s="68"/>
      <c r="I262" s="77"/>
      <c r="J262" s="68"/>
      <c r="K262" s="68"/>
      <c r="L262" s="77"/>
      <c r="M262" s="68"/>
      <c r="N262" s="77"/>
      <c r="O262" s="68"/>
      <c r="P262" s="68"/>
      <c r="Q262" s="67"/>
      <c r="AC262" s="62">
        <f>TRUNC(AE262*옵션!$B$36/100,1)</f>
        <v>0</v>
      </c>
      <c r="AD262" s="62">
        <f>TRUNC(SUM(L258:L260))</f>
        <v>0</v>
      </c>
      <c r="AE262" s="62">
        <f>TRUNC(SUM(AE258:AE261))</f>
        <v>0</v>
      </c>
    </row>
    <row r="263" spans="1:31" ht="23.25" customHeight="1">
      <c r="D263" s="67"/>
      <c r="E263" s="67"/>
      <c r="F263" s="76"/>
      <c r="G263" s="68"/>
      <c r="H263" s="68"/>
      <c r="I263" s="77"/>
      <c r="J263" s="68"/>
      <c r="K263" s="68"/>
      <c r="L263" s="77"/>
      <c r="M263" s="68"/>
      <c r="N263" s="77"/>
      <c r="O263" s="68"/>
      <c r="P263" s="68"/>
      <c r="Q263" s="67"/>
    </row>
    <row r="264" spans="1:31" ht="23.25" customHeight="1">
      <c r="A264" s="63" t="s">
        <v>951</v>
      </c>
      <c r="B264" s="63" t="s">
        <v>853</v>
      </c>
      <c r="C264" s="60" t="s">
        <v>952</v>
      </c>
      <c r="D264" s="231" t="s">
        <v>950</v>
      </c>
      <c r="E264" s="237"/>
      <c r="F264" s="76"/>
      <c r="G264" s="68"/>
      <c r="H264" s="68"/>
      <c r="I264" s="77"/>
      <c r="J264" s="68"/>
      <c r="K264" s="68"/>
      <c r="L264" s="77"/>
      <c r="M264" s="68"/>
      <c r="N264" s="77"/>
      <c r="O264" s="68"/>
      <c r="P264" s="68"/>
      <c r="Q264" s="67"/>
    </row>
    <row r="265" spans="1:31" ht="23.25" customHeight="1">
      <c r="A265" s="63" t="s">
        <v>176</v>
      </c>
      <c r="B265" s="63" t="s">
        <v>713</v>
      </c>
      <c r="C265" s="60" t="s">
        <v>176</v>
      </c>
      <c r="D265" s="67" t="s">
        <v>172</v>
      </c>
      <c r="E265" s="67" t="s">
        <v>177</v>
      </c>
      <c r="F265" s="76" t="s">
        <v>148</v>
      </c>
      <c r="G265" s="68">
        <v>1</v>
      </c>
      <c r="H265" s="68"/>
      <c r="I265" s="77"/>
      <c r="J265" s="68"/>
      <c r="K265" s="68"/>
      <c r="L265" s="77"/>
      <c r="M265" s="68"/>
      <c r="N265" s="77"/>
      <c r="O265" s="68"/>
      <c r="P265" s="68"/>
      <c r="Q265" s="67"/>
    </row>
    <row r="266" spans="1:31" ht="23.25" customHeight="1">
      <c r="A266" s="63" t="s">
        <v>390</v>
      </c>
      <c r="B266" s="63" t="s">
        <v>713</v>
      </c>
      <c r="C266" s="60" t="s">
        <v>390</v>
      </c>
      <c r="D266" s="67" t="s">
        <v>391</v>
      </c>
      <c r="E266" s="67" t="s">
        <v>392</v>
      </c>
      <c r="F266" s="76" t="s">
        <v>393</v>
      </c>
      <c r="G266" s="68">
        <f>일위노임!G120</f>
        <v>0.18</v>
      </c>
      <c r="H266" s="68"/>
      <c r="I266" s="77"/>
      <c r="J266" s="68"/>
      <c r="K266" s="68"/>
      <c r="L266" s="77"/>
      <c r="M266" s="68"/>
      <c r="N266" s="77"/>
      <c r="O266" s="68"/>
      <c r="P266" s="68"/>
      <c r="Q266" s="67"/>
      <c r="AE266" s="62">
        <f>L266</f>
        <v>0</v>
      </c>
    </row>
    <row r="267" spans="1:31" ht="23.25" customHeight="1">
      <c r="A267" s="63" t="s">
        <v>841</v>
      </c>
      <c r="B267" s="63" t="s">
        <v>713</v>
      </c>
      <c r="C267" s="60" t="s">
        <v>841</v>
      </c>
      <c r="D267" s="67" t="s">
        <v>842</v>
      </c>
      <c r="E267" s="67" t="s">
        <v>843</v>
      </c>
      <c r="F267" s="76" t="s">
        <v>348</v>
      </c>
      <c r="G267" s="68">
        <v>1</v>
      </c>
      <c r="H267" s="68"/>
      <c r="I267" s="77"/>
      <c r="J267" s="68"/>
      <c r="K267" s="68"/>
      <c r="L267" s="77"/>
      <c r="M267" s="68"/>
      <c r="N267" s="77"/>
      <c r="O267" s="68"/>
      <c r="P267" s="68"/>
      <c r="Q267" s="67"/>
    </row>
    <row r="268" spans="1:31" ht="23.25" customHeight="1">
      <c r="B268" s="63" t="s">
        <v>831</v>
      </c>
      <c r="D268" s="67" t="s">
        <v>832</v>
      </c>
      <c r="E268" s="67"/>
      <c r="F268" s="76"/>
      <c r="G268" s="68"/>
      <c r="H268" s="68"/>
      <c r="I268" s="77"/>
      <c r="J268" s="68"/>
      <c r="K268" s="68"/>
      <c r="L268" s="77"/>
      <c r="M268" s="68"/>
      <c r="N268" s="77"/>
      <c r="O268" s="68"/>
      <c r="P268" s="68"/>
      <c r="Q268" s="67"/>
      <c r="AC268" s="62">
        <f>TRUNC(AE268*옵션!$B$36/100,1)</f>
        <v>0</v>
      </c>
      <c r="AD268" s="62">
        <f>TRUNC(SUM(L264:L266))</f>
        <v>0</v>
      </c>
      <c r="AE268" s="62">
        <f>TRUNC(SUM(AE264:AE267))</f>
        <v>0</v>
      </c>
    </row>
    <row r="269" spans="1:31" ht="23.25" customHeight="1">
      <c r="D269" s="67"/>
      <c r="E269" s="67"/>
      <c r="F269" s="76"/>
      <c r="G269" s="68"/>
      <c r="H269" s="68"/>
      <c r="I269" s="77"/>
      <c r="J269" s="68"/>
      <c r="K269" s="68"/>
      <c r="L269" s="77"/>
      <c r="M269" s="68"/>
      <c r="N269" s="77"/>
      <c r="O269" s="68"/>
      <c r="P269" s="68"/>
      <c r="Q269" s="67"/>
    </row>
    <row r="270" spans="1:31" ht="23.25" customHeight="1">
      <c r="A270" s="63" t="s">
        <v>954</v>
      </c>
      <c r="B270" s="63" t="s">
        <v>853</v>
      </c>
      <c r="C270" s="60" t="s">
        <v>955</v>
      </c>
      <c r="D270" s="231" t="s">
        <v>953</v>
      </c>
      <c r="E270" s="237"/>
      <c r="F270" s="76"/>
      <c r="G270" s="68"/>
      <c r="H270" s="68"/>
      <c r="I270" s="77"/>
      <c r="J270" s="68"/>
      <c r="K270" s="68"/>
      <c r="L270" s="77"/>
      <c r="M270" s="68"/>
      <c r="N270" s="77"/>
      <c r="O270" s="68"/>
      <c r="P270" s="68"/>
      <c r="Q270" s="67"/>
    </row>
    <row r="271" spans="1:31" ht="23.25" customHeight="1">
      <c r="A271" s="63" t="s">
        <v>178</v>
      </c>
      <c r="B271" s="63" t="s">
        <v>715</v>
      </c>
      <c r="C271" s="60" t="s">
        <v>178</v>
      </c>
      <c r="D271" s="67" t="s">
        <v>172</v>
      </c>
      <c r="E271" s="67" t="s">
        <v>179</v>
      </c>
      <c r="F271" s="76" t="s">
        <v>148</v>
      </c>
      <c r="G271" s="68">
        <v>1</v>
      </c>
      <c r="H271" s="68"/>
      <c r="I271" s="77"/>
      <c r="J271" s="68"/>
      <c r="K271" s="68"/>
      <c r="L271" s="77"/>
      <c r="M271" s="68"/>
      <c r="N271" s="77"/>
      <c r="O271" s="68"/>
      <c r="P271" s="68"/>
      <c r="Q271" s="67"/>
    </row>
    <row r="272" spans="1:31" ht="23.25" customHeight="1">
      <c r="A272" s="63" t="s">
        <v>390</v>
      </c>
      <c r="B272" s="63" t="s">
        <v>715</v>
      </c>
      <c r="C272" s="60" t="s">
        <v>390</v>
      </c>
      <c r="D272" s="67" t="s">
        <v>391</v>
      </c>
      <c r="E272" s="67" t="s">
        <v>392</v>
      </c>
      <c r="F272" s="76" t="s">
        <v>393</v>
      </c>
      <c r="G272" s="68">
        <f>일위노임!G123</f>
        <v>0.18</v>
      </c>
      <c r="H272" s="68"/>
      <c r="I272" s="77"/>
      <c r="J272" s="68"/>
      <c r="K272" s="68"/>
      <c r="L272" s="77"/>
      <c r="M272" s="68"/>
      <c r="N272" s="77"/>
      <c r="O272" s="68"/>
      <c r="P272" s="68"/>
      <c r="Q272" s="67"/>
      <c r="AE272" s="62">
        <f>L272</f>
        <v>0</v>
      </c>
    </row>
    <row r="273" spans="1:31" ht="23.25" customHeight="1">
      <c r="A273" s="63" t="s">
        <v>841</v>
      </c>
      <c r="B273" s="63" t="s">
        <v>715</v>
      </c>
      <c r="C273" s="60" t="s">
        <v>841</v>
      </c>
      <c r="D273" s="67" t="s">
        <v>842</v>
      </c>
      <c r="E273" s="67" t="s">
        <v>843</v>
      </c>
      <c r="F273" s="76" t="s">
        <v>348</v>
      </c>
      <c r="G273" s="68">
        <v>1</v>
      </c>
      <c r="H273" s="68"/>
      <c r="I273" s="77"/>
      <c r="J273" s="68"/>
      <c r="K273" s="68"/>
      <c r="L273" s="77"/>
      <c r="M273" s="68"/>
      <c r="N273" s="77"/>
      <c r="O273" s="68"/>
      <c r="P273" s="68"/>
      <c r="Q273" s="67"/>
    </row>
    <row r="274" spans="1:31" ht="23.25" customHeight="1">
      <c r="B274" s="63" t="s">
        <v>831</v>
      </c>
      <c r="D274" s="67" t="s">
        <v>832</v>
      </c>
      <c r="E274" s="67"/>
      <c r="F274" s="76"/>
      <c r="G274" s="68"/>
      <c r="H274" s="68"/>
      <c r="I274" s="77"/>
      <c r="J274" s="68"/>
      <c r="K274" s="68"/>
      <c r="L274" s="77"/>
      <c r="M274" s="68"/>
      <c r="N274" s="77"/>
      <c r="O274" s="68"/>
      <c r="P274" s="68"/>
      <c r="Q274" s="67"/>
      <c r="AC274" s="62">
        <f>TRUNC(AE274*옵션!$B$36/100,1)</f>
        <v>0</v>
      </c>
      <c r="AD274" s="62">
        <f>TRUNC(SUM(L270:L272))</f>
        <v>0</v>
      </c>
      <c r="AE274" s="62">
        <f>TRUNC(SUM(AE270:AE273))</f>
        <v>0</v>
      </c>
    </row>
    <row r="275" spans="1:31" ht="23.25" customHeight="1">
      <c r="D275" s="67"/>
      <c r="E275" s="67"/>
      <c r="F275" s="76"/>
      <c r="G275" s="68"/>
      <c r="H275" s="68"/>
      <c r="I275" s="77"/>
      <c r="J275" s="68"/>
      <c r="K275" s="68"/>
      <c r="L275" s="77"/>
      <c r="M275" s="68"/>
      <c r="N275" s="77"/>
      <c r="O275" s="68"/>
      <c r="P275" s="68"/>
      <c r="Q275" s="67"/>
    </row>
    <row r="276" spans="1:31" ht="23.25" customHeight="1">
      <c r="A276" s="63" t="s">
        <v>957</v>
      </c>
      <c r="B276" s="63" t="s">
        <v>853</v>
      </c>
      <c r="C276" s="60" t="s">
        <v>958</v>
      </c>
      <c r="D276" s="231" t="s">
        <v>956</v>
      </c>
      <c r="E276" s="237"/>
      <c r="F276" s="76"/>
      <c r="G276" s="68"/>
      <c r="H276" s="68"/>
      <c r="I276" s="77"/>
      <c r="J276" s="68"/>
      <c r="K276" s="68"/>
      <c r="L276" s="77"/>
      <c r="M276" s="68"/>
      <c r="N276" s="77"/>
      <c r="O276" s="68"/>
      <c r="P276" s="68"/>
      <c r="Q276" s="67"/>
    </row>
    <row r="277" spans="1:31" ht="23.25" customHeight="1">
      <c r="A277" s="63" t="s">
        <v>180</v>
      </c>
      <c r="B277" s="63" t="s">
        <v>717</v>
      </c>
      <c r="C277" s="60" t="s">
        <v>180</v>
      </c>
      <c r="D277" s="67" t="s">
        <v>181</v>
      </c>
      <c r="E277" s="67" t="s">
        <v>182</v>
      </c>
      <c r="F277" s="76" t="s">
        <v>128</v>
      </c>
      <c r="G277" s="68">
        <v>1.05</v>
      </c>
      <c r="H277" s="68"/>
      <c r="I277" s="77"/>
      <c r="J277" s="68"/>
      <c r="K277" s="68"/>
      <c r="L277" s="77"/>
      <c r="M277" s="68"/>
      <c r="N277" s="77"/>
      <c r="O277" s="68"/>
      <c r="P277" s="68"/>
      <c r="Q277" s="67"/>
      <c r="R277" s="62" t="s">
        <v>846</v>
      </c>
    </row>
    <row r="278" spans="1:31" ht="23.25" customHeight="1">
      <c r="A278" s="63" t="s">
        <v>390</v>
      </c>
      <c r="B278" s="63" t="s">
        <v>717</v>
      </c>
      <c r="C278" s="60" t="s">
        <v>390</v>
      </c>
      <c r="D278" s="67" t="s">
        <v>391</v>
      </c>
      <c r="E278" s="67" t="s">
        <v>392</v>
      </c>
      <c r="F278" s="76" t="s">
        <v>393</v>
      </c>
      <c r="G278" s="68">
        <f>일위노임!G126</f>
        <v>0.22500000000000001</v>
      </c>
      <c r="H278" s="68"/>
      <c r="I278" s="77"/>
      <c r="J278" s="68"/>
      <c r="K278" s="68"/>
      <c r="L278" s="77"/>
      <c r="M278" s="68"/>
      <c r="N278" s="77"/>
      <c r="O278" s="68"/>
      <c r="P278" s="68"/>
      <c r="Q278" s="67"/>
      <c r="AE278" s="62">
        <f>L278</f>
        <v>0</v>
      </c>
    </row>
    <row r="279" spans="1:31" ht="23.25" customHeight="1">
      <c r="A279" s="63" t="s">
        <v>841</v>
      </c>
      <c r="B279" s="63" t="s">
        <v>717</v>
      </c>
      <c r="C279" s="60" t="s">
        <v>841</v>
      </c>
      <c r="D279" s="67" t="s">
        <v>842</v>
      </c>
      <c r="E279" s="67" t="s">
        <v>843</v>
      </c>
      <c r="F279" s="76" t="s">
        <v>348</v>
      </c>
      <c r="G279" s="68">
        <v>1</v>
      </c>
      <c r="H279" s="68"/>
      <c r="I279" s="77"/>
      <c r="J279" s="68"/>
      <c r="K279" s="68"/>
      <c r="L279" s="77"/>
      <c r="M279" s="68"/>
      <c r="N279" s="77"/>
      <c r="O279" s="68"/>
      <c r="P279" s="68"/>
      <c r="Q279" s="67"/>
    </row>
    <row r="280" spans="1:31" ht="23.25" customHeight="1">
      <c r="B280" s="63" t="s">
        <v>831</v>
      </c>
      <c r="D280" s="67" t="s">
        <v>832</v>
      </c>
      <c r="E280" s="67"/>
      <c r="F280" s="76"/>
      <c r="G280" s="68"/>
      <c r="H280" s="68"/>
      <c r="I280" s="77"/>
      <c r="J280" s="68"/>
      <c r="K280" s="68"/>
      <c r="L280" s="77"/>
      <c r="M280" s="68"/>
      <c r="N280" s="77"/>
      <c r="O280" s="68"/>
      <c r="P280" s="68"/>
      <c r="Q280" s="67"/>
      <c r="AC280" s="62">
        <f>TRUNC(AE280*옵션!$B$36/100,1)</f>
        <v>0</v>
      </c>
      <c r="AD280" s="62">
        <f>TRUNC(SUM(L276:L278))</f>
        <v>0</v>
      </c>
      <c r="AE280" s="62">
        <f>TRUNC(SUM(AE276:AE279))</f>
        <v>0</v>
      </c>
    </row>
    <row r="281" spans="1:31" ht="23.25" customHeight="1">
      <c r="D281" s="67"/>
      <c r="E281" s="67"/>
      <c r="F281" s="76"/>
      <c r="G281" s="68"/>
      <c r="H281" s="68"/>
      <c r="I281" s="77"/>
      <c r="J281" s="68"/>
      <c r="K281" s="68"/>
      <c r="L281" s="77"/>
      <c r="M281" s="68"/>
      <c r="N281" s="77"/>
      <c r="O281" s="68"/>
      <c r="P281" s="68"/>
      <c r="Q281" s="67"/>
    </row>
    <row r="282" spans="1:31" ht="23.25" customHeight="1">
      <c r="A282" s="63" t="s">
        <v>960</v>
      </c>
      <c r="B282" s="63" t="s">
        <v>853</v>
      </c>
      <c r="C282" s="60" t="s">
        <v>961</v>
      </c>
      <c r="D282" s="231" t="s">
        <v>959</v>
      </c>
      <c r="E282" s="237"/>
      <c r="F282" s="76"/>
      <c r="G282" s="68"/>
      <c r="H282" s="68"/>
      <c r="I282" s="77"/>
      <c r="J282" s="68"/>
      <c r="K282" s="68"/>
      <c r="L282" s="77"/>
      <c r="M282" s="68"/>
      <c r="N282" s="77"/>
      <c r="O282" s="68"/>
      <c r="P282" s="68"/>
      <c r="Q282" s="67"/>
    </row>
    <row r="283" spans="1:31" ht="23.25" customHeight="1">
      <c r="A283" s="63" t="s">
        <v>183</v>
      </c>
      <c r="B283" s="63" t="s">
        <v>720</v>
      </c>
      <c r="C283" s="60" t="s">
        <v>183</v>
      </c>
      <c r="D283" s="67" t="s">
        <v>181</v>
      </c>
      <c r="E283" s="67" t="s">
        <v>184</v>
      </c>
      <c r="F283" s="76" t="s">
        <v>128</v>
      </c>
      <c r="G283" s="68">
        <v>1.05</v>
      </c>
      <c r="H283" s="68"/>
      <c r="I283" s="77"/>
      <c r="J283" s="68"/>
      <c r="K283" s="68"/>
      <c r="L283" s="77"/>
      <c r="M283" s="68"/>
      <c r="N283" s="77"/>
      <c r="O283" s="68"/>
      <c r="P283" s="68"/>
      <c r="Q283" s="67"/>
      <c r="R283" s="62" t="s">
        <v>846</v>
      </c>
    </row>
    <row r="284" spans="1:31" ht="23.25" customHeight="1">
      <c r="A284" s="63" t="s">
        <v>390</v>
      </c>
      <c r="B284" s="63" t="s">
        <v>720</v>
      </c>
      <c r="C284" s="60" t="s">
        <v>390</v>
      </c>
      <c r="D284" s="67" t="s">
        <v>391</v>
      </c>
      <c r="E284" s="67" t="s">
        <v>392</v>
      </c>
      <c r="F284" s="76" t="s">
        <v>393</v>
      </c>
      <c r="G284" s="68">
        <f>일위노임!G129</f>
        <v>0.27100000000000002</v>
      </c>
      <c r="H284" s="68"/>
      <c r="I284" s="77"/>
      <c r="J284" s="68"/>
      <c r="K284" s="68"/>
      <c r="L284" s="77"/>
      <c r="M284" s="68"/>
      <c r="N284" s="77"/>
      <c r="O284" s="68"/>
      <c r="P284" s="68"/>
      <c r="Q284" s="67"/>
      <c r="AE284" s="62">
        <f>L284</f>
        <v>0</v>
      </c>
    </row>
    <row r="285" spans="1:31" ht="23.25" customHeight="1">
      <c r="A285" s="63" t="s">
        <v>841</v>
      </c>
      <c r="B285" s="63" t="s">
        <v>720</v>
      </c>
      <c r="C285" s="60" t="s">
        <v>841</v>
      </c>
      <c r="D285" s="67" t="s">
        <v>842</v>
      </c>
      <c r="E285" s="67" t="s">
        <v>843</v>
      </c>
      <c r="F285" s="76" t="s">
        <v>348</v>
      </c>
      <c r="G285" s="68">
        <v>1</v>
      </c>
      <c r="H285" s="68"/>
      <c r="I285" s="77"/>
      <c r="J285" s="68"/>
      <c r="K285" s="68"/>
      <c r="L285" s="77"/>
      <c r="M285" s="68"/>
      <c r="N285" s="77"/>
      <c r="O285" s="68"/>
      <c r="P285" s="68"/>
      <c r="Q285" s="67"/>
    </row>
    <row r="286" spans="1:31" ht="23.25" customHeight="1">
      <c r="B286" s="63" t="s">
        <v>831</v>
      </c>
      <c r="D286" s="67" t="s">
        <v>832</v>
      </c>
      <c r="E286" s="67"/>
      <c r="F286" s="76"/>
      <c r="G286" s="68"/>
      <c r="H286" s="68"/>
      <c r="I286" s="77"/>
      <c r="J286" s="68"/>
      <c r="K286" s="68"/>
      <c r="L286" s="77"/>
      <c r="M286" s="68"/>
      <c r="N286" s="77"/>
      <c r="O286" s="68"/>
      <c r="P286" s="68"/>
      <c r="Q286" s="67"/>
      <c r="AC286" s="62">
        <f>TRUNC(AE286*옵션!$B$36/100,1)</f>
        <v>0</v>
      </c>
      <c r="AD286" s="62">
        <f>TRUNC(SUM(L282:L284))</f>
        <v>0</v>
      </c>
      <c r="AE286" s="62">
        <f>TRUNC(SUM(AE282:AE285))</f>
        <v>0</v>
      </c>
    </row>
    <row r="287" spans="1:31" ht="23.25" customHeight="1">
      <c r="D287" s="67"/>
      <c r="E287" s="67"/>
      <c r="F287" s="76"/>
      <c r="G287" s="68"/>
      <c r="H287" s="68"/>
      <c r="I287" s="77"/>
      <c r="J287" s="68"/>
      <c r="K287" s="68"/>
      <c r="L287" s="77"/>
      <c r="M287" s="68"/>
      <c r="N287" s="77"/>
      <c r="O287" s="68"/>
      <c r="P287" s="68"/>
      <c r="Q287" s="67"/>
    </row>
    <row r="288" spans="1:31" ht="23.25" customHeight="1">
      <c r="A288" s="63" t="s">
        <v>963</v>
      </c>
      <c r="B288" s="63" t="s">
        <v>853</v>
      </c>
      <c r="C288" s="60" t="s">
        <v>964</v>
      </c>
      <c r="D288" s="231" t="s">
        <v>962</v>
      </c>
      <c r="E288" s="237"/>
      <c r="F288" s="76"/>
      <c r="G288" s="68"/>
      <c r="H288" s="68"/>
      <c r="I288" s="77"/>
      <c r="J288" s="68"/>
      <c r="K288" s="68"/>
      <c r="L288" s="77"/>
      <c r="M288" s="68"/>
      <c r="N288" s="77"/>
      <c r="O288" s="68"/>
      <c r="P288" s="68"/>
      <c r="Q288" s="67"/>
    </row>
    <row r="289" spans="1:31" ht="23.25" customHeight="1">
      <c r="A289" s="63" t="s">
        <v>185</v>
      </c>
      <c r="B289" s="63" t="s">
        <v>722</v>
      </c>
      <c r="C289" s="60" t="s">
        <v>185</v>
      </c>
      <c r="D289" s="67" t="s">
        <v>181</v>
      </c>
      <c r="E289" s="67" t="s">
        <v>186</v>
      </c>
      <c r="F289" s="76" t="s">
        <v>128</v>
      </c>
      <c r="G289" s="68">
        <v>1.05</v>
      </c>
      <c r="H289" s="68"/>
      <c r="I289" s="77"/>
      <c r="J289" s="68"/>
      <c r="K289" s="68"/>
      <c r="L289" s="77"/>
      <c r="M289" s="68"/>
      <c r="N289" s="77"/>
      <c r="O289" s="68"/>
      <c r="P289" s="68"/>
      <c r="Q289" s="67"/>
      <c r="R289" s="62" t="s">
        <v>846</v>
      </c>
    </row>
    <row r="290" spans="1:31" ht="23.25" customHeight="1">
      <c r="A290" s="63" t="s">
        <v>390</v>
      </c>
      <c r="B290" s="63" t="s">
        <v>722</v>
      </c>
      <c r="C290" s="60" t="s">
        <v>390</v>
      </c>
      <c r="D290" s="67" t="s">
        <v>391</v>
      </c>
      <c r="E290" s="67" t="s">
        <v>392</v>
      </c>
      <c r="F290" s="76" t="s">
        <v>393</v>
      </c>
      <c r="G290" s="68">
        <f>일위노임!G132</f>
        <v>4.4999999999999998E-2</v>
      </c>
      <c r="H290" s="68"/>
      <c r="I290" s="77"/>
      <c r="J290" s="68"/>
      <c r="K290" s="68"/>
      <c r="L290" s="77"/>
      <c r="M290" s="68"/>
      <c r="N290" s="77"/>
      <c r="O290" s="68"/>
      <c r="P290" s="68"/>
      <c r="Q290" s="67"/>
      <c r="AE290" s="62">
        <f>L290</f>
        <v>0</v>
      </c>
    </row>
    <row r="291" spans="1:31" ht="23.25" customHeight="1">
      <c r="A291" s="63" t="s">
        <v>841</v>
      </c>
      <c r="B291" s="63" t="s">
        <v>722</v>
      </c>
      <c r="C291" s="60" t="s">
        <v>841</v>
      </c>
      <c r="D291" s="67" t="s">
        <v>842</v>
      </c>
      <c r="E291" s="67" t="s">
        <v>843</v>
      </c>
      <c r="F291" s="76" t="s">
        <v>348</v>
      </c>
      <c r="G291" s="68">
        <v>1</v>
      </c>
      <c r="H291" s="68"/>
      <c r="I291" s="77"/>
      <c r="J291" s="68"/>
      <c r="K291" s="68"/>
      <c r="L291" s="77"/>
      <c r="M291" s="68"/>
      <c r="N291" s="77"/>
      <c r="O291" s="68"/>
      <c r="P291" s="68"/>
      <c r="Q291" s="67"/>
    </row>
    <row r="292" spans="1:31" ht="23.25" customHeight="1">
      <c r="B292" s="63" t="s">
        <v>831</v>
      </c>
      <c r="D292" s="67" t="s">
        <v>832</v>
      </c>
      <c r="E292" s="67"/>
      <c r="F292" s="76"/>
      <c r="G292" s="68"/>
      <c r="H292" s="68"/>
      <c r="I292" s="77"/>
      <c r="J292" s="68"/>
      <c r="K292" s="68"/>
      <c r="L292" s="77"/>
      <c r="M292" s="68"/>
      <c r="N292" s="77"/>
      <c r="O292" s="68"/>
      <c r="P292" s="68"/>
      <c r="Q292" s="67"/>
      <c r="AC292" s="62">
        <f>TRUNC(AE292*옵션!$B$36/100,1)</f>
        <v>0</v>
      </c>
      <c r="AD292" s="62">
        <f>TRUNC(SUM(L288:L290))</f>
        <v>0</v>
      </c>
      <c r="AE292" s="62">
        <f>TRUNC(SUM(AE288:AE291))</f>
        <v>0</v>
      </c>
    </row>
    <row r="293" spans="1:31" ht="23.25" customHeight="1">
      <c r="D293" s="67"/>
      <c r="E293" s="67"/>
      <c r="F293" s="76"/>
      <c r="G293" s="68"/>
      <c r="H293" s="68"/>
      <c r="I293" s="77"/>
      <c r="J293" s="68"/>
      <c r="K293" s="68"/>
      <c r="L293" s="77"/>
      <c r="M293" s="68"/>
      <c r="N293" s="77"/>
      <c r="O293" s="68"/>
      <c r="P293" s="68"/>
      <c r="Q293" s="67"/>
    </row>
    <row r="294" spans="1:31" ht="23.25" customHeight="1">
      <c r="A294" s="63" t="s">
        <v>966</v>
      </c>
      <c r="B294" s="63" t="s">
        <v>853</v>
      </c>
      <c r="C294" s="60" t="s">
        <v>967</v>
      </c>
      <c r="D294" s="231" t="s">
        <v>965</v>
      </c>
      <c r="E294" s="237"/>
      <c r="F294" s="76"/>
      <c r="G294" s="68"/>
      <c r="H294" s="68"/>
      <c r="I294" s="77"/>
      <c r="J294" s="68"/>
      <c r="K294" s="68"/>
      <c r="L294" s="77"/>
      <c r="M294" s="68"/>
      <c r="N294" s="77"/>
      <c r="O294" s="68"/>
      <c r="P294" s="68"/>
      <c r="Q294" s="67"/>
    </row>
    <row r="295" spans="1:31" ht="23.25" customHeight="1">
      <c r="A295" s="63" t="s">
        <v>187</v>
      </c>
      <c r="B295" s="63" t="s">
        <v>724</v>
      </c>
      <c r="C295" s="60" t="s">
        <v>187</v>
      </c>
      <c r="D295" s="67" t="s">
        <v>181</v>
      </c>
      <c r="E295" s="67" t="s">
        <v>188</v>
      </c>
      <c r="F295" s="76" t="s">
        <v>128</v>
      </c>
      <c r="G295" s="68">
        <v>1.05</v>
      </c>
      <c r="H295" s="68"/>
      <c r="I295" s="77"/>
      <c r="J295" s="68"/>
      <c r="K295" s="68"/>
      <c r="L295" s="77"/>
      <c r="M295" s="68"/>
      <c r="N295" s="77"/>
      <c r="O295" s="68"/>
      <c r="P295" s="68"/>
      <c r="Q295" s="67"/>
      <c r="R295" s="62" t="s">
        <v>846</v>
      </c>
    </row>
    <row r="296" spans="1:31" ht="23.25" customHeight="1">
      <c r="A296" s="63" t="s">
        <v>390</v>
      </c>
      <c r="B296" s="63" t="s">
        <v>724</v>
      </c>
      <c r="C296" s="60" t="s">
        <v>390</v>
      </c>
      <c r="D296" s="67" t="s">
        <v>391</v>
      </c>
      <c r="E296" s="67" t="s">
        <v>392</v>
      </c>
      <c r="F296" s="76" t="s">
        <v>393</v>
      </c>
      <c r="G296" s="68">
        <f>일위노임!G135</f>
        <v>5.7000000000000002E-2</v>
      </c>
      <c r="H296" s="68"/>
      <c r="I296" s="77"/>
      <c r="J296" s="68"/>
      <c r="K296" s="68"/>
      <c r="L296" s="77"/>
      <c r="M296" s="68"/>
      <c r="N296" s="77"/>
      <c r="O296" s="68"/>
      <c r="P296" s="68"/>
      <c r="Q296" s="67"/>
      <c r="AE296" s="62">
        <f>L296</f>
        <v>0</v>
      </c>
    </row>
    <row r="297" spans="1:31" ht="23.25" customHeight="1">
      <c r="A297" s="63" t="s">
        <v>841</v>
      </c>
      <c r="B297" s="63" t="s">
        <v>724</v>
      </c>
      <c r="C297" s="60" t="s">
        <v>841</v>
      </c>
      <c r="D297" s="67" t="s">
        <v>842</v>
      </c>
      <c r="E297" s="67" t="s">
        <v>843</v>
      </c>
      <c r="F297" s="76" t="s">
        <v>348</v>
      </c>
      <c r="G297" s="68">
        <v>1</v>
      </c>
      <c r="H297" s="68"/>
      <c r="I297" s="77"/>
      <c r="J297" s="68"/>
      <c r="K297" s="68"/>
      <c r="L297" s="77"/>
      <c r="M297" s="68"/>
      <c r="N297" s="77"/>
      <c r="O297" s="68"/>
      <c r="P297" s="68"/>
      <c r="Q297" s="67"/>
    </row>
    <row r="298" spans="1:31" ht="23.25" customHeight="1">
      <c r="B298" s="63" t="s">
        <v>831</v>
      </c>
      <c r="D298" s="67" t="s">
        <v>832</v>
      </c>
      <c r="E298" s="67"/>
      <c r="F298" s="76"/>
      <c r="G298" s="68"/>
      <c r="H298" s="68"/>
      <c r="I298" s="77"/>
      <c r="J298" s="68"/>
      <c r="K298" s="68"/>
      <c r="L298" s="77"/>
      <c r="M298" s="68"/>
      <c r="N298" s="77"/>
      <c r="O298" s="68"/>
      <c r="P298" s="68"/>
      <c r="Q298" s="67"/>
      <c r="AC298" s="62">
        <f>TRUNC(AE298*옵션!$B$36/100,1)</f>
        <v>0</v>
      </c>
      <c r="AD298" s="62">
        <f>TRUNC(SUM(L294:L296))</f>
        <v>0</v>
      </c>
      <c r="AE298" s="62">
        <f>TRUNC(SUM(AE294:AE297))</f>
        <v>0</v>
      </c>
    </row>
    <row r="299" spans="1:31" ht="23.25" customHeight="1">
      <c r="D299" s="67"/>
      <c r="E299" s="67"/>
      <c r="F299" s="76"/>
      <c r="G299" s="68"/>
      <c r="H299" s="68"/>
      <c r="I299" s="77"/>
      <c r="J299" s="68"/>
      <c r="K299" s="68"/>
      <c r="L299" s="77"/>
      <c r="M299" s="68"/>
      <c r="N299" s="77"/>
      <c r="O299" s="68"/>
      <c r="P299" s="68"/>
      <c r="Q299" s="67"/>
    </row>
    <row r="300" spans="1:31" ht="23.25" customHeight="1">
      <c r="A300" s="63" t="s">
        <v>969</v>
      </c>
      <c r="B300" s="63" t="s">
        <v>853</v>
      </c>
      <c r="C300" s="60" t="s">
        <v>970</v>
      </c>
      <c r="D300" s="231" t="s">
        <v>968</v>
      </c>
      <c r="E300" s="237"/>
      <c r="F300" s="76"/>
      <c r="G300" s="68"/>
      <c r="H300" s="68"/>
      <c r="I300" s="77"/>
      <c r="J300" s="68"/>
      <c r="K300" s="68"/>
      <c r="L300" s="77"/>
      <c r="M300" s="68"/>
      <c r="N300" s="77"/>
      <c r="O300" s="68"/>
      <c r="P300" s="68"/>
      <c r="Q300" s="67"/>
    </row>
    <row r="301" spans="1:31" ht="23.25" customHeight="1">
      <c r="A301" s="63" t="s">
        <v>189</v>
      </c>
      <c r="B301" s="63" t="s">
        <v>726</v>
      </c>
      <c r="C301" s="60" t="s">
        <v>189</v>
      </c>
      <c r="D301" s="67" t="s">
        <v>190</v>
      </c>
      <c r="E301" s="67" t="s">
        <v>191</v>
      </c>
      <c r="F301" s="76" t="s">
        <v>148</v>
      </c>
      <c r="G301" s="68">
        <v>1</v>
      </c>
      <c r="H301" s="68"/>
      <c r="I301" s="77"/>
      <c r="J301" s="68"/>
      <c r="K301" s="68"/>
      <c r="L301" s="77"/>
      <c r="M301" s="68"/>
      <c r="N301" s="77"/>
      <c r="O301" s="68"/>
      <c r="P301" s="68"/>
      <c r="Q301" s="67"/>
    </row>
    <row r="302" spans="1:31" ht="23.25" customHeight="1">
      <c r="A302" s="63" t="s">
        <v>390</v>
      </c>
      <c r="B302" s="63" t="s">
        <v>726</v>
      </c>
      <c r="C302" s="60" t="s">
        <v>390</v>
      </c>
      <c r="D302" s="67" t="s">
        <v>391</v>
      </c>
      <c r="E302" s="67" t="s">
        <v>392</v>
      </c>
      <c r="F302" s="76" t="s">
        <v>393</v>
      </c>
      <c r="G302" s="68">
        <f>일위노임!G138</f>
        <v>0.22500000000000001</v>
      </c>
      <c r="H302" s="68"/>
      <c r="I302" s="77"/>
      <c r="J302" s="68"/>
      <c r="K302" s="68"/>
      <c r="L302" s="77"/>
      <c r="M302" s="68"/>
      <c r="N302" s="77"/>
      <c r="O302" s="68"/>
      <c r="P302" s="68"/>
      <c r="Q302" s="67"/>
      <c r="AE302" s="62">
        <f>L302</f>
        <v>0</v>
      </c>
    </row>
    <row r="303" spans="1:31" ht="23.25" customHeight="1">
      <c r="A303" s="63" t="s">
        <v>841</v>
      </c>
      <c r="B303" s="63" t="s">
        <v>726</v>
      </c>
      <c r="C303" s="60" t="s">
        <v>841</v>
      </c>
      <c r="D303" s="67" t="s">
        <v>842</v>
      </c>
      <c r="E303" s="67" t="s">
        <v>843</v>
      </c>
      <c r="F303" s="76" t="s">
        <v>348</v>
      </c>
      <c r="G303" s="68">
        <v>1</v>
      </c>
      <c r="H303" s="68"/>
      <c r="I303" s="77"/>
      <c r="J303" s="68"/>
      <c r="K303" s="68"/>
      <c r="L303" s="77"/>
      <c r="M303" s="68"/>
      <c r="N303" s="77"/>
      <c r="O303" s="68"/>
      <c r="P303" s="68"/>
      <c r="Q303" s="67"/>
    </row>
    <row r="304" spans="1:31" ht="23.25" customHeight="1">
      <c r="B304" s="63" t="s">
        <v>831</v>
      </c>
      <c r="D304" s="67" t="s">
        <v>832</v>
      </c>
      <c r="E304" s="67"/>
      <c r="F304" s="76"/>
      <c r="G304" s="68"/>
      <c r="H304" s="68"/>
      <c r="I304" s="77"/>
      <c r="J304" s="68"/>
      <c r="K304" s="68"/>
      <c r="L304" s="77"/>
      <c r="M304" s="68"/>
      <c r="N304" s="77"/>
      <c r="O304" s="68"/>
      <c r="P304" s="68"/>
      <c r="Q304" s="67"/>
      <c r="AC304" s="62">
        <f>TRUNC(AE304*옵션!$B$36/100,1)</f>
        <v>0</v>
      </c>
      <c r="AD304" s="62">
        <f>TRUNC(SUM(L300:L302))</f>
        <v>0</v>
      </c>
      <c r="AE304" s="62">
        <f>TRUNC(SUM(AE300:AE303))</f>
        <v>0</v>
      </c>
    </row>
    <row r="305" spans="1:31" ht="23.25" customHeight="1">
      <c r="D305" s="67"/>
      <c r="E305" s="67"/>
      <c r="F305" s="76"/>
      <c r="G305" s="68"/>
      <c r="H305" s="68"/>
      <c r="I305" s="77"/>
      <c r="J305" s="68"/>
      <c r="K305" s="68"/>
      <c r="L305" s="77"/>
      <c r="M305" s="68"/>
      <c r="N305" s="77"/>
      <c r="O305" s="68"/>
      <c r="P305" s="68"/>
      <c r="Q305" s="67"/>
    </row>
    <row r="306" spans="1:31" ht="23.25" customHeight="1">
      <c r="A306" s="63" t="s">
        <v>972</v>
      </c>
      <c r="B306" s="63" t="s">
        <v>882</v>
      </c>
      <c r="C306" s="60" t="s">
        <v>973</v>
      </c>
      <c r="D306" s="231" t="s">
        <v>971</v>
      </c>
      <c r="E306" s="237"/>
      <c r="F306" s="76"/>
      <c r="G306" s="68"/>
      <c r="H306" s="68"/>
      <c r="I306" s="77"/>
      <c r="J306" s="68"/>
      <c r="K306" s="68"/>
      <c r="L306" s="77"/>
      <c r="M306" s="68"/>
      <c r="N306" s="77"/>
      <c r="O306" s="68"/>
      <c r="P306" s="68"/>
      <c r="Q306" s="67"/>
    </row>
    <row r="307" spans="1:31" ht="23.25" customHeight="1">
      <c r="A307" s="63" t="s">
        <v>192</v>
      </c>
      <c r="B307" s="63" t="s">
        <v>728</v>
      </c>
      <c r="C307" s="60" t="s">
        <v>192</v>
      </c>
      <c r="D307" s="67" t="s">
        <v>190</v>
      </c>
      <c r="E307" s="67" t="s">
        <v>193</v>
      </c>
      <c r="F307" s="76" t="s">
        <v>148</v>
      </c>
      <c r="G307" s="68">
        <v>1</v>
      </c>
      <c r="H307" s="68"/>
      <c r="I307" s="77"/>
      <c r="J307" s="68"/>
      <c r="K307" s="68"/>
      <c r="L307" s="77"/>
      <c r="M307" s="68"/>
      <c r="N307" s="77"/>
      <c r="O307" s="68"/>
      <c r="P307" s="68"/>
      <c r="Q307" s="67"/>
    </row>
    <row r="308" spans="1:31" ht="23.25" customHeight="1">
      <c r="A308" s="63" t="s">
        <v>390</v>
      </c>
      <c r="B308" s="63" t="s">
        <v>728</v>
      </c>
      <c r="C308" s="60" t="s">
        <v>390</v>
      </c>
      <c r="D308" s="67" t="s">
        <v>391</v>
      </c>
      <c r="E308" s="67" t="s">
        <v>392</v>
      </c>
      <c r="F308" s="76" t="s">
        <v>393</v>
      </c>
      <c r="G308" s="68">
        <f>일위노임!G141</f>
        <v>0.27100000000000002</v>
      </c>
      <c r="H308" s="68"/>
      <c r="I308" s="77"/>
      <c r="J308" s="68"/>
      <c r="K308" s="68"/>
      <c r="L308" s="77"/>
      <c r="M308" s="68"/>
      <c r="N308" s="77"/>
      <c r="O308" s="68"/>
      <c r="P308" s="68"/>
      <c r="Q308" s="67"/>
      <c r="AE308" s="62">
        <f>L308</f>
        <v>0</v>
      </c>
    </row>
    <row r="309" spans="1:31" ht="23.25" customHeight="1">
      <c r="A309" s="63" t="s">
        <v>841</v>
      </c>
      <c r="B309" s="63" t="s">
        <v>728</v>
      </c>
      <c r="C309" s="60" t="s">
        <v>841</v>
      </c>
      <c r="D309" s="67" t="s">
        <v>842</v>
      </c>
      <c r="E309" s="67" t="s">
        <v>843</v>
      </c>
      <c r="F309" s="76" t="s">
        <v>348</v>
      </c>
      <c r="G309" s="68">
        <v>1</v>
      </c>
      <c r="H309" s="68"/>
      <c r="I309" s="77"/>
      <c r="J309" s="68"/>
      <c r="K309" s="68"/>
      <c r="L309" s="77"/>
      <c r="M309" s="68"/>
      <c r="N309" s="77"/>
      <c r="O309" s="68"/>
      <c r="P309" s="68"/>
      <c r="Q309" s="67"/>
    </row>
    <row r="310" spans="1:31" ht="23.25" customHeight="1">
      <c r="B310" s="63" t="s">
        <v>831</v>
      </c>
      <c r="D310" s="67" t="s">
        <v>832</v>
      </c>
      <c r="E310" s="67"/>
      <c r="F310" s="76"/>
      <c r="G310" s="68"/>
      <c r="H310" s="68"/>
      <c r="I310" s="77"/>
      <c r="J310" s="68"/>
      <c r="K310" s="68"/>
      <c r="L310" s="77"/>
      <c r="M310" s="68"/>
      <c r="N310" s="77"/>
      <c r="O310" s="68"/>
      <c r="P310" s="68"/>
      <c r="Q310" s="67"/>
      <c r="AC310" s="62">
        <f>TRUNC(AE310*옵션!$B$36/100,1)</f>
        <v>0</v>
      </c>
      <c r="AD310" s="62">
        <f>TRUNC(SUM(L306:L308))</f>
        <v>0</v>
      </c>
      <c r="AE310" s="62">
        <f>TRUNC(SUM(AE306:AE309))</f>
        <v>0</v>
      </c>
    </row>
    <row r="311" spans="1:31" ht="23.25" customHeight="1">
      <c r="D311" s="67"/>
      <c r="E311" s="67"/>
      <c r="F311" s="76"/>
      <c r="G311" s="68"/>
      <c r="H311" s="68"/>
      <c r="I311" s="77"/>
      <c r="J311" s="68"/>
      <c r="K311" s="68"/>
      <c r="L311" s="77"/>
      <c r="M311" s="68"/>
      <c r="N311" s="77"/>
      <c r="O311" s="68"/>
      <c r="P311" s="68"/>
      <c r="Q311" s="67"/>
    </row>
    <row r="312" spans="1:31" ht="23.25" customHeight="1">
      <c r="A312" s="63" t="s">
        <v>975</v>
      </c>
      <c r="B312" s="63" t="s">
        <v>882</v>
      </c>
      <c r="C312" s="60" t="s">
        <v>976</v>
      </c>
      <c r="D312" s="231" t="s">
        <v>974</v>
      </c>
      <c r="E312" s="237"/>
      <c r="F312" s="76"/>
      <c r="G312" s="68"/>
      <c r="H312" s="68"/>
      <c r="I312" s="77"/>
      <c r="J312" s="68"/>
      <c r="K312" s="68"/>
      <c r="L312" s="77"/>
      <c r="M312" s="68"/>
      <c r="N312" s="77"/>
      <c r="O312" s="68"/>
      <c r="P312" s="68"/>
      <c r="Q312" s="67"/>
    </row>
    <row r="313" spans="1:31" ht="23.25" customHeight="1">
      <c r="A313" s="63" t="s">
        <v>194</v>
      </c>
      <c r="B313" s="63" t="s">
        <v>730</v>
      </c>
      <c r="C313" s="60" t="s">
        <v>194</v>
      </c>
      <c r="D313" s="67" t="s">
        <v>190</v>
      </c>
      <c r="E313" s="67" t="s">
        <v>195</v>
      </c>
      <c r="F313" s="76" t="s">
        <v>148</v>
      </c>
      <c r="G313" s="68">
        <v>1</v>
      </c>
      <c r="H313" s="68"/>
      <c r="I313" s="77"/>
      <c r="J313" s="68"/>
      <c r="K313" s="68"/>
      <c r="L313" s="77"/>
      <c r="M313" s="68"/>
      <c r="N313" s="77"/>
      <c r="O313" s="68"/>
      <c r="P313" s="68"/>
      <c r="Q313" s="67"/>
    </row>
    <row r="314" spans="1:31" ht="23.25" customHeight="1">
      <c r="A314" s="63" t="s">
        <v>390</v>
      </c>
      <c r="B314" s="63" t="s">
        <v>730</v>
      </c>
      <c r="C314" s="60" t="s">
        <v>390</v>
      </c>
      <c r="D314" s="67" t="s">
        <v>391</v>
      </c>
      <c r="E314" s="67" t="s">
        <v>392</v>
      </c>
      <c r="F314" s="76" t="s">
        <v>393</v>
      </c>
      <c r="G314" s="68">
        <f>일위노임!G144</f>
        <v>0.27100000000000002</v>
      </c>
      <c r="H314" s="68"/>
      <c r="I314" s="77"/>
      <c r="J314" s="68"/>
      <c r="K314" s="68"/>
      <c r="L314" s="77"/>
      <c r="M314" s="68"/>
      <c r="N314" s="77"/>
      <c r="O314" s="68"/>
      <c r="P314" s="68"/>
      <c r="Q314" s="67"/>
      <c r="AE314" s="62">
        <f>L314</f>
        <v>0</v>
      </c>
    </row>
    <row r="315" spans="1:31" ht="23.25" customHeight="1">
      <c r="A315" s="63" t="s">
        <v>841</v>
      </c>
      <c r="B315" s="63" t="s">
        <v>730</v>
      </c>
      <c r="C315" s="60" t="s">
        <v>841</v>
      </c>
      <c r="D315" s="67" t="s">
        <v>842</v>
      </c>
      <c r="E315" s="67" t="s">
        <v>843</v>
      </c>
      <c r="F315" s="76" t="s">
        <v>348</v>
      </c>
      <c r="G315" s="68">
        <v>1</v>
      </c>
      <c r="H315" s="68"/>
      <c r="I315" s="77"/>
      <c r="J315" s="68"/>
      <c r="K315" s="68"/>
      <c r="L315" s="77"/>
      <c r="M315" s="68"/>
      <c r="N315" s="77"/>
      <c r="O315" s="68"/>
      <c r="P315" s="68"/>
      <c r="Q315" s="67"/>
    </row>
    <row r="316" spans="1:31" ht="23.25" customHeight="1">
      <c r="B316" s="63" t="s">
        <v>831</v>
      </c>
      <c r="D316" s="67" t="s">
        <v>832</v>
      </c>
      <c r="E316" s="67"/>
      <c r="F316" s="76"/>
      <c r="G316" s="68"/>
      <c r="H316" s="68"/>
      <c r="I316" s="77"/>
      <c r="J316" s="68"/>
      <c r="K316" s="68"/>
      <c r="L316" s="77"/>
      <c r="M316" s="68"/>
      <c r="N316" s="77"/>
      <c r="O316" s="68"/>
      <c r="P316" s="68"/>
      <c r="Q316" s="67"/>
      <c r="AC316" s="62">
        <f>TRUNC(AE316*옵션!$B$36/100,1)</f>
        <v>0</v>
      </c>
      <c r="AD316" s="62">
        <f>TRUNC(SUM(L312:L314))</f>
        <v>0</v>
      </c>
      <c r="AE316" s="62">
        <f>TRUNC(SUM(AE312:AE315))</f>
        <v>0</v>
      </c>
    </row>
    <row r="317" spans="1:31" ht="23.25" customHeight="1">
      <c r="D317" s="67"/>
      <c r="E317" s="67"/>
      <c r="F317" s="76"/>
      <c r="G317" s="68"/>
      <c r="H317" s="68"/>
      <c r="I317" s="77"/>
      <c r="J317" s="68"/>
      <c r="K317" s="68"/>
      <c r="L317" s="77"/>
      <c r="M317" s="68"/>
      <c r="N317" s="77"/>
      <c r="O317" s="68"/>
      <c r="P317" s="68"/>
      <c r="Q317" s="67"/>
    </row>
    <row r="318" spans="1:31" ht="23.25" customHeight="1">
      <c r="A318" s="63" t="s">
        <v>978</v>
      </c>
      <c r="B318" s="63" t="s">
        <v>882</v>
      </c>
      <c r="C318" s="60" t="s">
        <v>979</v>
      </c>
      <c r="D318" s="231" t="s">
        <v>977</v>
      </c>
      <c r="E318" s="237"/>
      <c r="F318" s="76"/>
      <c r="G318" s="68"/>
      <c r="H318" s="68"/>
      <c r="I318" s="77"/>
      <c r="J318" s="68"/>
      <c r="K318" s="68"/>
      <c r="L318" s="77"/>
      <c r="M318" s="68"/>
      <c r="N318" s="77"/>
      <c r="O318" s="68"/>
      <c r="P318" s="68"/>
      <c r="Q318" s="67"/>
    </row>
    <row r="319" spans="1:31" ht="23.25" customHeight="1">
      <c r="A319" s="63" t="s">
        <v>196</v>
      </c>
      <c r="B319" s="63" t="s">
        <v>732</v>
      </c>
      <c r="C319" s="60" t="s">
        <v>196</v>
      </c>
      <c r="D319" s="67" t="s">
        <v>190</v>
      </c>
      <c r="E319" s="67" t="s">
        <v>197</v>
      </c>
      <c r="F319" s="76" t="s">
        <v>148</v>
      </c>
      <c r="G319" s="68">
        <v>1</v>
      </c>
      <c r="H319" s="68"/>
      <c r="I319" s="77"/>
      <c r="J319" s="68"/>
      <c r="K319" s="68"/>
      <c r="L319" s="77"/>
      <c r="M319" s="68"/>
      <c r="N319" s="77"/>
      <c r="O319" s="68"/>
      <c r="P319" s="68"/>
      <c r="Q319" s="67"/>
    </row>
    <row r="320" spans="1:31" ht="23.25" customHeight="1">
      <c r="A320" s="63" t="s">
        <v>390</v>
      </c>
      <c r="B320" s="63" t="s">
        <v>732</v>
      </c>
      <c r="C320" s="60" t="s">
        <v>390</v>
      </c>
      <c r="D320" s="67" t="s">
        <v>391</v>
      </c>
      <c r="E320" s="67" t="s">
        <v>392</v>
      </c>
      <c r="F320" s="76" t="s">
        <v>393</v>
      </c>
      <c r="G320" s="68">
        <f>일위노임!G147</f>
        <v>0.22500000000000001</v>
      </c>
      <c r="H320" s="68"/>
      <c r="I320" s="77"/>
      <c r="J320" s="68"/>
      <c r="K320" s="68"/>
      <c r="L320" s="77"/>
      <c r="M320" s="68"/>
      <c r="N320" s="77"/>
      <c r="O320" s="68"/>
      <c r="P320" s="68"/>
      <c r="Q320" s="67"/>
      <c r="AE320" s="62">
        <f>L320</f>
        <v>0</v>
      </c>
    </row>
    <row r="321" spans="1:31" ht="23.25" customHeight="1">
      <c r="A321" s="63" t="s">
        <v>841</v>
      </c>
      <c r="B321" s="63" t="s">
        <v>732</v>
      </c>
      <c r="C321" s="60" t="s">
        <v>841</v>
      </c>
      <c r="D321" s="67" t="s">
        <v>842</v>
      </c>
      <c r="E321" s="67" t="s">
        <v>843</v>
      </c>
      <c r="F321" s="76" t="s">
        <v>348</v>
      </c>
      <c r="G321" s="68">
        <v>1</v>
      </c>
      <c r="H321" s="68"/>
      <c r="I321" s="77"/>
      <c r="J321" s="68"/>
      <c r="K321" s="68"/>
      <c r="L321" s="77"/>
      <c r="M321" s="68"/>
      <c r="N321" s="77"/>
      <c r="O321" s="68"/>
      <c r="P321" s="68"/>
      <c r="Q321" s="67"/>
    </row>
    <row r="322" spans="1:31" ht="23.25" customHeight="1">
      <c r="B322" s="63" t="s">
        <v>831</v>
      </c>
      <c r="D322" s="67" t="s">
        <v>832</v>
      </c>
      <c r="E322" s="67"/>
      <c r="F322" s="76"/>
      <c r="G322" s="68"/>
      <c r="H322" s="68"/>
      <c r="I322" s="77"/>
      <c r="J322" s="68"/>
      <c r="K322" s="68"/>
      <c r="L322" s="77"/>
      <c r="M322" s="68"/>
      <c r="N322" s="77"/>
      <c r="O322" s="68"/>
      <c r="P322" s="68"/>
      <c r="Q322" s="67"/>
      <c r="AC322" s="62">
        <f>TRUNC(AE322*옵션!$B$36/100,1)</f>
        <v>0</v>
      </c>
      <c r="AD322" s="62">
        <f>TRUNC(SUM(L318:L320))</f>
        <v>0</v>
      </c>
      <c r="AE322" s="62">
        <f>TRUNC(SUM(AE318:AE321))</f>
        <v>0</v>
      </c>
    </row>
    <row r="323" spans="1:31" ht="23.25" customHeight="1">
      <c r="D323" s="67"/>
      <c r="E323" s="67"/>
      <c r="F323" s="76"/>
      <c r="G323" s="68"/>
      <c r="H323" s="68"/>
      <c r="I323" s="77"/>
      <c r="J323" s="68"/>
      <c r="K323" s="68"/>
      <c r="L323" s="77"/>
      <c r="M323" s="68"/>
      <c r="N323" s="77"/>
      <c r="O323" s="68"/>
      <c r="P323" s="68"/>
      <c r="Q323" s="67"/>
    </row>
    <row r="324" spans="1:31" ht="23.25" customHeight="1">
      <c r="A324" s="63" t="s">
        <v>981</v>
      </c>
      <c r="B324" s="63" t="s">
        <v>882</v>
      </c>
      <c r="C324" s="60" t="s">
        <v>982</v>
      </c>
      <c r="D324" s="231" t="s">
        <v>980</v>
      </c>
      <c r="E324" s="237"/>
      <c r="F324" s="76"/>
      <c r="G324" s="68"/>
      <c r="H324" s="68"/>
      <c r="I324" s="77"/>
      <c r="J324" s="68"/>
      <c r="K324" s="68"/>
      <c r="L324" s="77"/>
      <c r="M324" s="68"/>
      <c r="N324" s="77"/>
      <c r="O324" s="68"/>
      <c r="P324" s="68"/>
      <c r="Q324" s="67"/>
    </row>
    <row r="325" spans="1:31" ht="23.25" customHeight="1">
      <c r="A325" s="63" t="s">
        <v>198</v>
      </c>
      <c r="B325" s="63" t="s">
        <v>734</v>
      </c>
      <c r="C325" s="60" t="s">
        <v>198</v>
      </c>
      <c r="D325" s="67" t="s">
        <v>190</v>
      </c>
      <c r="E325" s="67" t="s">
        <v>199</v>
      </c>
      <c r="F325" s="76" t="s">
        <v>148</v>
      </c>
      <c r="G325" s="68">
        <v>1</v>
      </c>
      <c r="H325" s="68"/>
      <c r="I325" s="77"/>
      <c r="J325" s="68"/>
      <c r="K325" s="68"/>
      <c r="L325" s="77"/>
      <c r="M325" s="68"/>
      <c r="N325" s="77"/>
      <c r="O325" s="68"/>
      <c r="P325" s="68"/>
      <c r="Q325" s="67"/>
    </row>
    <row r="326" spans="1:31" ht="23.25" customHeight="1">
      <c r="A326" s="63" t="s">
        <v>390</v>
      </c>
      <c r="B326" s="63" t="s">
        <v>734</v>
      </c>
      <c r="C326" s="60" t="s">
        <v>390</v>
      </c>
      <c r="D326" s="67" t="s">
        <v>391</v>
      </c>
      <c r="E326" s="67" t="s">
        <v>392</v>
      </c>
      <c r="F326" s="76" t="s">
        <v>393</v>
      </c>
      <c r="G326" s="68">
        <f>일위노임!G150</f>
        <v>0.27100000000000002</v>
      </c>
      <c r="H326" s="68"/>
      <c r="I326" s="77"/>
      <c r="J326" s="68"/>
      <c r="K326" s="68"/>
      <c r="L326" s="77"/>
      <c r="M326" s="68"/>
      <c r="N326" s="77"/>
      <c r="O326" s="68"/>
      <c r="P326" s="68"/>
      <c r="Q326" s="67"/>
      <c r="AE326" s="62">
        <f>L326</f>
        <v>0</v>
      </c>
    </row>
    <row r="327" spans="1:31" ht="23.25" customHeight="1">
      <c r="A327" s="63" t="s">
        <v>841</v>
      </c>
      <c r="B327" s="63" t="s">
        <v>734</v>
      </c>
      <c r="C327" s="60" t="s">
        <v>841</v>
      </c>
      <c r="D327" s="67" t="s">
        <v>842</v>
      </c>
      <c r="E327" s="67" t="s">
        <v>843</v>
      </c>
      <c r="F327" s="76" t="s">
        <v>348</v>
      </c>
      <c r="G327" s="68">
        <v>1</v>
      </c>
      <c r="H327" s="68"/>
      <c r="I327" s="77"/>
      <c r="J327" s="68"/>
      <c r="K327" s="68"/>
      <c r="L327" s="77"/>
      <c r="M327" s="68"/>
      <c r="N327" s="77"/>
      <c r="O327" s="68"/>
      <c r="P327" s="68"/>
      <c r="Q327" s="67"/>
    </row>
    <row r="328" spans="1:31" ht="23.25" customHeight="1">
      <c r="B328" s="63" t="s">
        <v>831</v>
      </c>
      <c r="D328" s="67" t="s">
        <v>832</v>
      </c>
      <c r="E328" s="67"/>
      <c r="F328" s="76"/>
      <c r="G328" s="68"/>
      <c r="H328" s="68"/>
      <c r="I328" s="77"/>
      <c r="J328" s="68"/>
      <c r="K328" s="68"/>
      <c r="L328" s="77"/>
      <c r="M328" s="68"/>
      <c r="N328" s="77"/>
      <c r="O328" s="68"/>
      <c r="P328" s="68"/>
      <c r="Q328" s="67"/>
      <c r="AC328" s="62">
        <f>TRUNC(AE328*옵션!$B$36/100,1)</f>
        <v>0</v>
      </c>
      <c r="AD328" s="62">
        <f>TRUNC(SUM(L324:L326))</f>
        <v>0</v>
      </c>
      <c r="AE328" s="62">
        <f>TRUNC(SUM(AE324:AE327))</f>
        <v>0</v>
      </c>
    </row>
    <row r="329" spans="1:31" ht="23.25" customHeight="1">
      <c r="D329" s="67"/>
      <c r="E329" s="67"/>
      <c r="F329" s="76"/>
      <c r="G329" s="68"/>
      <c r="H329" s="68"/>
      <c r="I329" s="77"/>
      <c r="J329" s="68"/>
      <c r="K329" s="68"/>
      <c r="L329" s="77"/>
      <c r="M329" s="68"/>
      <c r="N329" s="77"/>
      <c r="O329" s="68"/>
      <c r="P329" s="68"/>
      <c r="Q329" s="67"/>
    </row>
    <row r="330" spans="1:31" ht="23.25" customHeight="1">
      <c r="A330" s="63" t="s">
        <v>984</v>
      </c>
      <c r="B330" s="63" t="s">
        <v>882</v>
      </c>
      <c r="C330" s="60" t="s">
        <v>985</v>
      </c>
      <c r="D330" s="231" t="s">
        <v>983</v>
      </c>
      <c r="E330" s="237"/>
      <c r="F330" s="76"/>
      <c r="G330" s="68"/>
      <c r="H330" s="68"/>
      <c r="I330" s="77"/>
      <c r="J330" s="68"/>
      <c r="K330" s="68"/>
      <c r="L330" s="77"/>
      <c r="M330" s="68"/>
      <c r="N330" s="77"/>
      <c r="O330" s="68"/>
      <c r="P330" s="68"/>
      <c r="Q330" s="67"/>
    </row>
    <row r="331" spans="1:31" ht="23.25" customHeight="1">
      <c r="A331" s="63" t="s">
        <v>204</v>
      </c>
      <c r="B331" s="63" t="s">
        <v>736</v>
      </c>
      <c r="C331" s="60" t="s">
        <v>204</v>
      </c>
      <c r="D331" s="67" t="s">
        <v>190</v>
      </c>
      <c r="E331" s="67" t="s">
        <v>205</v>
      </c>
      <c r="F331" s="76" t="s">
        <v>148</v>
      </c>
      <c r="G331" s="68">
        <v>1</v>
      </c>
      <c r="H331" s="68"/>
      <c r="I331" s="77"/>
      <c r="J331" s="68"/>
      <c r="K331" s="68"/>
      <c r="L331" s="77"/>
      <c r="M331" s="68"/>
      <c r="N331" s="77"/>
      <c r="O331" s="68"/>
      <c r="P331" s="68"/>
      <c r="Q331" s="67"/>
    </row>
    <row r="332" spans="1:31" ht="23.25" customHeight="1">
      <c r="A332" s="63" t="s">
        <v>231</v>
      </c>
      <c r="B332" s="63" t="s">
        <v>736</v>
      </c>
      <c r="C332" s="60" t="s">
        <v>231</v>
      </c>
      <c r="D332" s="67" t="s">
        <v>232</v>
      </c>
      <c r="E332" s="67" t="s">
        <v>233</v>
      </c>
      <c r="F332" s="76" t="s">
        <v>148</v>
      </c>
      <c r="G332" s="68">
        <v>2</v>
      </c>
      <c r="H332" s="68"/>
      <c r="I332" s="77"/>
      <c r="J332" s="68"/>
      <c r="K332" s="68"/>
      <c r="L332" s="77"/>
      <c r="M332" s="68"/>
      <c r="N332" s="77"/>
      <c r="O332" s="68"/>
      <c r="P332" s="68"/>
      <c r="Q332" s="67"/>
    </row>
    <row r="333" spans="1:31" ht="23.25" customHeight="1">
      <c r="A333" s="63" t="s">
        <v>228</v>
      </c>
      <c r="B333" s="63" t="s">
        <v>736</v>
      </c>
      <c r="C333" s="60" t="s">
        <v>228</v>
      </c>
      <c r="D333" s="67" t="s">
        <v>229</v>
      </c>
      <c r="E333" s="67" t="s">
        <v>230</v>
      </c>
      <c r="F333" s="76" t="s">
        <v>148</v>
      </c>
      <c r="G333" s="68">
        <v>2</v>
      </c>
      <c r="H333" s="68"/>
      <c r="I333" s="77"/>
      <c r="J333" s="68"/>
      <c r="K333" s="68"/>
      <c r="L333" s="77"/>
      <c r="M333" s="68"/>
      <c r="N333" s="77"/>
      <c r="O333" s="68"/>
      <c r="P333" s="68"/>
      <c r="Q333" s="67"/>
    </row>
    <row r="334" spans="1:31" ht="23.25" customHeight="1">
      <c r="A334" s="63" t="s">
        <v>311</v>
      </c>
      <c r="B334" s="63" t="s">
        <v>736</v>
      </c>
      <c r="C334" s="60" t="s">
        <v>311</v>
      </c>
      <c r="D334" s="67" t="s">
        <v>312</v>
      </c>
      <c r="E334" s="67" t="s">
        <v>313</v>
      </c>
      <c r="F334" s="76" t="s">
        <v>148</v>
      </c>
      <c r="G334" s="68">
        <v>4</v>
      </c>
      <c r="H334" s="68"/>
      <c r="I334" s="77"/>
      <c r="J334" s="68"/>
      <c r="K334" s="68"/>
      <c r="L334" s="77"/>
      <c r="M334" s="68"/>
      <c r="N334" s="77"/>
      <c r="O334" s="68"/>
      <c r="P334" s="68"/>
      <c r="Q334" s="67"/>
    </row>
    <row r="335" spans="1:31" ht="23.25" customHeight="1">
      <c r="A335" s="63" t="s">
        <v>316</v>
      </c>
      <c r="B335" s="63" t="s">
        <v>736</v>
      </c>
      <c r="C335" s="60" t="s">
        <v>316</v>
      </c>
      <c r="D335" s="67" t="s">
        <v>317</v>
      </c>
      <c r="E335" s="67" t="s">
        <v>318</v>
      </c>
      <c r="F335" s="76" t="s">
        <v>220</v>
      </c>
      <c r="G335" s="68">
        <v>4</v>
      </c>
      <c r="H335" s="68"/>
      <c r="I335" s="77"/>
      <c r="J335" s="68"/>
      <c r="K335" s="68"/>
      <c r="L335" s="77"/>
      <c r="M335" s="68"/>
      <c r="N335" s="77"/>
      <c r="O335" s="68"/>
      <c r="P335" s="68"/>
      <c r="Q335" s="67"/>
    </row>
    <row r="336" spans="1:31" ht="23.25" customHeight="1">
      <c r="B336" s="63" t="s">
        <v>831</v>
      </c>
      <c r="D336" s="67" t="s">
        <v>832</v>
      </c>
      <c r="E336" s="67"/>
      <c r="F336" s="76"/>
      <c r="G336" s="68"/>
      <c r="H336" s="68"/>
      <c r="I336" s="77"/>
      <c r="J336" s="68"/>
      <c r="K336" s="68"/>
      <c r="L336" s="77"/>
      <c r="M336" s="68"/>
      <c r="N336" s="77"/>
      <c r="O336" s="68"/>
      <c r="P336" s="68"/>
      <c r="Q336" s="67"/>
      <c r="AE336" s="62">
        <f>TRUNC(SUM(AE330:AE335))</f>
        <v>0</v>
      </c>
    </row>
    <row r="337" spans="1:31" ht="23.25" customHeight="1">
      <c r="D337" s="67"/>
      <c r="E337" s="67"/>
      <c r="F337" s="76"/>
      <c r="G337" s="68"/>
      <c r="H337" s="68"/>
      <c r="I337" s="77"/>
      <c r="J337" s="68"/>
      <c r="K337" s="68"/>
      <c r="L337" s="77"/>
      <c r="M337" s="68"/>
      <c r="N337" s="77"/>
      <c r="O337" s="68"/>
      <c r="P337" s="68"/>
      <c r="Q337" s="67"/>
    </row>
    <row r="338" spans="1:31" ht="23.25" customHeight="1">
      <c r="A338" s="63" t="s">
        <v>987</v>
      </c>
      <c r="B338" s="63" t="s">
        <v>882</v>
      </c>
      <c r="C338" s="60" t="s">
        <v>988</v>
      </c>
      <c r="D338" s="231" t="s">
        <v>986</v>
      </c>
      <c r="E338" s="237"/>
      <c r="F338" s="76"/>
      <c r="G338" s="68"/>
      <c r="H338" s="68"/>
      <c r="I338" s="77"/>
      <c r="J338" s="68"/>
      <c r="K338" s="68"/>
      <c r="L338" s="77"/>
      <c r="M338" s="68"/>
      <c r="N338" s="77"/>
      <c r="O338" s="68"/>
      <c r="P338" s="68"/>
      <c r="Q338" s="67"/>
    </row>
    <row r="339" spans="1:31" ht="23.25" customHeight="1">
      <c r="A339" s="63" t="s">
        <v>206</v>
      </c>
      <c r="B339" s="63" t="s">
        <v>740</v>
      </c>
      <c r="C339" s="60" t="s">
        <v>206</v>
      </c>
      <c r="D339" s="67" t="s">
        <v>190</v>
      </c>
      <c r="E339" s="67" t="s">
        <v>207</v>
      </c>
      <c r="F339" s="76" t="s">
        <v>148</v>
      </c>
      <c r="G339" s="68">
        <v>1</v>
      </c>
      <c r="H339" s="68"/>
      <c r="I339" s="77"/>
      <c r="J339" s="68"/>
      <c r="K339" s="68"/>
      <c r="L339" s="77"/>
      <c r="M339" s="68"/>
      <c r="N339" s="77"/>
      <c r="O339" s="68"/>
      <c r="P339" s="68"/>
      <c r="Q339" s="67"/>
    </row>
    <row r="340" spans="1:31" ht="23.25" customHeight="1">
      <c r="A340" s="63" t="s">
        <v>231</v>
      </c>
      <c r="B340" s="63" t="s">
        <v>740</v>
      </c>
      <c r="C340" s="60" t="s">
        <v>231</v>
      </c>
      <c r="D340" s="67" t="s">
        <v>232</v>
      </c>
      <c r="E340" s="67" t="s">
        <v>233</v>
      </c>
      <c r="F340" s="76" t="s">
        <v>148</v>
      </c>
      <c r="G340" s="68">
        <v>2</v>
      </c>
      <c r="H340" s="68"/>
      <c r="I340" s="77"/>
      <c r="J340" s="68"/>
      <c r="K340" s="68"/>
      <c r="L340" s="77"/>
      <c r="M340" s="68"/>
      <c r="N340" s="77"/>
      <c r="O340" s="68"/>
      <c r="P340" s="68"/>
      <c r="Q340" s="67"/>
    </row>
    <row r="341" spans="1:31" ht="23.25" customHeight="1">
      <c r="A341" s="63" t="s">
        <v>228</v>
      </c>
      <c r="B341" s="63" t="s">
        <v>740</v>
      </c>
      <c r="C341" s="60" t="s">
        <v>228</v>
      </c>
      <c r="D341" s="67" t="s">
        <v>229</v>
      </c>
      <c r="E341" s="67" t="s">
        <v>230</v>
      </c>
      <c r="F341" s="76" t="s">
        <v>148</v>
      </c>
      <c r="G341" s="68">
        <v>2</v>
      </c>
      <c r="H341" s="68"/>
      <c r="I341" s="77"/>
      <c r="J341" s="68"/>
      <c r="K341" s="68"/>
      <c r="L341" s="77"/>
      <c r="M341" s="68"/>
      <c r="N341" s="77"/>
      <c r="O341" s="68"/>
      <c r="P341" s="68"/>
      <c r="Q341" s="67"/>
    </row>
    <row r="342" spans="1:31" ht="23.25" customHeight="1">
      <c r="A342" s="63" t="s">
        <v>311</v>
      </c>
      <c r="B342" s="63" t="s">
        <v>740</v>
      </c>
      <c r="C342" s="60" t="s">
        <v>311</v>
      </c>
      <c r="D342" s="67" t="s">
        <v>312</v>
      </c>
      <c r="E342" s="67" t="s">
        <v>313</v>
      </c>
      <c r="F342" s="76" t="s">
        <v>148</v>
      </c>
      <c r="G342" s="68">
        <v>4</v>
      </c>
      <c r="H342" s="68"/>
      <c r="I342" s="77"/>
      <c r="J342" s="68"/>
      <c r="K342" s="68"/>
      <c r="L342" s="77"/>
      <c r="M342" s="68"/>
      <c r="N342" s="77"/>
      <c r="O342" s="68"/>
      <c r="P342" s="68"/>
      <c r="Q342" s="67"/>
    </row>
    <row r="343" spans="1:31" ht="23.25" customHeight="1">
      <c r="A343" s="63" t="s">
        <v>316</v>
      </c>
      <c r="B343" s="63" t="s">
        <v>740</v>
      </c>
      <c r="C343" s="60" t="s">
        <v>316</v>
      </c>
      <c r="D343" s="67" t="s">
        <v>317</v>
      </c>
      <c r="E343" s="67" t="s">
        <v>318</v>
      </c>
      <c r="F343" s="76" t="s">
        <v>220</v>
      </c>
      <c r="G343" s="68">
        <v>4</v>
      </c>
      <c r="H343" s="68"/>
      <c r="I343" s="77"/>
      <c r="J343" s="68"/>
      <c r="K343" s="68"/>
      <c r="L343" s="77"/>
      <c r="M343" s="68"/>
      <c r="N343" s="77"/>
      <c r="O343" s="68"/>
      <c r="P343" s="68"/>
      <c r="Q343" s="67"/>
    </row>
    <row r="344" spans="1:31" ht="23.25" customHeight="1">
      <c r="B344" s="63" t="s">
        <v>831</v>
      </c>
      <c r="D344" s="67" t="s">
        <v>832</v>
      </c>
      <c r="E344" s="67"/>
      <c r="F344" s="76"/>
      <c r="G344" s="68"/>
      <c r="H344" s="68"/>
      <c r="I344" s="77"/>
      <c r="J344" s="68"/>
      <c r="K344" s="68"/>
      <c r="L344" s="77"/>
      <c r="M344" s="68"/>
      <c r="N344" s="77"/>
      <c r="O344" s="68"/>
      <c r="P344" s="68"/>
      <c r="Q344" s="67"/>
      <c r="AE344" s="62">
        <f>TRUNC(SUM(AE338:AE343))</f>
        <v>0</v>
      </c>
    </row>
    <row r="345" spans="1:31" ht="23.25" customHeight="1">
      <c r="D345" s="67"/>
      <c r="E345" s="67"/>
      <c r="F345" s="76"/>
      <c r="G345" s="68"/>
      <c r="H345" s="68"/>
      <c r="I345" s="77"/>
      <c r="J345" s="68"/>
      <c r="K345" s="68"/>
      <c r="L345" s="77"/>
      <c r="M345" s="68"/>
      <c r="N345" s="77"/>
      <c r="O345" s="68"/>
      <c r="P345" s="68"/>
      <c r="Q345" s="67"/>
    </row>
    <row r="346" spans="1:31" ht="23.25" customHeight="1">
      <c r="A346" s="63" t="s">
        <v>990</v>
      </c>
      <c r="B346" s="63" t="s">
        <v>882</v>
      </c>
      <c r="C346" s="60" t="s">
        <v>991</v>
      </c>
      <c r="D346" s="231" t="s">
        <v>989</v>
      </c>
      <c r="E346" s="237"/>
      <c r="F346" s="76"/>
      <c r="G346" s="68"/>
      <c r="H346" s="68"/>
      <c r="I346" s="77"/>
      <c r="J346" s="68"/>
      <c r="K346" s="68"/>
      <c r="L346" s="77"/>
      <c r="M346" s="68"/>
      <c r="N346" s="77"/>
      <c r="O346" s="68"/>
      <c r="P346" s="68"/>
      <c r="Q346" s="67"/>
    </row>
    <row r="347" spans="1:31" ht="23.25" customHeight="1">
      <c r="A347" s="63" t="s">
        <v>206</v>
      </c>
      <c r="B347" s="63" t="s">
        <v>743</v>
      </c>
      <c r="C347" s="60" t="s">
        <v>206</v>
      </c>
      <c r="D347" s="67" t="s">
        <v>190</v>
      </c>
      <c r="E347" s="67" t="s">
        <v>207</v>
      </c>
      <c r="F347" s="76" t="s">
        <v>148</v>
      </c>
      <c r="G347" s="68">
        <v>1</v>
      </c>
      <c r="H347" s="68"/>
      <c r="I347" s="77"/>
      <c r="J347" s="68"/>
      <c r="K347" s="68"/>
      <c r="L347" s="77"/>
      <c r="M347" s="68"/>
      <c r="N347" s="77"/>
      <c r="O347" s="68"/>
      <c r="P347" s="68"/>
      <c r="Q347" s="67"/>
    </row>
    <row r="348" spans="1:31" ht="23.25" customHeight="1">
      <c r="A348" s="63" t="s">
        <v>228</v>
      </c>
      <c r="B348" s="63" t="s">
        <v>743</v>
      </c>
      <c r="C348" s="60" t="s">
        <v>228</v>
      </c>
      <c r="D348" s="67" t="s">
        <v>229</v>
      </c>
      <c r="E348" s="67" t="s">
        <v>230</v>
      </c>
      <c r="F348" s="76" t="s">
        <v>148</v>
      </c>
      <c r="G348" s="68">
        <v>2</v>
      </c>
      <c r="H348" s="68"/>
      <c r="I348" s="77"/>
      <c r="J348" s="68"/>
      <c r="K348" s="68"/>
      <c r="L348" s="77"/>
      <c r="M348" s="68"/>
      <c r="N348" s="77"/>
      <c r="O348" s="68"/>
      <c r="P348" s="68"/>
      <c r="Q348" s="67"/>
    </row>
    <row r="349" spans="1:31" ht="23.25" customHeight="1">
      <c r="A349" s="63" t="s">
        <v>311</v>
      </c>
      <c r="B349" s="63" t="s">
        <v>743</v>
      </c>
      <c r="C349" s="60" t="s">
        <v>311</v>
      </c>
      <c r="D349" s="67" t="s">
        <v>312</v>
      </c>
      <c r="E349" s="67" t="s">
        <v>313</v>
      </c>
      <c r="F349" s="76" t="s">
        <v>148</v>
      </c>
      <c r="G349" s="68">
        <v>4</v>
      </c>
      <c r="H349" s="68"/>
      <c r="I349" s="77"/>
      <c r="J349" s="68"/>
      <c r="K349" s="68"/>
      <c r="L349" s="77"/>
      <c r="M349" s="68"/>
      <c r="N349" s="77"/>
      <c r="O349" s="68"/>
      <c r="P349" s="68"/>
      <c r="Q349" s="67"/>
    </row>
    <row r="350" spans="1:31" ht="23.25" customHeight="1">
      <c r="A350" s="63" t="s">
        <v>316</v>
      </c>
      <c r="B350" s="63" t="s">
        <v>743</v>
      </c>
      <c r="C350" s="60" t="s">
        <v>316</v>
      </c>
      <c r="D350" s="67" t="s">
        <v>317</v>
      </c>
      <c r="E350" s="67" t="s">
        <v>318</v>
      </c>
      <c r="F350" s="76" t="s">
        <v>220</v>
      </c>
      <c r="G350" s="68">
        <v>4</v>
      </c>
      <c r="H350" s="68"/>
      <c r="I350" s="77"/>
      <c r="J350" s="68"/>
      <c r="K350" s="68"/>
      <c r="L350" s="77"/>
      <c r="M350" s="68"/>
      <c r="N350" s="77"/>
      <c r="O350" s="68"/>
      <c r="P350" s="68"/>
      <c r="Q350" s="67"/>
    </row>
    <row r="351" spans="1:31" ht="23.25" customHeight="1">
      <c r="B351" s="63" t="s">
        <v>831</v>
      </c>
      <c r="D351" s="67" t="s">
        <v>832</v>
      </c>
      <c r="E351" s="67"/>
      <c r="F351" s="76"/>
      <c r="G351" s="68"/>
      <c r="H351" s="68"/>
      <c r="I351" s="77"/>
      <c r="J351" s="68"/>
      <c r="K351" s="68"/>
      <c r="L351" s="77"/>
      <c r="M351" s="68"/>
      <c r="N351" s="77"/>
      <c r="O351" s="68"/>
      <c r="P351" s="68"/>
      <c r="Q351" s="67"/>
      <c r="AE351" s="62">
        <f>TRUNC(SUM(AE346:AE350))</f>
        <v>0</v>
      </c>
    </row>
    <row r="352" spans="1:31" ht="23.25" customHeight="1">
      <c r="D352" s="67"/>
      <c r="E352" s="67"/>
      <c r="F352" s="76"/>
      <c r="G352" s="68"/>
      <c r="H352" s="68"/>
      <c r="I352" s="77"/>
      <c r="J352" s="68"/>
      <c r="K352" s="68"/>
      <c r="L352" s="77"/>
      <c r="M352" s="68"/>
      <c r="N352" s="77"/>
      <c r="O352" s="68"/>
      <c r="P352" s="68"/>
      <c r="Q352" s="67"/>
    </row>
    <row r="353" spans="1:31" ht="23.25" customHeight="1">
      <c r="A353" s="63" t="s">
        <v>993</v>
      </c>
      <c r="B353" s="63" t="s">
        <v>882</v>
      </c>
      <c r="C353" s="60" t="s">
        <v>994</v>
      </c>
      <c r="D353" s="231" t="s">
        <v>992</v>
      </c>
      <c r="E353" s="237"/>
      <c r="F353" s="76"/>
      <c r="G353" s="68"/>
      <c r="H353" s="68"/>
      <c r="I353" s="77"/>
      <c r="J353" s="68"/>
      <c r="K353" s="68"/>
      <c r="L353" s="77"/>
      <c r="M353" s="68"/>
      <c r="N353" s="77"/>
      <c r="O353" s="68"/>
      <c r="P353" s="68"/>
      <c r="Q353" s="67"/>
    </row>
    <row r="354" spans="1:31" ht="23.25" customHeight="1">
      <c r="A354" s="63" t="s">
        <v>404</v>
      </c>
      <c r="B354" s="63" t="s">
        <v>746</v>
      </c>
      <c r="C354" s="60" t="s">
        <v>404</v>
      </c>
      <c r="D354" s="67" t="s">
        <v>391</v>
      </c>
      <c r="E354" s="67" t="s">
        <v>405</v>
      </c>
      <c r="F354" s="76" t="s">
        <v>393</v>
      </c>
      <c r="G354" s="68">
        <f>일위노임!G153</f>
        <v>0.4</v>
      </c>
      <c r="H354" s="68"/>
      <c r="I354" s="77"/>
      <c r="J354" s="68"/>
      <c r="K354" s="68"/>
      <c r="L354" s="77"/>
      <c r="M354" s="68"/>
      <c r="N354" s="77"/>
      <c r="O354" s="68"/>
      <c r="P354" s="68"/>
      <c r="Q354" s="67"/>
      <c r="AE354" s="62">
        <f>L354</f>
        <v>0</v>
      </c>
    </row>
    <row r="355" spans="1:31" ht="23.25" customHeight="1">
      <c r="A355" s="63" t="s">
        <v>841</v>
      </c>
      <c r="B355" s="63" t="s">
        <v>746</v>
      </c>
      <c r="C355" s="60" t="s">
        <v>841</v>
      </c>
      <c r="D355" s="67" t="s">
        <v>842</v>
      </c>
      <c r="E355" s="67" t="s">
        <v>843</v>
      </c>
      <c r="F355" s="76" t="s">
        <v>348</v>
      </c>
      <c r="G355" s="68">
        <v>1</v>
      </c>
      <c r="H355" s="68"/>
      <c r="I355" s="77"/>
      <c r="J355" s="68"/>
      <c r="K355" s="68"/>
      <c r="L355" s="77"/>
      <c r="M355" s="68"/>
      <c r="N355" s="77"/>
      <c r="O355" s="68"/>
      <c r="P355" s="68"/>
      <c r="Q355" s="67"/>
    </row>
    <row r="356" spans="1:31" ht="23.25" customHeight="1">
      <c r="B356" s="63" t="s">
        <v>831</v>
      </c>
      <c r="D356" s="67" t="s">
        <v>832</v>
      </c>
      <c r="E356" s="67"/>
      <c r="F356" s="76"/>
      <c r="G356" s="68"/>
      <c r="H356" s="68"/>
      <c r="I356" s="77"/>
      <c r="J356" s="68"/>
      <c r="K356" s="68"/>
      <c r="L356" s="77"/>
      <c r="M356" s="68"/>
      <c r="N356" s="77"/>
      <c r="O356" s="68"/>
      <c r="P356" s="68"/>
      <c r="Q356" s="67"/>
      <c r="AC356" s="62">
        <f>TRUNC(AE356*옵션!$B$36/100,1)</f>
        <v>0</v>
      </c>
      <c r="AD356" s="62">
        <f>TRUNC(SUM(L353:L354))</f>
        <v>0</v>
      </c>
      <c r="AE356" s="62">
        <f>TRUNC(SUM(AE353:AE355))</f>
        <v>0</v>
      </c>
    </row>
    <row r="357" spans="1:31" ht="23.25" customHeight="1">
      <c r="D357" s="67"/>
      <c r="E357" s="67"/>
      <c r="F357" s="76"/>
      <c r="G357" s="68"/>
      <c r="H357" s="68"/>
      <c r="I357" s="77"/>
      <c r="J357" s="68"/>
      <c r="K357" s="68"/>
      <c r="L357" s="77"/>
      <c r="M357" s="68"/>
      <c r="N357" s="77"/>
      <c r="O357" s="68"/>
      <c r="P357" s="68"/>
      <c r="Q357" s="67"/>
    </row>
    <row r="358" spans="1:31" ht="23.25" customHeight="1">
      <c r="A358" s="63" t="s">
        <v>996</v>
      </c>
      <c r="B358" s="63" t="s">
        <v>882</v>
      </c>
      <c r="C358" s="60" t="s">
        <v>997</v>
      </c>
      <c r="D358" s="231" t="s">
        <v>995</v>
      </c>
      <c r="E358" s="237"/>
      <c r="F358" s="76"/>
      <c r="G358" s="68"/>
      <c r="H358" s="68"/>
      <c r="I358" s="77"/>
      <c r="J358" s="68"/>
      <c r="K358" s="68"/>
      <c r="L358" s="77"/>
      <c r="M358" s="68"/>
      <c r="N358" s="77"/>
      <c r="O358" s="68"/>
      <c r="P358" s="68"/>
      <c r="Q358" s="67"/>
    </row>
    <row r="359" spans="1:31" ht="23.25" customHeight="1">
      <c r="A359" s="63" t="s">
        <v>279</v>
      </c>
      <c r="B359" s="63" t="s">
        <v>749</v>
      </c>
      <c r="C359" s="60" t="s">
        <v>279</v>
      </c>
      <c r="D359" s="67" t="s">
        <v>280</v>
      </c>
      <c r="E359" s="67" t="s">
        <v>281</v>
      </c>
      <c r="F359" s="76" t="s">
        <v>282</v>
      </c>
      <c r="G359" s="68">
        <v>0.57999999999999996</v>
      </c>
      <c r="H359" s="68"/>
      <c r="I359" s="77"/>
      <c r="J359" s="68"/>
      <c r="K359" s="68"/>
      <c r="L359" s="77"/>
      <c r="M359" s="68"/>
      <c r="N359" s="77"/>
      <c r="O359" s="68"/>
      <c r="P359" s="68"/>
      <c r="Q359" s="67"/>
    </row>
    <row r="360" spans="1:31" ht="23.25" customHeight="1">
      <c r="A360" s="63" t="s">
        <v>406</v>
      </c>
      <c r="B360" s="63" t="s">
        <v>749</v>
      </c>
      <c r="C360" s="60" t="s">
        <v>406</v>
      </c>
      <c r="D360" s="67" t="s">
        <v>391</v>
      </c>
      <c r="E360" s="67" t="s">
        <v>407</v>
      </c>
      <c r="F360" s="76" t="s">
        <v>393</v>
      </c>
      <c r="G360" s="68">
        <f>일위노임!G156</f>
        <v>0.17399999999999999</v>
      </c>
      <c r="H360" s="68"/>
      <c r="I360" s="77"/>
      <c r="J360" s="68"/>
      <c r="K360" s="68"/>
      <c r="L360" s="77"/>
      <c r="M360" s="68"/>
      <c r="N360" s="77"/>
      <c r="O360" s="68"/>
      <c r="P360" s="68"/>
      <c r="Q360" s="67"/>
      <c r="AE360" s="62">
        <f>L360</f>
        <v>0</v>
      </c>
    </row>
    <row r="361" spans="1:31" ht="23.25" customHeight="1">
      <c r="A361" s="63" t="s">
        <v>841</v>
      </c>
      <c r="B361" s="63" t="s">
        <v>749</v>
      </c>
      <c r="C361" s="60" t="s">
        <v>841</v>
      </c>
      <c r="D361" s="67" t="s">
        <v>842</v>
      </c>
      <c r="E361" s="67" t="s">
        <v>843</v>
      </c>
      <c r="F361" s="76" t="s">
        <v>348</v>
      </c>
      <c r="G361" s="68">
        <v>1</v>
      </c>
      <c r="H361" s="68"/>
      <c r="I361" s="77"/>
      <c r="J361" s="68"/>
      <c r="K361" s="68"/>
      <c r="L361" s="77"/>
      <c r="M361" s="68"/>
      <c r="N361" s="77"/>
      <c r="O361" s="68"/>
      <c r="P361" s="68"/>
      <c r="Q361" s="67"/>
    </row>
    <row r="362" spans="1:31" ht="23.25" customHeight="1">
      <c r="B362" s="63" t="s">
        <v>831</v>
      </c>
      <c r="D362" s="67" t="s">
        <v>832</v>
      </c>
      <c r="E362" s="67"/>
      <c r="F362" s="76"/>
      <c r="G362" s="68"/>
      <c r="H362" s="68"/>
      <c r="I362" s="77"/>
      <c r="J362" s="68"/>
      <c r="K362" s="68"/>
      <c r="L362" s="77"/>
      <c r="M362" s="68"/>
      <c r="N362" s="77"/>
      <c r="O362" s="68"/>
      <c r="P362" s="68"/>
      <c r="Q362" s="67"/>
      <c r="AC362" s="62">
        <f>TRUNC(AE362*옵션!$B$36/100,1)</f>
        <v>0</v>
      </c>
      <c r="AD362" s="62">
        <f>TRUNC(SUM(L358:L360))</f>
        <v>0</v>
      </c>
      <c r="AE362" s="62">
        <f>TRUNC(SUM(AE358:AE361))</f>
        <v>0</v>
      </c>
    </row>
    <row r="363" spans="1:31" ht="23.25" customHeight="1">
      <c r="D363" s="67"/>
      <c r="E363" s="67"/>
      <c r="F363" s="76"/>
      <c r="G363" s="68"/>
      <c r="H363" s="68"/>
      <c r="I363" s="77"/>
      <c r="J363" s="68"/>
      <c r="K363" s="68"/>
      <c r="L363" s="77"/>
      <c r="M363" s="68"/>
      <c r="N363" s="77"/>
      <c r="O363" s="68"/>
      <c r="P363" s="68"/>
      <c r="Q363" s="67"/>
    </row>
    <row r="364" spans="1:31" ht="23.25" customHeight="1">
      <c r="A364" s="63" t="s">
        <v>999</v>
      </c>
      <c r="B364" s="63" t="s">
        <v>882</v>
      </c>
      <c r="C364" s="60" t="s">
        <v>1000</v>
      </c>
      <c r="D364" s="231" t="s">
        <v>998</v>
      </c>
      <c r="E364" s="237"/>
      <c r="F364" s="76"/>
      <c r="G364" s="68"/>
      <c r="H364" s="68"/>
      <c r="I364" s="77"/>
      <c r="J364" s="68"/>
      <c r="K364" s="68"/>
      <c r="L364" s="77"/>
      <c r="M364" s="68"/>
      <c r="N364" s="77"/>
      <c r="O364" s="68"/>
      <c r="P364" s="68"/>
      <c r="Q364" s="67"/>
    </row>
    <row r="365" spans="1:31" ht="23.25" customHeight="1">
      <c r="A365" s="63" t="s">
        <v>279</v>
      </c>
      <c r="B365" s="63" t="s">
        <v>753</v>
      </c>
      <c r="C365" s="60" t="s">
        <v>279</v>
      </c>
      <c r="D365" s="67" t="s">
        <v>280</v>
      </c>
      <c r="E365" s="67" t="s">
        <v>281</v>
      </c>
      <c r="F365" s="76" t="s">
        <v>282</v>
      </c>
      <c r="G365" s="68">
        <v>1.1499999999999999</v>
      </c>
      <c r="H365" s="68"/>
      <c r="I365" s="77"/>
      <c r="J365" s="68"/>
      <c r="K365" s="68"/>
      <c r="L365" s="77"/>
      <c r="M365" s="68"/>
      <c r="N365" s="77"/>
      <c r="O365" s="68"/>
      <c r="P365" s="68"/>
      <c r="Q365" s="67"/>
    </row>
    <row r="366" spans="1:31" ht="23.25" customHeight="1">
      <c r="A366" s="63" t="s">
        <v>406</v>
      </c>
      <c r="B366" s="63" t="s">
        <v>753</v>
      </c>
      <c r="C366" s="60" t="s">
        <v>406</v>
      </c>
      <c r="D366" s="67" t="s">
        <v>391</v>
      </c>
      <c r="E366" s="67" t="s">
        <v>407</v>
      </c>
      <c r="F366" s="76" t="s">
        <v>393</v>
      </c>
      <c r="G366" s="68">
        <f>일위노임!G159</f>
        <v>0.34499999999999997</v>
      </c>
      <c r="H366" s="68"/>
      <c r="I366" s="77"/>
      <c r="J366" s="68"/>
      <c r="K366" s="68"/>
      <c r="L366" s="77"/>
      <c r="M366" s="68"/>
      <c r="N366" s="77"/>
      <c r="O366" s="68"/>
      <c r="P366" s="68"/>
      <c r="Q366" s="67"/>
      <c r="AE366" s="62">
        <f>L366</f>
        <v>0</v>
      </c>
    </row>
    <row r="367" spans="1:31" ht="23.25" customHeight="1">
      <c r="A367" s="63" t="s">
        <v>841</v>
      </c>
      <c r="B367" s="63" t="s">
        <v>753</v>
      </c>
      <c r="C367" s="60" t="s">
        <v>841</v>
      </c>
      <c r="D367" s="67" t="s">
        <v>842</v>
      </c>
      <c r="E367" s="67" t="s">
        <v>843</v>
      </c>
      <c r="F367" s="76" t="s">
        <v>348</v>
      </c>
      <c r="G367" s="68">
        <v>1</v>
      </c>
      <c r="H367" s="68"/>
      <c r="I367" s="77"/>
      <c r="J367" s="68"/>
      <c r="K367" s="68"/>
      <c r="L367" s="77"/>
      <c r="M367" s="68"/>
      <c r="N367" s="77"/>
      <c r="O367" s="68"/>
      <c r="P367" s="68"/>
      <c r="Q367" s="67"/>
    </row>
    <row r="368" spans="1:31" ht="23.25" customHeight="1">
      <c r="B368" s="63" t="s">
        <v>831</v>
      </c>
      <c r="D368" s="67" t="s">
        <v>832</v>
      </c>
      <c r="E368" s="67"/>
      <c r="F368" s="76"/>
      <c r="G368" s="68"/>
      <c r="H368" s="68"/>
      <c r="I368" s="77"/>
      <c r="J368" s="68"/>
      <c r="K368" s="68"/>
      <c r="L368" s="77"/>
      <c r="M368" s="68"/>
      <c r="N368" s="77"/>
      <c r="O368" s="68"/>
      <c r="P368" s="68"/>
      <c r="Q368" s="67"/>
      <c r="AC368" s="62">
        <f>TRUNC(AE368*옵션!$B$36/100,1)</f>
        <v>0</v>
      </c>
      <c r="AD368" s="62">
        <f>TRUNC(SUM(L364:L366))</f>
        <v>0</v>
      </c>
      <c r="AE368" s="62">
        <f>TRUNC(SUM(AE364:AE367))</f>
        <v>0</v>
      </c>
    </row>
    <row r="369" spans="1:31" ht="23.25" customHeight="1">
      <c r="D369" s="67"/>
      <c r="E369" s="67"/>
      <c r="F369" s="76"/>
      <c r="G369" s="68"/>
      <c r="H369" s="68"/>
      <c r="I369" s="77"/>
      <c r="J369" s="68"/>
      <c r="K369" s="68"/>
      <c r="L369" s="77"/>
      <c r="M369" s="68"/>
      <c r="N369" s="77"/>
      <c r="O369" s="68"/>
      <c r="P369" s="68"/>
      <c r="Q369" s="67"/>
    </row>
    <row r="370" spans="1:31" ht="23.25" customHeight="1">
      <c r="A370" s="63" t="s">
        <v>1002</v>
      </c>
      <c r="B370" s="63" t="s">
        <v>853</v>
      </c>
      <c r="C370" s="60" t="s">
        <v>1003</v>
      </c>
      <c r="D370" s="231" t="s">
        <v>1001</v>
      </c>
      <c r="E370" s="237"/>
      <c r="F370" s="76"/>
      <c r="G370" s="68"/>
      <c r="H370" s="68"/>
      <c r="I370" s="77"/>
      <c r="J370" s="68"/>
      <c r="K370" s="68"/>
      <c r="L370" s="77"/>
      <c r="M370" s="68"/>
      <c r="N370" s="77"/>
      <c r="O370" s="68"/>
      <c r="P370" s="68"/>
      <c r="Q370" s="67"/>
    </row>
    <row r="371" spans="1:31" ht="23.25" customHeight="1">
      <c r="A371" s="63" t="s">
        <v>234</v>
      </c>
      <c r="B371" s="63" t="s">
        <v>756</v>
      </c>
      <c r="C371" s="60" t="s">
        <v>234</v>
      </c>
      <c r="D371" s="67" t="s">
        <v>235</v>
      </c>
      <c r="E371" s="67" t="s">
        <v>236</v>
      </c>
      <c r="F371" s="76" t="s">
        <v>128</v>
      </c>
      <c r="G371" s="68">
        <v>1</v>
      </c>
      <c r="H371" s="68"/>
      <c r="I371" s="77"/>
      <c r="J371" s="68"/>
      <c r="K371" s="68"/>
      <c r="L371" s="77"/>
      <c r="M371" s="68"/>
      <c r="N371" s="77"/>
      <c r="O371" s="68"/>
      <c r="P371" s="68"/>
      <c r="Q371" s="67"/>
      <c r="AC371" s="62">
        <f>G371*H371</f>
        <v>0</v>
      </c>
    </row>
    <row r="372" spans="1:31" ht="23.25" customHeight="1">
      <c r="A372" s="63" t="s">
        <v>234</v>
      </c>
      <c r="B372" s="63" t="s">
        <v>756</v>
      </c>
      <c r="C372" s="60" t="s">
        <v>234</v>
      </c>
      <c r="D372" s="67" t="s">
        <v>235</v>
      </c>
      <c r="E372" s="67" t="s">
        <v>236</v>
      </c>
      <c r="F372" s="76" t="s">
        <v>128</v>
      </c>
      <c r="G372" s="68">
        <v>7.4999999999999997E-2</v>
      </c>
      <c r="H372" s="68"/>
      <c r="I372" s="77"/>
      <c r="J372" s="68"/>
      <c r="K372" s="68"/>
      <c r="L372" s="77"/>
      <c r="M372" s="68"/>
      <c r="N372" s="77"/>
      <c r="O372" s="68"/>
      <c r="P372" s="68"/>
      <c r="Q372" s="67"/>
    </row>
    <row r="373" spans="1:31" ht="23.25" customHeight="1">
      <c r="A373" s="63" t="s">
        <v>838</v>
      </c>
      <c r="B373" s="63" t="s">
        <v>756</v>
      </c>
      <c r="C373" s="60" t="s">
        <v>838</v>
      </c>
      <c r="D373" s="67" t="s">
        <v>839</v>
      </c>
      <c r="E373" s="67" t="s">
        <v>840</v>
      </c>
      <c r="F373" s="76" t="s">
        <v>348</v>
      </c>
      <c r="G373" s="68">
        <v>1</v>
      </c>
      <c r="H373" s="68"/>
      <c r="I373" s="77"/>
      <c r="J373" s="68"/>
      <c r="K373" s="68"/>
      <c r="L373" s="77"/>
      <c r="M373" s="68"/>
      <c r="N373" s="77"/>
      <c r="O373" s="68"/>
      <c r="P373" s="68"/>
      <c r="Q373" s="67"/>
      <c r="AC373" s="62">
        <f>TRUNC(TRUNC(SUM(AC370:AC372))*옵션!$B$33/100,1)</f>
        <v>0</v>
      </c>
      <c r="AD373" s="62">
        <f>TRUNC(SUM(I370:I372))+TRUNC(SUM(N370:N372))</f>
        <v>0</v>
      </c>
    </row>
    <row r="374" spans="1:31" ht="23.25" customHeight="1">
      <c r="A374" s="63" t="s">
        <v>398</v>
      </c>
      <c r="B374" s="63" t="s">
        <v>756</v>
      </c>
      <c r="C374" s="60" t="s">
        <v>398</v>
      </c>
      <c r="D374" s="67" t="s">
        <v>391</v>
      </c>
      <c r="E374" s="67" t="s">
        <v>1198</v>
      </c>
      <c r="F374" s="76" t="s">
        <v>393</v>
      </c>
      <c r="G374" s="68">
        <f>일위노임!G162</f>
        <v>1.0500000000000001E-2</v>
      </c>
      <c r="H374" s="68"/>
      <c r="I374" s="77"/>
      <c r="J374" s="68"/>
      <c r="K374" s="68"/>
      <c r="L374" s="77"/>
      <c r="M374" s="68"/>
      <c r="N374" s="77"/>
      <c r="O374" s="68"/>
      <c r="P374" s="68"/>
      <c r="Q374" s="67"/>
      <c r="AE374" s="62">
        <f>L374</f>
        <v>0</v>
      </c>
    </row>
    <row r="375" spans="1:31" ht="23.25" customHeight="1">
      <c r="A375" s="63" t="s">
        <v>841</v>
      </c>
      <c r="B375" s="63" t="s">
        <v>756</v>
      </c>
      <c r="C375" s="60" t="s">
        <v>841</v>
      </c>
      <c r="D375" s="67" t="s">
        <v>842</v>
      </c>
      <c r="E375" s="67" t="s">
        <v>843</v>
      </c>
      <c r="F375" s="76" t="s">
        <v>348</v>
      </c>
      <c r="G375" s="68">
        <v>1</v>
      </c>
      <c r="H375" s="68"/>
      <c r="I375" s="77"/>
      <c r="J375" s="68"/>
      <c r="K375" s="68"/>
      <c r="L375" s="77"/>
      <c r="M375" s="68"/>
      <c r="N375" s="77"/>
      <c r="O375" s="68"/>
      <c r="P375" s="68"/>
      <c r="Q375" s="67"/>
    </row>
    <row r="376" spans="1:31" ht="23.25" customHeight="1">
      <c r="B376" s="63" t="s">
        <v>831</v>
      </c>
      <c r="D376" s="67" t="s">
        <v>832</v>
      </c>
      <c r="E376" s="67"/>
      <c r="F376" s="76"/>
      <c r="G376" s="68"/>
      <c r="H376" s="68"/>
      <c r="I376" s="77"/>
      <c r="J376" s="68"/>
      <c r="K376" s="68"/>
      <c r="L376" s="77"/>
      <c r="M376" s="68"/>
      <c r="N376" s="77"/>
      <c r="O376" s="68"/>
      <c r="P376" s="68"/>
      <c r="Q376" s="67"/>
      <c r="AC376" s="62">
        <f>TRUNC(AE376*옵션!$B$36/100,1)</f>
        <v>0</v>
      </c>
      <c r="AD376" s="62">
        <f>TRUNC(SUM(L370:L374))</f>
        <v>0</v>
      </c>
      <c r="AE376" s="62">
        <f>TRUNC(SUM(AE370:AE375))</f>
        <v>0</v>
      </c>
    </row>
    <row r="377" spans="1:31" ht="23.25" customHeight="1">
      <c r="D377" s="67"/>
      <c r="E377" s="67"/>
      <c r="F377" s="76"/>
      <c r="G377" s="68"/>
      <c r="H377" s="68"/>
      <c r="I377" s="77"/>
      <c r="J377" s="68"/>
      <c r="K377" s="68"/>
      <c r="L377" s="77"/>
      <c r="M377" s="68"/>
      <c r="N377" s="77"/>
      <c r="O377" s="68"/>
      <c r="P377" s="68"/>
      <c r="Q377" s="67"/>
    </row>
    <row r="378" spans="1:31" ht="23.25" customHeight="1">
      <c r="A378" s="63" t="s">
        <v>1005</v>
      </c>
      <c r="B378" s="63" t="s">
        <v>853</v>
      </c>
      <c r="C378" s="60" t="s">
        <v>1006</v>
      </c>
      <c r="D378" s="231" t="s">
        <v>1004</v>
      </c>
      <c r="E378" s="237"/>
      <c r="F378" s="76"/>
      <c r="G378" s="68"/>
      <c r="H378" s="68"/>
      <c r="I378" s="77"/>
      <c r="J378" s="68"/>
      <c r="K378" s="68"/>
      <c r="L378" s="77"/>
      <c r="M378" s="68"/>
      <c r="N378" s="77"/>
      <c r="O378" s="68"/>
      <c r="P378" s="68"/>
      <c r="Q378" s="67"/>
    </row>
    <row r="379" spans="1:31" ht="23.25" customHeight="1">
      <c r="A379" s="63" t="s">
        <v>237</v>
      </c>
      <c r="B379" s="63" t="s">
        <v>758</v>
      </c>
      <c r="C379" s="60" t="s">
        <v>237</v>
      </c>
      <c r="D379" s="67" t="s">
        <v>238</v>
      </c>
      <c r="E379" s="67" t="s">
        <v>239</v>
      </c>
      <c r="F379" s="76" t="s">
        <v>128</v>
      </c>
      <c r="G379" s="68">
        <v>1</v>
      </c>
      <c r="H379" s="68"/>
      <c r="I379" s="77"/>
      <c r="J379" s="68"/>
      <c r="K379" s="68"/>
      <c r="L379" s="77"/>
      <c r="M379" s="68"/>
      <c r="N379" s="77"/>
      <c r="O379" s="68"/>
      <c r="P379" s="68"/>
      <c r="Q379" s="67"/>
      <c r="AC379" s="62">
        <f>G379*H379</f>
        <v>0</v>
      </c>
    </row>
    <row r="380" spans="1:31" ht="23.25" customHeight="1">
      <c r="A380" s="63" t="s">
        <v>237</v>
      </c>
      <c r="B380" s="63" t="s">
        <v>758</v>
      </c>
      <c r="C380" s="60" t="s">
        <v>237</v>
      </c>
      <c r="D380" s="67" t="s">
        <v>238</v>
      </c>
      <c r="E380" s="67" t="s">
        <v>239</v>
      </c>
      <c r="F380" s="76" t="s">
        <v>128</v>
      </c>
      <c r="G380" s="68">
        <v>7.4999999999999997E-2</v>
      </c>
      <c r="H380" s="68"/>
      <c r="I380" s="77"/>
      <c r="J380" s="68"/>
      <c r="K380" s="68"/>
      <c r="L380" s="77"/>
      <c r="M380" s="68"/>
      <c r="N380" s="77"/>
      <c r="O380" s="68"/>
      <c r="P380" s="68"/>
      <c r="Q380" s="67"/>
    </row>
    <row r="381" spans="1:31" ht="23.25" customHeight="1">
      <c r="A381" s="63" t="s">
        <v>838</v>
      </c>
      <c r="B381" s="63" t="s">
        <v>758</v>
      </c>
      <c r="C381" s="60" t="s">
        <v>838</v>
      </c>
      <c r="D381" s="67" t="s">
        <v>839</v>
      </c>
      <c r="E381" s="67" t="s">
        <v>840</v>
      </c>
      <c r="F381" s="76" t="s">
        <v>348</v>
      </c>
      <c r="G381" s="68">
        <v>1</v>
      </c>
      <c r="H381" s="68"/>
      <c r="I381" s="77"/>
      <c r="J381" s="68"/>
      <c r="K381" s="68"/>
      <c r="L381" s="77"/>
      <c r="M381" s="68"/>
      <c r="N381" s="77"/>
      <c r="O381" s="68"/>
      <c r="P381" s="68"/>
      <c r="Q381" s="67"/>
      <c r="AC381" s="62">
        <f>TRUNC(TRUNC(SUM(AC378:AC380))*옵션!$B$33/100,1)</f>
        <v>0</v>
      </c>
      <c r="AD381" s="62">
        <f>TRUNC(SUM(I378:I380))+TRUNC(SUM(N378:N380))</f>
        <v>0</v>
      </c>
    </row>
    <row r="382" spans="1:31" ht="23.25" customHeight="1">
      <c r="A382" s="63" t="s">
        <v>394</v>
      </c>
      <c r="B382" s="63" t="s">
        <v>758</v>
      </c>
      <c r="C382" s="60" t="s">
        <v>394</v>
      </c>
      <c r="D382" s="67" t="s">
        <v>391</v>
      </c>
      <c r="E382" s="67" t="s">
        <v>1201</v>
      </c>
      <c r="F382" s="76" t="s">
        <v>393</v>
      </c>
      <c r="G382" s="68">
        <f>일위노임!G165</f>
        <v>1.9E-2</v>
      </c>
      <c r="H382" s="68"/>
      <c r="I382" s="77"/>
      <c r="J382" s="68"/>
      <c r="K382" s="68"/>
      <c r="L382" s="77"/>
      <c r="M382" s="68"/>
      <c r="N382" s="77"/>
      <c r="O382" s="68"/>
      <c r="P382" s="68"/>
      <c r="Q382" s="67"/>
      <c r="AE382" s="62">
        <f>L382</f>
        <v>0</v>
      </c>
    </row>
    <row r="383" spans="1:31" ht="23.25" customHeight="1">
      <c r="A383" s="63" t="s">
        <v>841</v>
      </c>
      <c r="B383" s="63" t="s">
        <v>758</v>
      </c>
      <c r="C383" s="60" t="s">
        <v>841</v>
      </c>
      <c r="D383" s="67" t="s">
        <v>842</v>
      </c>
      <c r="E383" s="67" t="s">
        <v>843</v>
      </c>
      <c r="F383" s="76" t="s">
        <v>348</v>
      </c>
      <c r="G383" s="68">
        <v>1</v>
      </c>
      <c r="H383" s="68"/>
      <c r="I383" s="77"/>
      <c r="J383" s="68"/>
      <c r="K383" s="68"/>
      <c r="L383" s="77"/>
      <c r="M383" s="68"/>
      <c r="N383" s="77"/>
      <c r="O383" s="68"/>
      <c r="P383" s="68"/>
      <c r="Q383" s="67"/>
    </row>
    <row r="384" spans="1:31" ht="23.25" customHeight="1">
      <c r="B384" s="63" t="s">
        <v>831</v>
      </c>
      <c r="D384" s="67" t="s">
        <v>832</v>
      </c>
      <c r="E384" s="67"/>
      <c r="F384" s="76"/>
      <c r="G384" s="68"/>
      <c r="H384" s="68"/>
      <c r="I384" s="77"/>
      <c r="J384" s="68"/>
      <c r="K384" s="68"/>
      <c r="L384" s="77"/>
      <c r="M384" s="68"/>
      <c r="N384" s="77"/>
      <c r="O384" s="68"/>
      <c r="P384" s="68"/>
      <c r="Q384" s="67"/>
      <c r="AC384" s="62">
        <f>TRUNC(AE384*옵션!$B$36/100,1)</f>
        <v>0</v>
      </c>
      <c r="AD384" s="62">
        <f>TRUNC(SUM(L378:L382))</f>
        <v>0</v>
      </c>
      <c r="AE384" s="62">
        <f>TRUNC(SUM(AE378:AE383))</f>
        <v>0</v>
      </c>
    </row>
    <row r="385" spans="1:31" ht="23.25" customHeight="1">
      <c r="D385" s="67"/>
      <c r="E385" s="67"/>
      <c r="F385" s="76"/>
      <c r="G385" s="68"/>
      <c r="H385" s="68"/>
      <c r="I385" s="77"/>
      <c r="J385" s="68"/>
      <c r="K385" s="68"/>
      <c r="L385" s="77"/>
      <c r="M385" s="68"/>
      <c r="N385" s="77"/>
      <c r="O385" s="68"/>
      <c r="P385" s="68"/>
      <c r="Q385" s="67"/>
    </row>
    <row r="386" spans="1:31" ht="23.25" customHeight="1">
      <c r="A386" s="63" t="s">
        <v>1008</v>
      </c>
      <c r="B386" s="63" t="s">
        <v>882</v>
      </c>
      <c r="C386" s="60" t="s">
        <v>1009</v>
      </c>
      <c r="D386" s="231" t="s">
        <v>1007</v>
      </c>
      <c r="E386" s="237"/>
      <c r="F386" s="76"/>
      <c r="G386" s="68"/>
      <c r="H386" s="68"/>
      <c r="I386" s="77"/>
      <c r="J386" s="68"/>
      <c r="K386" s="68"/>
      <c r="L386" s="77"/>
      <c r="M386" s="68"/>
      <c r="N386" s="77"/>
      <c r="O386" s="68"/>
      <c r="P386" s="68"/>
      <c r="Q386" s="67"/>
    </row>
    <row r="387" spans="1:31" ht="23.25" customHeight="1">
      <c r="A387" s="63" t="s">
        <v>240</v>
      </c>
      <c r="B387" s="63" t="s">
        <v>760</v>
      </c>
      <c r="C387" s="60" t="s">
        <v>240</v>
      </c>
      <c r="D387" s="67" t="s">
        <v>241</v>
      </c>
      <c r="E387" s="67" t="s">
        <v>242</v>
      </c>
      <c r="F387" s="76" t="s">
        <v>128</v>
      </c>
      <c r="G387" s="68">
        <v>1</v>
      </c>
      <c r="H387" s="68"/>
      <c r="I387" s="77"/>
      <c r="J387" s="68"/>
      <c r="K387" s="68"/>
      <c r="L387" s="77"/>
      <c r="M387" s="68"/>
      <c r="N387" s="77"/>
      <c r="O387" s="68"/>
      <c r="P387" s="68"/>
      <c r="Q387" s="67"/>
      <c r="AC387" s="62">
        <f>G387*H387</f>
        <v>0</v>
      </c>
    </row>
    <row r="388" spans="1:31" ht="23.25" customHeight="1">
      <c r="A388" s="63" t="s">
        <v>240</v>
      </c>
      <c r="B388" s="63" t="s">
        <v>760</v>
      </c>
      <c r="C388" s="60" t="s">
        <v>240</v>
      </c>
      <c r="D388" s="67" t="s">
        <v>241</v>
      </c>
      <c r="E388" s="67" t="s">
        <v>242</v>
      </c>
      <c r="F388" s="76" t="s">
        <v>128</v>
      </c>
      <c r="G388" s="68">
        <v>7.4999999999999997E-2</v>
      </c>
      <c r="H388" s="68"/>
      <c r="I388" s="77"/>
      <c r="J388" s="68"/>
      <c r="K388" s="68"/>
      <c r="L388" s="77"/>
      <c r="M388" s="68"/>
      <c r="N388" s="77"/>
      <c r="O388" s="68"/>
      <c r="P388" s="68"/>
      <c r="Q388" s="67"/>
    </row>
    <row r="389" spans="1:31" ht="23.25" customHeight="1">
      <c r="A389" s="63" t="s">
        <v>838</v>
      </c>
      <c r="B389" s="63" t="s">
        <v>760</v>
      </c>
      <c r="C389" s="60" t="s">
        <v>838</v>
      </c>
      <c r="D389" s="67" t="s">
        <v>839</v>
      </c>
      <c r="E389" s="67" t="s">
        <v>840</v>
      </c>
      <c r="F389" s="76" t="s">
        <v>348</v>
      </c>
      <c r="G389" s="68">
        <v>1</v>
      </c>
      <c r="H389" s="68"/>
      <c r="I389" s="77"/>
      <c r="J389" s="68"/>
      <c r="K389" s="68"/>
      <c r="L389" s="77"/>
      <c r="M389" s="68"/>
      <c r="N389" s="77"/>
      <c r="O389" s="68"/>
      <c r="P389" s="68"/>
      <c r="Q389" s="67"/>
      <c r="AC389" s="62">
        <f>TRUNC(TRUNC(SUM(AC386:AC388))*옵션!$B$33/100,1)</f>
        <v>0</v>
      </c>
      <c r="AD389" s="62">
        <f>TRUNC(SUM(I386:I388))+TRUNC(SUM(N386:N388))</f>
        <v>0</v>
      </c>
    </row>
    <row r="390" spans="1:31" ht="23.25" customHeight="1">
      <c r="A390" s="63" t="s">
        <v>394</v>
      </c>
      <c r="B390" s="63" t="s">
        <v>760</v>
      </c>
      <c r="C390" s="60" t="s">
        <v>394</v>
      </c>
      <c r="D390" s="67" t="s">
        <v>391</v>
      </c>
      <c r="E390" s="67" t="s">
        <v>1201</v>
      </c>
      <c r="F390" s="76" t="s">
        <v>393</v>
      </c>
      <c r="G390" s="68">
        <f>일위노임!G168</f>
        <v>1.2E-2</v>
      </c>
      <c r="H390" s="68"/>
      <c r="I390" s="77"/>
      <c r="J390" s="68"/>
      <c r="K390" s="68"/>
      <c r="L390" s="77"/>
      <c r="M390" s="68"/>
      <c r="N390" s="77"/>
      <c r="O390" s="68"/>
      <c r="P390" s="68"/>
      <c r="Q390" s="67"/>
      <c r="AE390" s="62">
        <f>L390</f>
        <v>0</v>
      </c>
    </row>
    <row r="391" spans="1:31" ht="23.25" customHeight="1">
      <c r="A391" s="63" t="s">
        <v>841</v>
      </c>
      <c r="B391" s="63" t="s">
        <v>760</v>
      </c>
      <c r="C391" s="60" t="s">
        <v>841</v>
      </c>
      <c r="D391" s="67" t="s">
        <v>842</v>
      </c>
      <c r="E391" s="67" t="s">
        <v>843</v>
      </c>
      <c r="F391" s="76" t="s">
        <v>348</v>
      </c>
      <c r="G391" s="68">
        <v>1</v>
      </c>
      <c r="H391" s="68"/>
      <c r="I391" s="77"/>
      <c r="J391" s="68"/>
      <c r="K391" s="68"/>
      <c r="L391" s="77"/>
      <c r="M391" s="68"/>
      <c r="N391" s="77"/>
      <c r="O391" s="68"/>
      <c r="P391" s="68"/>
      <c r="Q391" s="67"/>
    </row>
    <row r="392" spans="1:31" ht="23.25" customHeight="1">
      <c r="B392" s="63" t="s">
        <v>831</v>
      </c>
      <c r="D392" s="67" t="s">
        <v>832</v>
      </c>
      <c r="E392" s="67"/>
      <c r="F392" s="76"/>
      <c r="G392" s="68"/>
      <c r="H392" s="68"/>
      <c r="I392" s="77"/>
      <c r="J392" s="68"/>
      <c r="K392" s="68"/>
      <c r="L392" s="77"/>
      <c r="M392" s="68"/>
      <c r="N392" s="77"/>
      <c r="O392" s="68"/>
      <c r="P392" s="68"/>
      <c r="Q392" s="67"/>
      <c r="AC392" s="62">
        <f>TRUNC(AE392*옵션!$B$36/100,1)</f>
        <v>0</v>
      </c>
      <c r="AD392" s="62">
        <f>TRUNC(SUM(L386:L390))</f>
        <v>0</v>
      </c>
      <c r="AE392" s="62">
        <f>TRUNC(SUM(AE386:AE391))</f>
        <v>0</v>
      </c>
    </row>
    <row r="393" spans="1:31" ht="23.25" customHeight="1">
      <c r="D393" s="67"/>
      <c r="E393" s="67"/>
      <c r="F393" s="76"/>
      <c r="G393" s="68"/>
      <c r="H393" s="68"/>
      <c r="I393" s="77"/>
      <c r="J393" s="68"/>
      <c r="K393" s="68"/>
      <c r="L393" s="77"/>
      <c r="M393" s="68"/>
      <c r="N393" s="77"/>
      <c r="O393" s="68"/>
      <c r="P393" s="68"/>
      <c r="Q393" s="67"/>
    </row>
    <row r="394" spans="1:31" ht="23.25" customHeight="1">
      <c r="A394" s="63" t="s">
        <v>1011</v>
      </c>
      <c r="B394" s="63" t="s">
        <v>882</v>
      </c>
      <c r="C394" s="60" t="s">
        <v>1012</v>
      </c>
      <c r="D394" s="231" t="s">
        <v>1010</v>
      </c>
      <c r="E394" s="237"/>
      <c r="F394" s="76"/>
      <c r="G394" s="68"/>
      <c r="H394" s="68"/>
      <c r="I394" s="77"/>
      <c r="J394" s="68"/>
      <c r="K394" s="68"/>
      <c r="L394" s="77"/>
      <c r="M394" s="68"/>
      <c r="N394" s="77"/>
      <c r="O394" s="68"/>
      <c r="P394" s="68"/>
      <c r="Q394" s="67"/>
    </row>
    <row r="395" spans="1:31" ht="23.25" customHeight="1">
      <c r="A395" s="63" t="s">
        <v>243</v>
      </c>
      <c r="B395" s="63" t="s">
        <v>762</v>
      </c>
      <c r="C395" s="60" t="s">
        <v>243</v>
      </c>
      <c r="D395" s="67" t="s">
        <v>244</v>
      </c>
      <c r="E395" s="67" t="s">
        <v>245</v>
      </c>
      <c r="F395" s="76" t="s">
        <v>128</v>
      </c>
      <c r="G395" s="68">
        <v>1</v>
      </c>
      <c r="H395" s="68"/>
      <c r="I395" s="77"/>
      <c r="J395" s="68"/>
      <c r="K395" s="68"/>
      <c r="L395" s="77"/>
      <c r="M395" s="68"/>
      <c r="N395" s="77"/>
      <c r="O395" s="68"/>
      <c r="P395" s="68"/>
      <c r="Q395" s="67"/>
      <c r="AC395" s="62">
        <f>G395*H395</f>
        <v>0</v>
      </c>
    </row>
    <row r="396" spans="1:31" ht="23.25" customHeight="1">
      <c r="A396" s="63" t="s">
        <v>243</v>
      </c>
      <c r="B396" s="63" t="s">
        <v>762</v>
      </c>
      <c r="C396" s="60" t="s">
        <v>243</v>
      </c>
      <c r="D396" s="67" t="s">
        <v>244</v>
      </c>
      <c r="E396" s="67" t="s">
        <v>245</v>
      </c>
      <c r="F396" s="76" t="s">
        <v>128</v>
      </c>
      <c r="G396" s="68">
        <v>7.4999999999999997E-2</v>
      </c>
      <c r="H396" s="68"/>
      <c r="I396" s="77"/>
      <c r="J396" s="68"/>
      <c r="K396" s="68"/>
      <c r="L396" s="77"/>
      <c r="M396" s="68"/>
      <c r="N396" s="77"/>
      <c r="O396" s="68"/>
      <c r="P396" s="68"/>
      <c r="Q396" s="67"/>
    </row>
    <row r="397" spans="1:31" ht="23.25" customHeight="1">
      <c r="A397" s="63" t="s">
        <v>838</v>
      </c>
      <c r="B397" s="63" t="s">
        <v>762</v>
      </c>
      <c r="C397" s="60" t="s">
        <v>838</v>
      </c>
      <c r="D397" s="67" t="s">
        <v>839</v>
      </c>
      <c r="E397" s="67" t="s">
        <v>840</v>
      </c>
      <c r="F397" s="76" t="s">
        <v>348</v>
      </c>
      <c r="G397" s="68">
        <v>1</v>
      </c>
      <c r="H397" s="68"/>
      <c r="I397" s="77"/>
      <c r="J397" s="68"/>
      <c r="K397" s="68"/>
      <c r="L397" s="77"/>
      <c r="M397" s="68"/>
      <c r="N397" s="77"/>
      <c r="O397" s="68"/>
      <c r="P397" s="68"/>
      <c r="Q397" s="67"/>
      <c r="AC397" s="62">
        <f>TRUNC(TRUNC(SUM(AC394:AC396))*옵션!$B$33/100,1)</f>
        <v>0</v>
      </c>
      <c r="AD397" s="62">
        <f>TRUNC(SUM(I394:I396))+TRUNC(SUM(N394:N396))</f>
        <v>0</v>
      </c>
    </row>
    <row r="398" spans="1:31" ht="23.25" customHeight="1">
      <c r="A398" s="63" t="s">
        <v>394</v>
      </c>
      <c r="B398" s="63" t="s">
        <v>762</v>
      </c>
      <c r="C398" s="60" t="s">
        <v>394</v>
      </c>
      <c r="D398" s="67" t="s">
        <v>391</v>
      </c>
      <c r="E398" s="67" t="s">
        <v>1201</v>
      </c>
      <c r="F398" s="76" t="s">
        <v>393</v>
      </c>
      <c r="G398" s="68">
        <f>일위노임!G171</f>
        <v>1.6799999999999999E-2</v>
      </c>
      <c r="H398" s="68"/>
      <c r="I398" s="77"/>
      <c r="J398" s="68"/>
      <c r="K398" s="68"/>
      <c r="L398" s="77"/>
      <c r="M398" s="68"/>
      <c r="N398" s="77"/>
      <c r="O398" s="68"/>
      <c r="P398" s="68"/>
      <c r="Q398" s="67"/>
      <c r="AE398" s="62">
        <f>L398</f>
        <v>0</v>
      </c>
    </row>
    <row r="399" spans="1:31" ht="23.25" customHeight="1">
      <c r="A399" s="63" t="s">
        <v>841</v>
      </c>
      <c r="B399" s="63" t="s">
        <v>762</v>
      </c>
      <c r="C399" s="60" t="s">
        <v>841</v>
      </c>
      <c r="D399" s="67" t="s">
        <v>842</v>
      </c>
      <c r="E399" s="67" t="s">
        <v>843</v>
      </c>
      <c r="F399" s="76" t="s">
        <v>348</v>
      </c>
      <c r="G399" s="68">
        <v>1</v>
      </c>
      <c r="H399" s="68"/>
      <c r="I399" s="77"/>
      <c r="J399" s="68"/>
      <c r="K399" s="68"/>
      <c r="L399" s="77"/>
      <c r="M399" s="68"/>
      <c r="N399" s="77"/>
      <c r="O399" s="68"/>
      <c r="P399" s="68"/>
      <c r="Q399" s="67"/>
    </row>
    <row r="400" spans="1:31" ht="23.25" customHeight="1">
      <c r="B400" s="63" t="s">
        <v>831</v>
      </c>
      <c r="D400" s="67" t="s">
        <v>832</v>
      </c>
      <c r="E400" s="67"/>
      <c r="F400" s="76"/>
      <c r="G400" s="68"/>
      <c r="H400" s="68"/>
      <c r="I400" s="77"/>
      <c r="J400" s="68"/>
      <c r="K400" s="68"/>
      <c r="L400" s="77"/>
      <c r="M400" s="68"/>
      <c r="N400" s="77"/>
      <c r="O400" s="68"/>
      <c r="P400" s="68"/>
      <c r="Q400" s="67"/>
      <c r="AC400" s="62">
        <f>TRUNC(AE400*옵션!$B$36/100,1)</f>
        <v>0</v>
      </c>
      <c r="AD400" s="62">
        <f>TRUNC(SUM(L394:L398))</f>
        <v>0</v>
      </c>
      <c r="AE400" s="62">
        <f>TRUNC(SUM(AE394:AE399))</f>
        <v>0</v>
      </c>
    </row>
    <row r="401" spans="1:31" ht="23.25" customHeight="1">
      <c r="D401" s="67"/>
      <c r="E401" s="67"/>
      <c r="F401" s="76"/>
      <c r="G401" s="68"/>
      <c r="H401" s="68"/>
      <c r="I401" s="77"/>
      <c r="J401" s="68"/>
      <c r="K401" s="68"/>
      <c r="L401" s="77"/>
      <c r="M401" s="68"/>
      <c r="N401" s="77"/>
      <c r="O401" s="68"/>
      <c r="P401" s="68"/>
      <c r="Q401" s="67"/>
    </row>
    <row r="402" spans="1:31" ht="23.25" customHeight="1">
      <c r="A402" s="63" t="s">
        <v>1014</v>
      </c>
      <c r="B402" s="63" t="s">
        <v>882</v>
      </c>
      <c r="C402" s="60" t="s">
        <v>1015</v>
      </c>
      <c r="D402" s="231" t="s">
        <v>1013</v>
      </c>
      <c r="E402" s="237"/>
      <c r="F402" s="76"/>
      <c r="G402" s="68"/>
      <c r="H402" s="68"/>
      <c r="I402" s="77"/>
      <c r="J402" s="68"/>
      <c r="K402" s="68"/>
      <c r="L402" s="77"/>
      <c r="M402" s="68"/>
      <c r="N402" s="77"/>
      <c r="O402" s="68"/>
      <c r="P402" s="68"/>
      <c r="Q402" s="67"/>
    </row>
    <row r="403" spans="1:31" ht="23.25" customHeight="1">
      <c r="A403" s="63" t="s">
        <v>246</v>
      </c>
      <c r="B403" s="63" t="s">
        <v>764</v>
      </c>
      <c r="C403" s="60" t="s">
        <v>246</v>
      </c>
      <c r="D403" s="67" t="s">
        <v>247</v>
      </c>
      <c r="E403" s="67" t="s">
        <v>248</v>
      </c>
      <c r="F403" s="76" t="s">
        <v>128</v>
      </c>
      <c r="G403" s="68">
        <v>1</v>
      </c>
      <c r="H403" s="68"/>
      <c r="I403" s="77"/>
      <c r="J403" s="68"/>
      <c r="K403" s="68"/>
      <c r="L403" s="77"/>
      <c r="M403" s="68"/>
      <c r="N403" s="77"/>
      <c r="O403" s="68"/>
      <c r="P403" s="68"/>
      <c r="Q403" s="67"/>
      <c r="AC403" s="62">
        <f>G403*H403</f>
        <v>0</v>
      </c>
    </row>
    <row r="404" spans="1:31" ht="23.25" customHeight="1">
      <c r="A404" s="63" t="s">
        <v>246</v>
      </c>
      <c r="B404" s="63" t="s">
        <v>764</v>
      </c>
      <c r="C404" s="60" t="s">
        <v>246</v>
      </c>
      <c r="D404" s="67" t="s">
        <v>247</v>
      </c>
      <c r="E404" s="67" t="s">
        <v>248</v>
      </c>
      <c r="F404" s="76" t="s">
        <v>128</v>
      </c>
      <c r="G404" s="68">
        <v>7.4999999999999997E-2</v>
      </c>
      <c r="H404" s="68"/>
      <c r="I404" s="77"/>
      <c r="J404" s="68"/>
      <c r="K404" s="68"/>
      <c r="L404" s="77"/>
      <c r="M404" s="68"/>
      <c r="N404" s="77"/>
      <c r="O404" s="68"/>
      <c r="P404" s="68"/>
      <c r="Q404" s="67"/>
    </row>
    <row r="405" spans="1:31" ht="23.25" customHeight="1">
      <c r="A405" s="63" t="s">
        <v>838</v>
      </c>
      <c r="B405" s="63" t="s">
        <v>764</v>
      </c>
      <c r="C405" s="60" t="s">
        <v>838</v>
      </c>
      <c r="D405" s="67" t="s">
        <v>839</v>
      </c>
      <c r="E405" s="67" t="s">
        <v>840</v>
      </c>
      <c r="F405" s="76" t="s">
        <v>348</v>
      </c>
      <c r="G405" s="68">
        <v>1</v>
      </c>
      <c r="H405" s="68"/>
      <c r="I405" s="77"/>
      <c r="J405" s="68"/>
      <c r="K405" s="68"/>
      <c r="L405" s="77"/>
      <c r="M405" s="68"/>
      <c r="N405" s="77"/>
      <c r="O405" s="68"/>
      <c r="P405" s="68"/>
      <c r="Q405" s="67"/>
      <c r="AC405" s="62">
        <f>TRUNC(TRUNC(SUM(AC402:AC404))*옵션!$B$33/100,1)</f>
        <v>0</v>
      </c>
      <c r="AD405" s="62">
        <f>TRUNC(SUM(I402:I404))+TRUNC(SUM(N402:N404))</f>
        <v>0</v>
      </c>
    </row>
    <row r="406" spans="1:31" ht="23.25" customHeight="1">
      <c r="A406" s="63" t="s">
        <v>394</v>
      </c>
      <c r="B406" s="63" t="s">
        <v>764</v>
      </c>
      <c r="C406" s="60" t="s">
        <v>394</v>
      </c>
      <c r="D406" s="67" t="s">
        <v>391</v>
      </c>
      <c r="E406" s="67" t="s">
        <v>395</v>
      </c>
      <c r="F406" s="76" t="s">
        <v>393</v>
      </c>
      <c r="G406" s="68">
        <f>일위노임!G174</f>
        <v>1.7000000000000001E-2</v>
      </c>
      <c r="H406" s="68"/>
      <c r="I406" s="77"/>
      <c r="J406" s="68"/>
      <c r="K406" s="68"/>
      <c r="L406" s="77"/>
      <c r="M406" s="68"/>
      <c r="N406" s="77"/>
      <c r="O406" s="68"/>
      <c r="P406" s="68"/>
      <c r="Q406" s="67"/>
      <c r="AE406" s="62">
        <f>L406</f>
        <v>0</v>
      </c>
    </row>
    <row r="407" spans="1:31" ht="23.25" customHeight="1">
      <c r="A407" s="63" t="s">
        <v>841</v>
      </c>
      <c r="B407" s="63" t="s">
        <v>764</v>
      </c>
      <c r="C407" s="60" t="s">
        <v>841</v>
      </c>
      <c r="D407" s="67" t="s">
        <v>842</v>
      </c>
      <c r="E407" s="67" t="s">
        <v>843</v>
      </c>
      <c r="F407" s="76" t="s">
        <v>348</v>
      </c>
      <c r="G407" s="68">
        <v>1</v>
      </c>
      <c r="H407" s="68"/>
      <c r="I407" s="77"/>
      <c r="J407" s="68"/>
      <c r="K407" s="68"/>
      <c r="L407" s="77"/>
      <c r="M407" s="68"/>
      <c r="N407" s="77"/>
      <c r="O407" s="68"/>
      <c r="P407" s="68"/>
      <c r="Q407" s="67"/>
    </row>
    <row r="408" spans="1:31" ht="23.25" customHeight="1">
      <c r="B408" s="63" t="s">
        <v>831</v>
      </c>
      <c r="D408" s="67" t="s">
        <v>832</v>
      </c>
      <c r="E408" s="67"/>
      <c r="F408" s="76"/>
      <c r="G408" s="68"/>
      <c r="H408" s="68"/>
      <c r="I408" s="77"/>
      <c r="J408" s="68"/>
      <c r="K408" s="68"/>
      <c r="L408" s="77"/>
      <c r="M408" s="68"/>
      <c r="N408" s="77"/>
      <c r="O408" s="68"/>
      <c r="P408" s="68"/>
      <c r="Q408" s="67"/>
      <c r="AC408" s="62">
        <f>TRUNC(AE408*옵션!$B$36/100,1)</f>
        <v>0</v>
      </c>
      <c r="AD408" s="62">
        <f>TRUNC(SUM(L402:L406))</f>
        <v>0</v>
      </c>
      <c r="AE408" s="62">
        <f>TRUNC(SUM(AE402:AE407))</f>
        <v>0</v>
      </c>
    </row>
    <row r="409" spans="1:31" ht="23.25" customHeight="1">
      <c r="D409" s="67"/>
      <c r="E409" s="67"/>
      <c r="F409" s="76"/>
      <c r="G409" s="68"/>
      <c r="H409" s="68"/>
      <c r="I409" s="77"/>
      <c r="J409" s="68"/>
      <c r="K409" s="68"/>
      <c r="L409" s="77"/>
      <c r="M409" s="68"/>
      <c r="N409" s="77"/>
      <c r="O409" s="68"/>
      <c r="P409" s="68"/>
      <c r="Q409" s="67"/>
    </row>
    <row r="410" spans="1:31" ht="23.25" customHeight="1">
      <c r="A410" s="63" t="s">
        <v>1017</v>
      </c>
      <c r="B410" s="63" t="s">
        <v>882</v>
      </c>
      <c r="C410" s="60" t="s">
        <v>1018</v>
      </c>
      <c r="D410" s="231" t="s">
        <v>1016</v>
      </c>
      <c r="E410" s="237"/>
      <c r="F410" s="76"/>
      <c r="G410" s="68"/>
      <c r="H410" s="68"/>
      <c r="I410" s="77"/>
      <c r="J410" s="68"/>
      <c r="K410" s="68"/>
      <c r="L410" s="77"/>
      <c r="M410" s="68"/>
      <c r="N410" s="77"/>
      <c r="O410" s="68"/>
      <c r="P410" s="68"/>
      <c r="Q410" s="67"/>
    </row>
    <row r="411" spans="1:31" ht="23.25" customHeight="1">
      <c r="A411" s="63" t="s">
        <v>249</v>
      </c>
      <c r="B411" s="63" t="s">
        <v>766</v>
      </c>
      <c r="C411" s="60" t="s">
        <v>249</v>
      </c>
      <c r="D411" s="67" t="s">
        <v>247</v>
      </c>
      <c r="E411" s="67" t="s">
        <v>250</v>
      </c>
      <c r="F411" s="76" t="s">
        <v>128</v>
      </c>
      <c r="G411" s="68">
        <v>1</v>
      </c>
      <c r="H411" s="68"/>
      <c r="I411" s="77"/>
      <c r="J411" s="68"/>
      <c r="K411" s="68"/>
      <c r="L411" s="77"/>
      <c r="M411" s="68"/>
      <c r="N411" s="77"/>
      <c r="O411" s="68"/>
      <c r="P411" s="68"/>
      <c r="Q411" s="67"/>
      <c r="AC411" s="62">
        <f>G411*H411</f>
        <v>0</v>
      </c>
    </row>
    <row r="412" spans="1:31" ht="23.25" customHeight="1">
      <c r="A412" s="63" t="s">
        <v>249</v>
      </c>
      <c r="B412" s="63" t="s">
        <v>766</v>
      </c>
      <c r="C412" s="60" t="s">
        <v>249</v>
      </c>
      <c r="D412" s="67" t="s">
        <v>247</v>
      </c>
      <c r="E412" s="67" t="s">
        <v>250</v>
      </c>
      <c r="F412" s="76" t="s">
        <v>128</v>
      </c>
      <c r="G412" s="68">
        <v>7.4999999999999997E-2</v>
      </c>
      <c r="H412" s="68"/>
      <c r="I412" s="77"/>
      <c r="J412" s="68"/>
      <c r="K412" s="68"/>
      <c r="L412" s="77"/>
      <c r="M412" s="68"/>
      <c r="N412" s="77"/>
      <c r="O412" s="68"/>
      <c r="P412" s="68"/>
      <c r="Q412" s="67"/>
    </row>
    <row r="413" spans="1:31" ht="23.25" customHeight="1">
      <c r="A413" s="63" t="s">
        <v>838</v>
      </c>
      <c r="B413" s="63" t="s">
        <v>766</v>
      </c>
      <c r="C413" s="60" t="s">
        <v>838</v>
      </c>
      <c r="D413" s="67" t="s">
        <v>839</v>
      </c>
      <c r="E413" s="67" t="s">
        <v>840</v>
      </c>
      <c r="F413" s="76" t="s">
        <v>348</v>
      </c>
      <c r="G413" s="68">
        <v>1</v>
      </c>
      <c r="H413" s="68"/>
      <c r="I413" s="77"/>
      <c r="J413" s="68"/>
      <c r="K413" s="68"/>
      <c r="L413" s="77"/>
      <c r="M413" s="68"/>
      <c r="N413" s="77"/>
      <c r="O413" s="68"/>
      <c r="P413" s="68"/>
      <c r="Q413" s="67"/>
      <c r="AC413" s="62">
        <f>TRUNC(TRUNC(SUM(AC410:AC412))*옵션!$B$33/100,1)</f>
        <v>0</v>
      </c>
      <c r="AD413" s="62">
        <f>TRUNC(SUM(I410:I412))+TRUNC(SUM(N410:N412))</f>
        <v>0</v>
      </c>
    </row>
    <row r="414" spans="1:31" ht="23.25" customHeight="1">
      <c r="A414" s="63" t="s">
        <v>394</v>
      </c>
      <c r="B414" s="63" t="s">
        <v>766</v>
      </c>
      <c r="C414" s="60" t="s">
        <v>394</v>
      </c>
      <c r="D414" s="67" t="s">
        <v>391</v>
      </c>
      <c r="E414" s="67" t="s">
        <v>395</v>
      </c>
      <c r="F414" s="76" t="s">
        <v>393</v>
      </c>
      <c r="G414" s="68">
        <f>일위노임!G177</f>
        <v>3.2000000000000001E-2</v>
      </c>
      <c r="H414" s="68"/>
      <c r="I414" s="77"/>
      <c r="J414" s="68"/>
      <c r="K414" s="68"/>
      <c r="L414" s="77"/>
      <c r="M414" s="68"/>
      <c r="N414" s="77"/>
      <c r="O414" s="68"/>
      <c r="P414" s="68"/>
      <c r="Q414" s="67"/>
      <c r="AE414" s="62">
        <f>L414</f>
        <v>0</v>
      </c>
    </row>
    <row r="415" spans="1:31" ht="23.25" customHeight="1">
      <c r="A415" s="63" t="s">
        <v>841</v>
      </c>
      <c r="B415" s="63" t="s">
        <v>766</v>
      </c>
      <c r="C415" s="60" t="s">
        <v>841</v>
      </c>
      <c r="D415" s="67" t="s">
        <v>842</v>
      </c>
      <c r="E415" s="67" t="s">
        <v>843</v>
      </c>
      <c r="F415" s="76" t="s">
        <v>348</v>
      </c>
      <c r="G415" s="68">
        <v>1</v>
      </c>
      <c r="H415" s="68"/>
      <c r="I415" s="77"/>
      <c r="J415" s="68"/>
      <c r="K415" s="68"/>
      <c r="L415" s="77"/>
      <c r="M415" s="68"/>
      <c r="N415" s="77"/>
      <c r="O415" s="68"/>
      <c r="P415" s="68"/>
      <c r="Q415" s="67"/>
    </row>
    <row r="416" spans="1:31" ht="23.25" customHeight="1">
      <c r="B416" s="63" t="s">
        <v>831</v>
      </c>
      <c r="D416" s="67" t="s">
        <v>832</v>
      </c>
      <c r="E416" s="67"/>
      <c r="F416" s="76"/>
      <c r="G416" s="68"/>
      <c r="H416" s="68"/>
      <c r="I416" s="77"/>
      <c r="J416" s="68"/>
      <c r="K416" s="68"/>
      <c r="L416" s="77"/>
      <c r="M416" s="68"/>
      <c r="N416" s="77"/>
      <c r="O416" s="68"/>
      <c r="P416" s="68"/>
      <c r="Q416" s="67"/>
      <c r="AC416" s="62">
        <f>TRUNC(AE416*옵션!$B$36/100,1)</f>
        <v>0</v>
      </c>
      <c r="AD416" s="62">
        <f>TRUNC(SUM(L410:L414))</f>
        <v>0</v>
      </c>
      <c r="AE416" s="62">
        <f>TRUNC(SUM(AE410:AE415))</f>
        <v>0</v>
      </c>
    </row>
    <row r="417" spans="1:31" ht="23.25" customHeight="1">
      <c r="D417" s="67"/>
      <c r="E417" s="67"/>
      <c r="F417" s="76"/>
      <c r="G417" s="68"/>
      <c r="H417" s="68"/>
      <c r="I417" s="77"/>
      <c r="J417" s="68"/>
      <c r="K417" s="68"/>
      <c r="L417" s="77"/>
      <c r="M417" s="68"/>
      <c r="N417" s="77"/>
      <c r="O417" s="68"/>
      <c r="P417" s="68"/>
      <c r="Q417" s="67"/>
    </row>
    <row r="418" spans="1:31" ht="23.25" customHeight="1">
      <c r="A418" s="63" t="s">
        <v>1020</v>
      </c>
      <c r="B418" s="63" t="s">
        <v>882</v>
      </c>
      <c r="C418" s="60" t="s">
        <v>1021</v>
      </c>
      <c r="D418" s="231" t="s">
        <v>1019</v>
      </c>
      <c r="E418" s="237"/>
      <c r="F418" s="76"/>
      <c r="G418" s="68"/>
      <c r="H418" s="68"/>
      <c r="I418" s="77"/>
      <c r="J418" s="68"/>
      <c r="K418" s="68"/>
      <c r="L418" s="77"/>
      <c r="M418" s="68"/>
      <c r="N418" s="77"/>
      <c r="O418" s="68"/>
      <c r="P418" s="68"/>
      <c r="Q418" s="67"/>
    </row>
    <row r="419" spans="1:31" ht="23.25" customHeight="1">
      <c r="A419" s="63" t="s">
        <v>359</v>
      </c>
      <c r="B419" s="63" t="s">
        <v>768</v>
      </c>
      <c r="C419" s="60" t="s">
        <v>359</v>
      </c>
      <c r="D419" s="67" t="s">
        <v>360</v>
      </c>
      <c r="E419" s="67" t="s">
        <v>361</v>
      </c>
      <c r="F419" s="76" t="s">
        <v>128</v>
      </c>
      <c r="G419" s="68">
        <v>1</v>
      </c>
      <c r="H419" s="68"/>
      <c r="I419" s="77"/>
      <c r="J419" s="68"/>
      <c r="K419" s="68"/>
      <c r="L419" s="77"/>
      <c r="M419" s="68"/>
      <c r="N419" s="77"/>
      <c r="O419" s="68"/>
      <c r="P419" s="68"/>
      <c r="Q419" s="67"/>
      <c r="AC419" s="62">
        <f>G419*H419</f>
        <v>0</v>
      </c>
    </row>
    <row r="420" spans="1:31" ht="23.25" customHeight="1">
      <c r="A420" s="63" t="s">
        <v>359</v>
      </c>
      <c r="B420" s="63" t="s">
        <v>768</v>
      </c>
      <c r="C420" s="60" t="s">
        <v>359</v>
      </c>
      <c r="D420" s="67" t="s">
        <v>360</v>
      </c>
      <c r="E420" s="67" t="s">
        <v>361</v>
      </c>
      <c r="F420" s="76" t="s">
        <v>128</v>
      </c>
      <c r="G420" s="68">
        <v>7.4999999999999997E-2</v>
      </c>
      <c r="H420" s="68"/>
      <c r="I420" s="77"/>
      <c r="J420" s="68"/>
      <c r="K420" s="68"/>
      <c r="L420" s="77"/>
      <c r="M420" s="68"/>
      <c r="N420" s="77"/>
      <c r="O420" s="68"/>
      <c r="P420" s="68"/>
      <c r="Q420" s="67"/>
    </row>
    <row r="421" spans="1:31" ht="23.25" customHeight="1">
      <c r="A421" s="63" t="s">
        <v>838</v>
      </c>
      <c r="B421" s="63" t="s">
        <v>768</v>
      </c>
      <c r="C421" s="60" t="s">
        <v>838</v>
      </c>
      <c r="D421" s="67" t="s">
        <v>839</v>
      </c>
      <c r="E421" s="67" t="s">
        <v>840</v>
      </c>
      <c r="F421" s="76" t="s">
        <v>348</v>
      </c>
      <c r="G421" s="68">
        <v>1</v>
      </c>
      <c r="H421" s="68"/>
      <c r="I421" s="77"/>
      <c r="J421" s="68"/>
      <c r="K421" s="68"/>
      <c r="L421" s="77"/>
      <c r="M421" s="68"/>
      <c r="N421" s="77"/>
      <c r="O421" s="68"/>
      <c r="P421" s="68"/>
      <c r="Q421" s="67"/>
      <c r="AC421" s="62">
        <f>TRUNC(TRUNC(SUM(AC418:AC420))*옵션!$B$33/100,1)</f>
        <v>0</v>
      </c>
      <c r="AD421" s="62">
        <f>TRUNC(SUM(I418:I420))+TRUNC(SUM(N418:N420))</f>
        <v>0</v>
      </c>
    </row>
    <row r="422" spans="1:31" ht="23.25" customHeight="1">
      <c r="A422" s="63" t="s">
        <v>394</v>
      </c>
      <c r="B422" s="63" t="s">
        <v>768</v>
      </c>
      <c r="C422" s="60" t="s">
        <v>394</v>
      </c>
      <c r="D422" s="67" t="s">
        <v>391</v>
      </c>
      <c r="E422" s="67" t="s">
        <v>395</v>
      </c>
      <c r="F422" s="76" t="s">
        <v>393</v>
      </c>
      <c r="G422" s="68">
        <f>일위노임!G180</f>
        <v>2.3E-2</v>
      </c>
      <c r="H422" s="68"/>
      <c r="I422" s="77"/>
      <c r="J422" s="68"/>
      <c r="K422" s="68"/>
      <c r="L422" s="77"/>
      <c r="M422" s="68"/>
      <c r="N422" s="77"/>
      <c r="O422" s="68"/>
      <c r="P422" s="68"/>
      <c r="Q422" s="67"/>
      <c r="AE422" s="62">
        <f>L422</f>
        <v>0</v>
      </c>
    </row>
    <row r="423" spans="1:31" ht="23.25" customHeight="1">
      <c r="A423" s="63" t="s">
        <v>841</v>
      </c>
      <c r="B423" s="63" t="s">
        <v>768</v>
      </c>
      <c r="C423" s="60" t="s">
        <v>841</v>
      </c>
      <c r="D423" s="67" t="s">
        <v>842</v>
      </c>
      <c r="E423" s="67" t="s">
        <v>843</v>
      </c>
      <c r="F423" s="76" t="s">
        <v>348</v>
      </c>
      <c r="G423" s="68">
        <v>1</v>
      </c>
      <c r="H423" s="68"/>
      <c r="I423" s="77"/>
      <c r="J423" s="68"/>
      <c r="K423" s="68"/>
      <c r="L423" s="77"/>
      <c r="M423" s="68"/>
      <c r="N423" s="77"/>
      <c r="O423" s="68"/>
      <c r="P423" s="68"/>
      <c r="Q423" s="67"/>
    </row>
    <row r="424" spans="1:31" ht="23.25" customHeight="1">
      <c r="B424" s="63" t="s">
        <v>831</v>
      </c>
      <c r="D424" s="67" t="s">
        <v>832</v>
      </c>
      <c r="E424" s="67"/>
      <c r="F424" s="76"/>
      <c r="G424" s="68"/>
      <c r="H424" s="68"/>
      <c r="I424" s="77"/>
      <c r="J424" s="68"/>
      <c r="K424" s="68"/>
      <c r="L424" s="77"/>
      <c r="M424" s="68"/>
      <c r="N424" s="77"/>
      <c r="O424" s="68"/>
      <c r="P424" s="68"/>
      <c r="Q424" s="67"/>
      <c r="AC424" s="62">
        <f>TRUNC(AE424*옵션!$B$36/100,1)</f>
        <v>0</v>
      </c>
      <c r="AD424" s="62">
        <f>TRUNC(SUM(L418:L422))</f>
        <v>0</v>
      </c>
      <c r="AE424" s="62">
        <f>TRUNC(SUM(AE418:AE423))</f>
        <v>0</v>
      </c>
    </row>
    <row r="425" spans="1:31" ht="23.25" customHeight="1">
      <c r="D425" s="67"/>
      <c r="E425" s="67"/>
      <c r="F425" s="76"/>
      <c r="G425" s="68"/>
      <c r="H425" s="68"/>
      <c r="I425" s="77"/>
      <c r="J425" s="68"/>
      <c r="K425" s="68"/>
      <c r="L425" s="77"/>
      <c r="M425" s="68"/>
      <c r="N425" s="77"/>
      <c r="O425" s="68"/>
      <c r="P425" s="68"/>
      <c r="Q425" s="67"/>
    </row>
    <row r="426" spans="1:31" ht="23.25" customHeight="1">
      <c r="A426" s="63" t="s">
        <v>1023</v>
      </c>
      <c r="B426" s="63" t="s">
        <v>882</v>
      </c>
      <c r="C426" s="60" t="s">
        <v>1024</v>
      </c>
      <c r="D426" s="231" t="s">
        <v>1022</v>
      </c>
      <c r="E426" s="237"/>
      <c r="F426" s="76"/>
      <c r="G426" s="68"/>
      <c r="H426" s="68"/>
      <c r="I426" s="77"/>
      <c r="J426" s="68"/>
      <c r="K426" s="68"/>
      <c r="L426" s="77"/>
      <c r="M426" s="68"/>
      <c r="N426" s="77"/>
      <c r="O426" s="68"/>
      <c r="P426" s="68"/>
      <c r="Q426" s="67"/>
    </row>
    <row r="427" spans="1:31" ht="23.25" customHeight="1">
      <c r="A427" s="63" t="s">
        <v>362</v>
      </c>
      <c r="B427" s="63" t="s">
        <v>770</v>
      </c>
      <c r="C427" s="60" t="s">
        <v>362</v>
      </c>
      <c r="D427" s="67" t="s">
        <v>363</v>
      </c>
      <c r="E427" s="67" t="s">
        <v>364</v>
      </c>
      <c r="F427" s="76" t="s">
        <v>128</v>
      </c>
      <c r="G427" s="68">
        <v>1</v>
      </c>
      <c r="H427" s="68"/>
      <c r="I427" s="77"/>
      <c r="J427" s="68"/>
      <c r="K427" s="68"/>
      <c r="L427" s="77"/>
      <c r="M427" s="68"/>
      <c r="N427" s="77"/>
      <c r="O427" s="68"/>
      <c r="P427" s="68"/>
      <c r="Q427" s="67"/>
      <c r="AC427" s="62">
        <f>G427*H427</f>
        <v>0</v>
      </c>
    </row>
    <row r="428" spans="1:31" ht="23.25" customHeight="1">
      <c r="A428" s="63" t="s">
        <v>362</v>
      </c>
      <c r="B428" s="63" t="s">
        <v>770</v>
      </c>
      <c r="C428" s="60" t="s">
        <v>362</v>
      </c>
      <c r="D428" s="67" t="s">
        <v>363</v>
      </c>
      <c r="E428" s="67" t="s">
        <v>364</v>
      </c>
      <c r="F428" s="76" t="s">
        <v>128</v>
      </c>
      <c r="G428" s="68">
        <v>7.4999999999999997E-2</v>
      </c>
      <c r="H428" s="68"/>
      <c r="I428" s="77"/>
      <c r="J428" s="68"/>
      <c r="K428" s="68"/>
      <c r="L428" s="77"/>
      <c r="M428" s="68"/>
      <c r="N428" s="77"/>
      <c r="O428" s="68"/>
      <c r="P428" s="68"/>
      <c r="Q428" s="67"/>
    </row>
    <row r="429" spans="1:31" ht="23.25" customHeight="1">
      <c r="A429" s="63" t="s">
        <v>838</v>
      </c>
      <c r="B429" s="63" t="s">
        <v>770</v>
      </c>
      <c r="C429" s="60" t="s">
        <v>838</v>
      </c>
      <c r="D429" s="67" t="s">
        <v>839</v>
      </c>
      <c r="E429" s="67" t="s">
        <v>840</v>
      </c>
      <c r="F429" s="76" t="s">
        <v>348</v>
      </c>
      <c r="G429" s="68">
        <v>1</v>
      </c>
      <c r="H429" s="68"/>
      <c r="I429" s="77"/>
      <c r="J429" s="68"/>
      <c r="K429" s="68"/>
      <c r="L429" s="77"/>
      <c r="M429" s="68"/>
      <c r="N429" s="77"/>
      <c r="O429" s="68"/>
      <c r="P429" s="68"/>
      <c r="Q429" s="67"/>
      <c r="AC429" s="62">
        <f>TRUNC(TRUNC(SUM(AC426:AC428))*옵션!$B$33/100,1)</f>
        <v>0</v>
      </c>
      <c r="AD429" s="62">
        <f>TRUNC(SUM(I426:I428))+TRUNC(SUM(N426:N428))</f>
        <v>0</v>
      </c>
    </row>
    <row r="430" spans="1:31" ht="23.25" customHeight="1">
      <c r="A430" s="63" t="s">
        <v>390</v>
      </c>
      <c r="B430" s="63" t="s">
        <v>770</v>
      </c>
      <c r="C430" s="60" t="s">
        <v>390</v>
      </c>
      <c r="D430" s="67" t="s">
        <v>391</v>
      </c>
      <c r="E430" s="67" t="s">
        <v>392</v>
      </c>
      <c r="F430" s="76" t="s">
        <v>393</v>
      </c>
      <c r="G430" s="68">
        <f>일위노임!G183</f>
        <v>1.4E-2</v>
      </c>
      <c r="H430" s="68"/>
      <c r="I430" s="77"/>
      <c r="J430" s="68"/>
      <c r="K430" s="68"/>
      <c r="L430" s="77"/>
      <c r="M430" s="68"/>
      <c r="N430" s="77"/>
      <c r="O430" s="68"/>
      <c r="P430" s="68"/>
      <c r="Q430" s="67"/>
      <c r="AE430" s="62">
        <f>L430</f>
        <v>0</v>
      </c>
    </row>
    <row r="431" spans="1:31" ht="23.25" customHeight="1">
      <c r="A431" s="63" t="s">
        <v>841</v>
      </c>
      <c r="B431" s="63" t="s">
        <v>770</v>
      </c>
      <c r="C431" s="60" t="s">
        <v>841</v>
      </c>
      <c r="D431" s="67" t="s">
        <v>842</v>
      </c>
      <c r="E431" s="67" t="s">
        <v>843</v>
      </c>
      <c r="F431" s="76" t="s">
        <v>348</v>
      </c>
      <c r="G431" s="68">
        <v>1</v>
      </c>
      <c r="H431" s="68"/>
      <c r="I431" s="77"/>
      <c r="J431" s="68"/>
      <c r="K431" s="68"/>
      <c r="L431" s="77"/>
      <c r="M431" s="68"/>
      <c r="N431" s="77"/>
      <c r="O431" s="68"/>
      <c r="P431" s="68"/>
      <c r="Q431" s="67"/>
    </row>
    <row r="432" spans="1:31" ht="23.25" customHeight="1">
      <c r="B432" s="63" t="s">
        <v>831</v>
      </c>
      <c r="D432" s="67" t="s">
        <v>832</v>
      </c>
      <c r="E432" s="67"/>
      <c r="F432" s="76"/>
      <c r="G432" s="68"/>
      <c r="H432" s="68"/>
      <c r="I432" s="77"/>
      <c r="J432" s="68"/>
      <c r="K432" s="68"/>
      <c r="L432" s="77"/>
      <c r="M432" s="68"/>
      <c r="N432" s="77"/>
      <c r="O432" s="68"/>
      <c r="P432" s="68"/>
      <c r="Q432" s="67"/>
      <c r="AC432" s="62">
        <f>TRUNC(AE432*옵션!$B$36/100,1)</f>
        <v>0</v>
      </c>
      <c r="AD432" s="62">
        <f>TRUNC(SUM(L426:L430))</f>
        <v>0</v>
      </c>
      <c r="AE432" s="62">
        <f>TRUNC(SUM(AE426:AE431))</f>
        <v>0</v>
      </c>
    </row>
    <row r="433" spans="1:31" ht="23.25" customHeight="1">
      <c r="D433" s="67"/>
      <c r="E433" s="67"/>
      <c r="F433" s="76"/>
      <c r="G433" s="68"/>
      <c r="H433" s="68"/>
      <c r="I433" s="77"/>
      <c r="J433" s="68"/>
      <c r="K433" s="68"/>
      <c r="L433" s="77"/>
      <c r="M433" s="68"/>
      <c r="N433" s="77"/>
      <c r="O433" s="68"/>
      <c r="P433" s="68"/>
      <c r="Q433" s="67"/>
    </row>
    <row r="434" spans="1:31" ht="23.25" customHeight="1">
      <c r="A434" s="63" t="s">
        <v>1026</v>
      </c>
      <c r="B434" s="63" t="s">
        <v>882</v>
      </c>
      <c r="C434" s="60" t="s">
        <v>1027</v>
      </c>
      <c r="D434" s="231" t="s">
        <v>1025</v>
      </c>
      <c r="E434" s="237"/>
      <c r="F434" s="76"/>
      <c r="G434" s="68"/>
      <c r="H434" s="68"/>
      <c r="I434" s="77"/>
      <c r="J434" s="68"/>
      <c r="K434" s="68"/>
      <c r="L434" s="77"/>
      <c r="M434" s="68"/>
      <c r="N434" s="77"/>
      <c r="O434" s="68"/>
      <c r="P434" s="68"/>
      <c r="Q434" s="67"/>
    </row>
    <row r="435" spans="1:31" ht="23.25" customHeight="1">
      <c r="A435" s="63" t="s">
        <v>365</v>
      </c>
      <c r="B435" s="63" t="s">
        <v>772</v>
      </c>
      <c r="C435" s="60" t="s">
        <v>365</v>
      </c>
      <c r="D435" s="67" t="s">
        <v>366</v>
      </c>
      <c r="E435" s="67" t="s">
        <v>367</v>
      </c>
      <c r="F435" s="76" t="s">
        <v>128</v>
      </c>
      <c r="G435" s="68">
        <v>1</v>
      </c>
      <c r="H435" s="68"/>
      <c r="I435" s="77"/>
      <c r="J435" s="68"/>
      <c r="K435" s="68"/>
      <c r="L435" s="77"/>
      <c r="M435" s="68"/>
      <c r="N435" s="77"/>
      <c r="O435" s="68"/>
      <c r="P435" s="68"/>
      <c r="Q435" s="67"/>
      <c r="AC435" s="62">
        <f>G435*H435</f>
        <v>0</v>
      </c>
    </row>
    <row r="436" spans="1:31" ht="23.25" customHeight="1">
      <c r="A436" s="63" t="s">
        <v>365</v>
      </c>
      <c r="B436" s="63" t="s">
        <v>772</v>
      </c>
      <c r="C436" s="60" t="s">
        <v>365</v>
      </c>
      <c r="D436" s="67" t="s">
        <v>366</v>
      </c>
      <c r="E436" s="67" t="s">
        <v>367</v>
      </c>
      <c r="F436" s="76" t="s">
        <v>128</v>
      </c>
      <c r="G436" s="68">
        <v>7.4999999999999997E-2</v>
      </c>
      <c r="H436" s="68"/>
      <c r="I436" s="77"/>
      <c r="J436" s="68"/>
      <c r="K436" s="68"/>
      <c r="L436" s="77"/>
      <c r="M436" s="68"/>
      <c r="N436" s="77"/>
      <c r="O436" s="68"/>
      <c r="P436" s="68"/>
      <c r="Q436" s="67"/>
    </row>
    <row r="437" spans="1:31" ht="23.25" customHeight="1">
      <c r="A437" s="63" t="s">
        <v>838</v>
      </c>
      <c r="B437" s="63" t="s">
        <v>772</v>
      </c>
      <c r="C437" s="60" t="s">
        <v>838</v>
      </c>
      <c r="D437" s="67" t="s">
        <v>839</v>
      </c>
      <c r="E437" s="67" t="s">
        <v>840</v>
      </c>
      <c r="F437" s="76" t="s">
        <v>348</v>
      </c>
      <c r="G437" s="68">
        <v>1</v>
      </c>
      <c r="H437" s="68"/>
      <c r="I437" s="77"/>
      <c r="J437" s="68"/>
      <c r="K437" s="68"/>
      <c r="L437" s="77"/>
      <c r="M437" s="68"/>
      <c r="N437" s="77"/>
      <c r="O437" s="68"/>
      <c r="P437" s="68"/>
      <c r="Q437" s="67"/>
      <c r="AC437" s="62">
        <f>TRUNC(TRUNC(SUM(AC434:AC436))*옵션!$B$33/100,1)</f>
        <v>0</v>
      </c>
      <c r="AD437" s="62">
        <f>TRUNC(SUM(I434:I436))+TRUNC(SUM(N434:N436))</f>
        <v>0</v>
      </c>
    </row>
    <row r="438" spans="1:31" ht="23.25" customHeight="1">
      <c r="A438" s="63" t="s">
        <v>394</v>
      </c>
      <c r="B438" s="63" t="s">
        <v>772</v>
      </c>
      <c r="C438" s="60" t="s">
        <v>394</v>
      </c>
      <c r="D438" s="67" t="s">
        <v>391</v>
      </c>
      <c r="E438" s="67" t="s">
        <v>395</v>
      </c>
      <c r="F438" s="76" t="s">
        <v>393</v>
      </c>
      <c r="G438" s="68">
        <f>일위노임!G186</f>
        <v>1.7000000000000001E-2</v>
      </c>
      <c r="H438" s="68"/>
      <c r="I438" s="77"/>
      <c r="J438" s="68"/>
      <c r="K438" s="68"/>
      <c r="L438" s="77"/>
      <c r="M438" s="68"/>
      <c r="N438" s="77"/>
      <c r="O438" s="68"/>
      <c r="P438" s="68"/>
      <c r="Q438" s="67"/>
      <c r="AE438" s="62">
        <f>L438</f>
        <v>0</v>
      </c>
    </row>
    <row r="439" spans="1:31" ht="23.25" customHeight="1">
      <c r="A439" s="63" t="s">
        <v>841</v>
      </c>
      <c r="B439" s="63" t="s">
        <v>772</v>
      </c>
      <c r="C439" s="60" t="s">
        <v>841</v>
      </c>
      <c r="D439" s="67" t="s">
        <v>842</v>
      </c>
      <c r="E439" s="67" t="s">
        <v>843</v>
      </c>
      <c r="F439" s="76" t="s">
        <v>348</v>
      </c>
      <c r="G439" s="68">
        <v>1</v>
      </c>
      <c r="H439" s="68"/>
      <c r="I439" s="77"/>
      <c r="J439" s="68"/>
      <c r="K439" s="68"/>
      <c r="L439" s="77"/>
      <c r="M439" s="68"/>
      <c r="N439" s="77"/>
      <c r="O439" s="68"/>
      <c r="P439" s="68"/>
      <c r="Q439" s="67"/>
    </row>
    <row r="440" spans="1:31" ht="23.25" customHeight="1">
      <c r="B440" s="63" t="s">
        <v>831</v>
      </c>
      <c r="D440" s="67" t="s">
        <v>832</v>
      </c>
      <c r="E440" s="67"/>
      <c r="F440" s="76"/>
      <c r="G440" s="68"/>
      <c r="H440" s="68"/>
      <c r="I440" s="77"/>
      <c r="J440" s="68"/>
      <c r="K440" s="68"/>
      <c r="L440" s="77"/>
      <c r="M440" s="68"/>
      <c r="N440" s="77"/>
      <c r="O440" s="68"/>
      <c r="P440" s="68"/>
      <c r="Q440" s="67"/>
      <c r="AC440" s="62">
        <f>TRUNC(AE440*옵션!$B$36/100,1)</f>
        <v>0</v>
      </c>
      <c r="AD440" s="62">
        <f>TRUNC(SUM(L434:L438))</f>
        <v>0</v>
      </c>
      <c r="AE440" s="62">
        <f>TRUNC(SUM(AE434:AE439))</f>
        <v>0</v>
      </c>
    </row>
    <row r="441" spans="1:31" ht="23.25" customHeight="1">
      <c r="D441" s="67"/>
      <c r="E441" s="67"/>
      <c r="F441" s="76"/>
      <c r="G441" s="68"/>
      <c r="H441" s="68"/>
      <c r="I441" s="77"/>
      <c r="J441" s="68"/>
      <c r="K441" s="68"/>
      <c r="L441" s="77"/>
      <c r="M441" s="68"/>
      <c r="N441" s="77"/>
      <c r="O441" s="68"/>
      <c r="P441" s="68"/>
      <c r="Q441" s="67"/>
    </row>
    <row r="442" spans="1:31" ht="23.25" customHeight="1">
      <c r="A442" s="63" t="s">
        <v>1029</v>
      </c>
      <c r="B442" s="63" t="s">
        <v>853</v>
      </c>
      <c r="C442" s="60" t="s">
        <v>1030</v>
      </c>
      <c r="D442" s="231" t="s">
        <v>1028</v>
      </c>
      <c r="E442" s="237"/>
      <c r="F442" s="76"/>
      <c r="G442" s="68"/>
      <c r="H442" s="68"/>
      <c r="I442" s="77"/>
      <c r="J442" s="68"/>
      <c r="K442" s="68"/>
      <c r="L442" s="77"/>
      <c r="M442" s="68"/>
      <c r="N442" s="77"/>
      <c r="O442" s="68"/>
      <c r="P442" s="68"/>
      <c r="Q442" s="67"/>
    </row>
    <row r="443" spans="1:31" ht="23.25" customHeight="1">
      <c r="A443" s="63" t="s">
        <v>368</v>
      </c>
      <c r="B443" s="63" t="s">
        <v>774</v>
      </c>
      <c r="C443" s="60" t="s">
        <v>368</v>
      </c>
      <c r="D443" s="67" t="s">
        <v>369</v>
      </c>
      <c r="E443" s="67" t="s">
        <v>370</v>
      </c>
      <c r="F443" s="76" t="s">
        <v>128</v>
      </c>
      <c r="G443" s="68">
        <v>1</v>
      </c>
      <c r="H443" s="68"/>
      <c r="I443" s="77"/>
      <c r="J443" s="68"/>
      <c r="K443" s="68"/>
      <c r="L443" s="77"/>
      <c r="M443" s="68"/>
      <c r="N443" s="77"/>
      <c r="O443" s="68"/>
      <c r="P443" s="68"/>
      <c r="Q443" s="67"/>
      <c r="AC443" s="62">
        <f>G443*H443</f>
        <v>0</v>
      </c>
    </row>
    <row r="444" spans="1:31" ht="23.25" customHeight="1">
      <c r="A444" s="63" t="s">
        <v>368</v>
      </c>
      <c r="B444" s="63" t="s">
        <v>774</v>
      </c>
      <c r="C444" s="60" t="s">
        <v>368</v>
      </c>
      <c r="D444" s="67" t="s">
        <v>369</v>
      </c>
      <c r="E444" s="67" t="s">
        <v>370</v>
      </c>
      <c r="F444" s="76" t="s">
        <v>128</v>
      </c>
      <c r="G444" s="68">
        <v>7.4999999999999997E-2</v>
      </c>
      <c r="H444" s="68"/>
      <c r="I444" s="77"/>
      <c r="J444" s="68"/>
      <c r="K444" s="68"/>
      <c r="L444" s="77"/>
      <c r="M444" s="68"/>
      <c r="N444" s="77"/>
      <c r="O444" s="68"/>
      <c r="P444" s="68"/>
      <c r="Q444" s="67"/>
    </row>
    <row r="445" spans="1:31" ht="23.25" customHeight="1">
      <c r="A445" s="63" t="s">
        <v>838</v>
      </c>
      <c r="B445" s="63" t="s">
        <v>774</v>
      </c>
      <c r="C445" s="60" t="s">
        <v>838</v>
      </c>
      <c r="D445" s="67" t="s">
        <v>839</v>
      </c>
      <c r="E445" s="67" t="s">
        <v>840</v>
      </c>
      <c r="F445" s="76" t="s">
        <v>348</v>
      </c>
      <c r="G445" s="68">
        <v>1</v>
      </c>
      <c r="H445" s="68"/>
      <c r="I445" s="77"/>
      <c r="J445" s="68"/>
      <c r="K445" s="68"/>
      <c r="L445" s="77"/>
      <c r="M445" s="68"/>
      <c r="N445" s="77"/>
      <c r="O445" s="68"/>
      <c r="P445" s="68"/>
      <c r="Q445" s="67"/>
      <c r="AC445" s="62">
        <f>TRUNC(TRUNC(SUM(AC442:AC444))*옵션!$B$33/100,1)</f>
        <v>0</v>
      </c>
      <c r="AD445" s="62">
        <f>TRUNC(SUM(I442:I444))+TRUNC(SUM(N442:N444))</f>
        <v>0</v>
      </c>
    </row>
    <row r="446" spans="1:31" ht="23.25" customHeight="1">
      <c r="A446" s="63" t="s">
        <v>394</v>
      </c>
      <c r="B446" s="63" t="s">
        <v>774</v>
      </c>
      <c r="C446" s="60" t="s">
        <v>394</v>
      </c>
      <c r="D446" s="67" t="s">
        <v>391</v>
      </c>
      <c r="E446" s="67" t="s">
        <v>395</v>
      </c>
      <c r="F446" s="76" t="s">
        <v>393</v>
      </c>
      <c r="G446" s="68">
        <f>일위노임!G189</f>
        <v>1.7000000000000001E-2</v>
      </c>
      <c r="H446" s="68"/>
      <c r="I446" s="77"/>
      <c r="J446" s="68"/>
      <c r="K446" s="68"/>
      <c r="L446" s="77"/>
      <c r="M446" s="68"/>
      <c r="N446" s="77"/>
      <c r="O446" s="68"/>
      <c r="P446" s="68"/>
      <c r="Q446" s="67"/>
      <c r="AE446" s="62">
        <f>L446</f>
        <v>0</v>
      </c>
    </row>
    <row r="447" spans="1:31" ht="23.25" customHeight="1">
      <c r="A447" s="63" t="s">
        <v>841</v>
      </c>
      <c r="B447" s="63" t="s">
        <v>774</v>
      </c>
      <c r="C447" s="60" t="s">
        <v>841</v>
      </c>
      <c r="D447" s="67" t="s">
        <v>842</v>
      </c>
      <c r="E447" s="67" t="s">
        <v>843</v>
      </c>
      <c r="F447" s="76" t="s">
        <v>348</v>
      </c>
      <c r="G447" s="68">
        <v>1</v>
      </c>
      <c r="H447" s="68"/>
      <c r="I447" s="77"/>
      <c r="J447" s="68"/>
      <c r="K447" s="68"/>
      <c r="L447" s="77"/>
      <c r="M447" s="68"/>
      <c r="N447" s="77"/>
      <c r="O447" s="68"/>
      <c r="P447" s="68"/>
      <c r="Q447" s="67"/>
    </row>
    <row r="448" spans="1:31" ht="23.25" customHeight="1">
      <c r="B448" s="63" t="s">
        <v>831</v>
      </c>
      <c r="D448" s="67" t="s">
        <v>832</v>
      </c>
      <c r="E448" s="67"/>
      <c r="F448" s="76"/>
      <c r="G448" s="68"/>
      <c r="H448" s="68"/>
      <c r="I448" s="77"/>
      <c r="J448" s="68"/>
      <c r="K448" s="68"/>
      <c r="L448" s="77"/>
      <c r="M448" s="68"/>
      <c r="N448" s="77"/>
      <c r="O448" s="68"/>
      <c r="P448" s="68"/>
      <c r="Q448" s="67"/>
      <c r="AC448" s="62">
        <f>TRUNC(AE448*옵션!$B$36/100,1)</f>
        <v>0</v>
      </c>
      <c r="AD448" s="62">
        <f>TRUNC(SUM(L442:L446))</f>
        <v>0</v>
      </c>
      <c r="AE448" s="62">
        <f>TRUNC(SUM(AE442:AE447))</f>
        <v>0</v>
      </c>
    </row>
    <row r="449" spans="1:31" ht="23.25" customHeight="1">
      <c r="D449" s="67"/>
      <c r="E449" s="67"/>
      <c r="F449" s="76"/>
      <c r="G449" s="68"/>
      <c r="H449" s="68"/>
      <c r="I449" s="77"/>
      <c r="J449" s="68"/>
      <c r="K449" s="68"/>
      <c r="L449" s="77"/>
      <c r="M449" s="68"/>
      <c r="N449" s="77"/>
      <c r="O449" s="68"/>
      <c r="P449" s="68"/>
      <c r="Q449" s="67"/>
    </row>
    <row r="450" spans="1:31" ht="23.25" customHeight="1">
      <c r="A450" s="63" t="s">
        <v>1032</v>
      </c>
      <c r="B450" s="63" t="s">
        <v>853</v>
      </c>
      <c r="C450" s="60" t="s">
        <v>1033</v>
      </c>
      <c r="D450" s="231" t="s">
        <v>1031</v>
      </c>
      <c r="E450" s="237"/>
      <c r="F450" s="76"/>
      <c r="G450" s="68"/>
      <c r="H450" s="68"/>
      <c r="I450" s="77"/>
      <c r="J450" s="68"/>
      <c r="K450" s="68"/>
      <c r="L450" s="77"/>
      <c r="M450" s="68"/>
      <c r="N450" s="77"/>
      <c r="O450" s="68"/>
      <c r="P450" s="68"/>
      <c r="Q450" s="67"/>
    </row>
    <row r="451" spans="1:31" ht="23.25" customHeight="1">
      <c r="A451" s="63" t="s">
        <v>251</v>
      </c>
      <c r="B451" s="63" t="s">
        <v>776</v>
      </c>
      <c r="C451" s="60" t="s">
        <v>251</v>
      </c>
      <c r="D451" s="67" t="s">
        <v>252</v>
      </c>
      <c r="E451" s="67" t="s">
        <v>253</v>
      </c>
      <c r="F451" s="76" t="s">
        <v>128</v>
      </c>
      <c r="G451" s="68">
        <v>1</v>
      </c>
      <c r="H451" s="68"/>
      <c r="I451" s="77"/>
      <c r="J451" s="68"/>
      <c r="K451" s="68"/>
      <c r="L451" s="77"/>
      <c r="M451" s="68"/>
      <c r="N451" s="77"/>
      <c r="O451" s="68"/>
      <c r="P451" s="68"/>
      <c r="Q451" s="67"/>
      <c r="AC451" s="62">
        <f>G451*H451</f>
        <v>0</v>
      </c>
    </row>
    <row r="452" spans="1:31" ht="23.25" customHeight="1">
      <c r="A452" s="63" t="s">
        <v>251</v>
      </c>
      <c r="B452" s="63" t="s">
        <v>776</v>
      </c>
      <c r="C452" s="60" t="s">
        <v>251</v>
      </c>
      <c r="D452" s="67" t="s">
        <v>252</v>
      </c>
      <c r="E452" s="67" t="s">
        <v>253</v>
      </c>
      <c r="F452" s="76" t="s">
        <v>128</v>
      </c>
      <c r="G452" s="68">
        <v>7.4999999999999997E-2</v>
      </c>
      <c r="H452" s="68"/>
      <c r="I452" s="77"/>
      <c r="J452" s="68"/>
      <c r="K452" s="68"/>
      <c r="L452" s="77"/>
      <c r="M452" s="68"/>
      <c r="N452" s="77"/>
      <c r="O452" s="68"/>
      <c r="P452" s="68"/>
      <c r="Q452" s="67"/>
    </row>
    <row r="453" spans="1:31" ht="23.25" customHeight="1">
      <c r="A453" s="63" t="s">
        <v>838</v>
      </c>
      <c r="B453" s="63" t="s">
        <v>776</v>
      </c>
      <c r="C453" s="60" t="s">
        <v>838</v>
      </c>
      <c r="D453" s="67" t="s">
        <v>839</v>
      </c>
      <c r="E453" s="67" t="s">
        <v>840</v>
      </c>
      <c r="F453" s="76" t="s">
        <v>348</v>
      </c>
      <c r="G453" s="68">
        <v>1</v>
      </c>
      <c r="H453" s="68"/>
      <c r="I453" s="77"/>
      <c r="J453" s="68"/>
      <c r="K453" s="68"/>
      <c r="L453" s="77"/>
      <c r="M453" s="68"/>
      <c r="N453" s="77"/>
      <c r="O453" s="68"/>
      <c r="P453" s="68"/>
      <c r="Q453" s="67"/>
      <c r="AC453" s="62">
        <f>TRUNC(TRUNC(SUM(AC450:AC452))*옵션!$B$33/100,1)</f>
        <v>0</v>
      </c>
      <c r="AD453" s="62">
        <f>TRUNC(SUM(I450:I452))+TRUNC(SUM(N450:N452))</f>
        <v>0</v>
      </c>
    </row>
    <row r="454" spans="1:31" ht="23.25" customHeight="1">
      <c r="A454" s="63" t="s">
        <v>394</v>
      </c>
      <c r="B454" s="63" t="s">
        <v>776</v>
      </c>
      <c r="C454" s="60" t="s">
        <v>394</v>
      </c>
      <c r="D454" s="67" t="s">
        <v>391</v>
      </c>
      <c r="E454" s="67" t="s">
        <v>395</v>
      </c>
      <c r="F454" s="76" t="s">
        <v>393</v>
      </c>
      <c r="G454" s="68">
        <f>일위노임!G192</f>
        <v>1.4999999999999999E-2</v>
      </c>
      <c r="H454" s="68"/>
      <c r="I454" s="77"/>
      <c r="J454" s="68"/>
      <c r="K454" s="68"/>
      <c r="L454" s="77"/>
      <c r="M454" s="68"/>
      <c r="N454" s="77"/>
      <c r="O454" s="68"/>
      <c r="P454" s="68"/>
      <c r="Q454" s="67"/>
      <c r="AE454" s="62">
        <f>L454</f>
        <v>0</v>
      </c>
    </row>
    <row r="455" spans="1:31" ht="23.25" customHeight="1">
      <c r="A455" s="63" t="s">
        <v>841</v>
      </c>
      <c r="B455" s="63" t="s">
        <v>776</v>
      </c>
      <c r="C455" s="60" t="s">
        <v>841</v>
      </c>
      <c r="D455" s="67" t="s">
        <v>842</v>
      </c>
      <c r="E455" s="67" t="s">
        <v>843</v>
      </c>
      <c r="F455" s="76" t="s">
        <v>348</v>
      </c>
      <c r="G455" s="68">
        <v>1</v>
      </c>
      <c r="H455" s="68"/>
      <c r="I455" s="77"/>
      <c r="J455" s="68"/>
      <c r="K455" s="68"/>
      <c r="L455" s="77"/>
      <c r="M455" s="68"/>
      <c r="N455" s="77"/>
      <c r="O455" s="68"/>
      <c r="P455" s="68"/>
      <c r="Q455" s="67"/>
    </row>
    <row r="456" spans="1:31" ht="23.25" customHeight="1">
      <c r="B456" s="63" t="s">
        <v>831</v>
      </c>
      <c r="D456" s="67" t="s">
        <v>832</v>
      </c>
      <c r="E456" s="67"/>
      <c r="F456" s="76"/>
      <c r="G456" s="68"/>
      <c r="H456" s="68"/>
      <c r="I456" s="77"/>
      <c r="J456" s="68"/>
      <c r="K456" s="68"/>
      <c r="L456" s="77"/>
      <c r="M456" s="68"/>
      <c r="N456" s="77"/>
      <c r="O456" s="68"/>
      <c r="P456" s="68"/>
      <c r="Q456" s="67"/>
      <c r="AC456" s="62">
        <f>TRUNC(AE456*옵션!$B$36/100,1)</f>
        <v>0</v>
      </c>
      <c r="AD456" s="62">
        <f>TRUNC(SUM(L450:L454))</f>
        <v>0</v>
      </c>
      <c r="AE456" s="62">
        <f>TRUNC(SUM(AE450:AE455))</f>
        <v>0</v>
      </c>
    </row>
    <row r="457" spans="1:31" ht="23.25" customHeight="1">
      <c r="D457" s="67"/>
      <c r="E457" s="67"/>
      <c r="F457" s="76"/>
      <c r="G457" s="68"/>
      <c r="H457" s="68"/>
      <c r="I457" s="77"/>
      <c r="J457" s="68"/>
      <c r="K457" s="68"/>
      <c r="L457" s="77"/>
      <c r="M457" s="68"/>
      <c r="N457" s="77"/>
      <c r="O457" s="68"/>
      <c r="P457" s="68"/>
      <c r="Q457" s="67"/>
    </row>
    <row r="458" spans="1:31" ht="23.25" customHeight="1">
      <c r="A458" s="63" t="s">
        <v>1035</v>
      </c>
      <c r="B458" s="63" t="s">
        <v>882</v>
      </c>
      <c r="C458" s="60" t="s">
        <v>1036</v>
      </c>
      <c r="D458" s="231" t="s">
        <v>1034</v>
      </c>
      <c r="E458" s="237"/>
      <c r="F458" s="76"/>
      <c r="G458" s="68"/>
      <c r="H458" s="68"/>
      <c r="I458" s="77"/>
      <c r="J458" s="68"/>
      <c r="K458" s="68"/>
      <c r="L458" s="77"/>
      <c r="M458" s="68"/>
      <c r="N458" s="77"/>
      <c r="O458" s="68"/>
      <c r="P458" s="68"/>
      <c r="Q458" s="67"/>
    </row>
    <row r="459" spans="1:31" ht="23.25" customHeight="1">
      <c r="A459" s="63" t="s">
        <v>254</v>
      </c>
      <c r="B459" s="63" t="s">
        <v>778</v>
      </c>
      <c r="C459" s="60" t="s">
        <v>254</v>
      </c>
      <c r="D459" s="67" t="s">
        <v>252</v>
      </c>
      <c r="E459" s="67" t="s">
        <v>255</v>
      </c>
      <c r="F459" s="76" t="s">
        <v>128</v>
      </c>
      <c r="G459" s="68">
        <v>1</v>
      </c>
      <c r="H459" s="68"/>
      <c r="I459" s="77"/>
      <c r="J459" s="68"/>
      <c r="K459" s="68"/>
      <c r="L459" s="77"/>
      <c r="M459" s="68"/>
      <c r="N459" s="77"/>
      <c r="O459" s="68"/>
      <c r="P459" s="68"/>
      <c r="Q459" s="67"/>
      <c r="AC459" s="62">
        <f>G459*H459</f>
        <v>0</v>
      </c>
    </row>
    <row r="460" spans="1:31" ht="23.25" customHeight="1">
      <c r="A460" s="63" t="s">
        <v>254</v>
      </c>
      <c r="B460" s="63" t="s">
        <v>778</v>
      </c>
      <c r="C460" s="60" t="s">
        <v>254</v>
      </c>
      <c r="D460" s="67" t="s">
        <v>252</v>
      </c>
      <c r="E460" s="67" t="s">
        <v>255</v>
      </c>
      <c r="F460" s="76" t="s">
        <v>128</v>
      </c>
      <c r="G460" s="68">
        <v>7.4999999999999997E-2</v>
      </c>
      <c r="H460" s="68"/>
      <c r="I460" s="77"/>
      <c r="J460" s="68"/>
      <c r="K460" s="68"/>
      <c r="L460" s="77"/>
      <c r="M460" s="68"/>
      <c r="N460" s="77"/>
      <c r="O460" s="68"/>
      <c r="P460" s="68"/>
      <c r="Q460" s="67"/>
    </row>
    <row r="461" spans="1:31" ht="23.25" customHeight="1">
      <c r="A461" s="63" t="s">
        <v>838</v>
      </c>
      <c r="B461" s="63" t="s">
        <v>778</v>
      </c>
      <c r="C461" s="60" t="s">
        <v>838</v>
      </c>
      <c r="D461" s="67" t="s">
        <v>839</v>
      </c>
      <c r="E461" s="67" t="s">
        <v>840</v>
      </c>
      <c r="F461" s="76" t="s">
        <v>348</v>
      </c>
      <c r="G461" s="68">
        <v>1</v>
      </c>
      <c r="H461" s="68"/>
      <c r="I461" s="77"/>
      <c r="J461" s="68"/>
      <c r="K461" s="68"/>
      <c r="L461" s="77"/>
      <c r="M461" s="68"/>
      <c r="N461" s="77"/>
      <c r="O461" s="68"/>
      <c r="P461" s="68"/>
      <c r="Q461" s="67"/>
      <c r="AC461" s="62">
        <f>TRUNC(TRUNC(SUM(AC458:AC460))*옵션!$B$33/100,1)</f>
        <v>0</v>
      </c>
      <c r="AD461" s="62">
        <f>TRUNC(SUM(I458:I460))+TRUNC(SUM(N458:N460))</f>
        <v>0</v>
      </c>
    </row>
    <row r="462" spans="1:31" ht="23.25" customHeight="1">
      <c r="A462" s="63" t="s">
        <v>394</v>
      </c>
      <c r="B462" s="63" t="s">
        <v>778</v>
      </c>
      <c r="C462" s="60" t="s">
        <v>394</v>
      </c>
      <c r="D462" s="67" t="s">
        <v>391</v>
      </c>
      <c r="E462" s="67" t="s">
        <v>395</v>
      </c>
      <c r="F462" s="76" t="s">
        <v>393</v>
      </c>
      <c r="G462" s="68">
        <f>일위노임!G195</f>
        <v>1.4999999999999999E-2</v>
      </c>
      <c r="H462" s="68"/>
      <c r="I462" s="77"/>
      <c r="J462" s="68"/>
      <c r="K462" s="68"/>
      <c r="L462" s="77"/>
      <c r="M462" s="68"/>
      <c r="N462" s="77"/>
      <c r="O462" s="68"/>
      <c r="P462" s="68"/>
      <c r="Q462" s="67"/>
      <c r="AE462" s="62">
        <f>L462</f>
        <v>0</v>
      </c>
    </row>
    <row r="463" spans="1:31" ht="23.25" customHeight="1">
      <c r="A463" s="63" t="s">
        <v>841</v>
      </c>
      <c r="B463" s="63" t="s">
        <v>778</v>
      </c>
      <c r="C463" s="60" t="s">
        <v>841</v>
      </c>
      <c r="D463" s="67" t="s">
        <v>842</v>
      </c>
      <c r="E463" s="67" t="s">
        <v>843</v>
      </c>
      <c r="F463" s="76" t="s">
        <v>348</v>
      </c>
      <c r="G463" s="68">
        <v>1</v>
      </c>
      <c r="H463" s="68"/>
      <c r="I463" s="77"/>
      <c r="J463" s="68"/>
      <c r="K463" s="68"/>
      <c r="L463" s="77"/>
      <c r="M463" s="68"/>
      <c r="N463" s="77"/>
      <c r="O463" s="68"/>
      <c r="P463" s="68"/>
      <c r="Q463" s="67"/>
    </row>
    <row r="464" spans="1:31" ht="23.25" customHeight="1">
      <c r="B464" s="63" t="s">
        <v>831</v>
      </c>
      <c r="D464" s="67" t="s">
        <v>832</v>
      </c>
      <c r="E464" s="67"/>
      <c r="F464" s="76"/>
      <c r="G464" s="68"/>
      <c r="H464" s="68"/>
      <c r="I464" s="77"/>
      <c r="J464" s="68"/>
      <c r="K464" s="68"/>
      <c r="L464" s="77"/>
      <c r="M464" s="68"/>
      <c r="N464" s="77"/>
      <c r="O464" s="68"/>
      <c r="P464" s="68"/>
      <c r="Q464" s="67"/>
      <c r="AC464" s="62">
        <f>TRUNC(AE464*옵션!$B$36/100,1)</f>
        <v>0</v>
      </c>
      <c r="AD464" s="62">
        <f>TRUNC(SUM(L458:L462))</f>
        <v>0</v>
      </c>
      <c r="AE464" s="62">
        <f>TRUNC(SUM(AE458:AE463))</f>
        <v>0</v>
      </c>
    </row>
    <row r="465" spans="1:31" ht="23.25" customHeight="1">
      <c r="D465" s="67"/>
      <c r="E465" s="67"/>
      <c r="F465" s="76"/>
      <c r="G465" s="68"/>
      <c r="H465" s="68"/>
      <c r="I465" s="77"/>
      <c r="J465" s="68"/>
      <c r="K465" s="68"/>
      <c r="L465" s="77"/>
      <c r="M465" s="68"/>
      <c r="N465" s="77"/>
      <c r="O465" s="68"/>
      <c r="P465" s="68"/>
      <c r="Q465" s="67"/>
    </row>
    <row r="466" spans="1:31" ht="23.25" customHeight="1">
      <c r="A466" s="63" t="s">
        <v>1038</v>
      </c>
      <c r="B466" s="63" t="s">
        <v>882</v>
      </c>
      <c r="C466" s="60" t="s">
        <v>1039</v>
      </c>
      <c r="D466" s="231" t="s">
        <v>1037</v>
      </c>
      <c r="E466" s="237"/>
      <c r="F466" s="76"/>
      <c r="G466" s="68"/>
      <c r="H466" s="68"/>
      <c r="I466" s="77"/>
      <c r="J466" s="68"/>
      <c r="K466" s="68"/>
      <c r="L466" s="77"/>
      <c r="M466" s="68"/>
      <c r="N466" s="77"/>
      <c r="O466" s="68"/>
      <c r="P466" s="68"/>
      <c r="Q466" s="67"/>
    </row>
    <row r="467" spans="1:31" ht="23.25" customHeight="1">
      <c r="A467" s="63" t="s">
        <v>256</v>
      </c>
      <c r="B467" s="63" t="s">
        <v>780</v>
      </c>
      <c r="C467" s="60" t="s">
        <v>256</v>
      </c>
      <c r="D467" s="67" t="s">
        <v>252</v>
      </c>
      <c r="E467" s="67" t="s">
        <v>257</v>
      </c>
      <c r="F467" s="76" t="s">
        <v>128</v>
      </c>
      <c r="G467" s="68">
        <v>1</v>
      </c>
      <c r="H467" s="68"/>
      <c r="I467" s="77"/>
      <c r="J467" s="68"/>
      <c r="K467" s="68"/>
      <c r="L467" s="77"/>
      <c r="M467" s="68"/>
      <c r="N467" s="77"/>
      <c r="O467" s="68"/>
      <c r="P467" s="68"/>
      <c r="Q467" s="67"/>
      <c r="AC467" s="62">
        <f>G467*H467</f>
        <v>0</v>
      </c>
    </row>
    <row r="468" spans="1:31" ht="23.25" customHeight="1">
      <c r="A468" s="63" t="s">
        <v>256</v>
      </c>
      <c r="B468" s="63" t="s">
        <v>780</v>
      </c>
      <c r="C468" s="60" t="s">
        <v>256</v>
      </c>
      <c r="D468" s="67" t="s">
        <v>252</v>
      </c>
      <c r="E468" s="67" t="s">
        <v>257</v>
      </c>
      <c r="F468" s="76" t="s">
        <v>128</v>
      </c>
      <c r="G468" s="68">
        <v>7.4999999999999997E-2</v>
      </c>
      <c r="H468" s="68"/>
      <c r="I468" s="77"/>
      <c r="J468" s="68"/>
      <c r="K468" s="68"/>
      <c r="L468" s="77"/>
      <c r="M468" s="68"/>
      <c r="N468" s="77"/>
      <c r="O468" s="68"/>
      <c r="P468" s="68"/>
      <c r="Q468" s="67"/>
    </row>
    <row r="469" spans="1:31" ht="23.25" customHeight="1">
      <c r="A469" s="63" t="s">
        <v>838</v>
      </c>
      <c r="B469" s="63" t="s">
        <v>780</v>
      </c>
      <c r="C469" s="60" t="s">
        <v>838</v>
      </c>
      <c r="D469" s="67" t="s">
        <v>839</v>
      </c>
      <c r="E469" s="67" t="s">
        <v>840</v>
      </c>
      <c r="F469" s="76" t="s">
        <v>348</v>
      </c>
      <c r="G469" s="68">
        <v>1</v>
      </c>
      <c r="H469" s="68"/>
      <c r="I469" s="77"/>
      <c r="J469" s="68"/>
      <c r="K469" s="68"/>
      <c r="L469" s="77"/>
      <c r="M469" s="68"/>
      <c r="N469" s="77"/>
      <c r="O469" s="68"/>
      <c r="P469" s="68"/>
      <c r="Q469" s="67"/>
      <c r="AC469" s="62">
        <f>TRUNC(TRUNC(SUM(AC466:AC468))*옵션!$B$33/100,1)</f>
        <v>0</v>
      </c>
      <c r="AD469" s="62">
        <f>TRUNC(SUM(I466:I468))+TRUNC(SUM(N466:N468))</f>
        <v>0</v>
      </c>
    </row>
    <row r="470" spans="1:31" ht="23.25" customHeight="1">
      <c r="A470" s="63" t="s">
        <v>394</v>
      </c>
      <c r="B470" s="63" t="s">
        <v>780</v>
      </c>
      <c r="C470" s="60" t="s">
        <v>394</v>
      </c>
      <c r="D470" s="67" t="s">
        <v>391</v>
      </c>
      <c r="E470" s="67" t="s">
        <v>395</v>
      </c>
      <c r="F470" s="76" t="s">
        <v>393</v>
      </c>
      <c r="G470" s="68">
        <f>일위노임!G198</f>
        <v>1.35E-2</v>
      </c>
      <c r="H470" s="68"/>
      <c r="I470" s="77"/>
      <c r="J470" s="68"/>
      <c r="K470" s="68"/>
      <c r="L470" s="77"/>
      <c r="M470" s="68"/>
      <c r="N470" s="77"/>
      <c r="O470" s="68"/>
      <c r="P470" s="68"/>
      <c r="Q470" s="67"/>
      <c r="AE470" s="62">
        <f>L470</f>
        <v>0</v>
      </c>
    </row>
    <row r="471" spans="1:31" ht="23.25" customHeight="1">
      <c r="A471" s="63" t="s">
        <v>841</v>
      </c>
      <c r="B471" s="63" t="s">
        <v>780</v>
      </c>
      <c r="C471" s="60" t="s">
        <v>841</v>
      </c>
      <c r="D471" s="67" t="s">
        <v>842</v>
      </c>
      <c r="E471" s="67" t="s">
        <v>843</v>
      </c>
      <c r="F471" s="76" t="s">
        <v>348</v>
      </c>
      <c r="G471" s="68">
        <v>1</v>
      </c>
      <c r="H471" s="68"/>
      <c r="I471" s="77"/>
      <c r="J471" s="68"/>
      <c r="K471" s="68"/>
      <c r="L471" s="77"/>
      <c r="M471" s="68"/>
      <c r="N471" s="77"/>
      <c r="O471" s="68"/>
      <c r="P471" s="68"/>
      <c r="Q471" s="67"/>
    </row>
    <row r="472" spans="1:31" ht="23.25" customHeight="1">
      <c r="B472" s="63" t="s">
        <v>831</v>
      </c>
      <c r="D472" s="67" t="s">
        <v>832</v>
      </c>
      <c r="E472" s="67"/>
      <c r="F472" s="76"/>
      <c r="G472" s="68"/>
      <c r="H472" s="68"/>
      <c r="I472" s="77"/>
      <c r="J472" s="68"/>
      <c r="K472" s="68"/>
      <c r="L472" s="77"/>
      <c r="M472" s="68"/>
      <c r="N472" s="77"/>
      <c r="O472" s="68"/>
      <c r="P472" s="68"/>
      <c r="Q472" s="67"/>
      <c r="AC472" s="62">
        <f>TRUNC(AE472*옵션!$B$36/100,1)</f>
        <v>0</v>
      </c>
      <c r="AD472" s="62">
        <f>TRUNC(SUM(L466:L470))</f>
        <v>0</v>
      </c>
      <c r="AE472" s="62">
        <f>TRUNC(SUM(AE466:AE471))</f>
        <v>0</v>
      </c>
    </row>
    <row r="473" spans="1:31" ht="23.25" customHeight="1">
      <c r="D473" s="67"/>
      <c r="E473" s="67"/>
      <c r="F473" s="76"/>
      <c r="G473" s="68"/>
      <c r="H473" s="68"/>
      <c r="I473" s="77"/>
      <c r="J473" s="68"/>
      <c r="K473" s="68"/>
      <c r="L473" s="77"/>
      <c r="M473" s="68"/>
      <c r="N473" s="77"/>
      <c r="O473" s="68"/>
      <c r="P473" s="68"/>
      <c r="Q473" s="67"/>
    </row>
    <row r="474" spans="1:31" ht="23.25" customHeight="1">
      <c r="A474" s="63" t="s">
        <v>1041</v>
      </c>
      <c r="B474" s="63" t="s">
        <v>882</v>
      </c>
      <c r="C474" s="60" t="s">
        <v>1042</v>
      </c>
      <c r="D474" s="231" t="s">
        <v>1040</v>
      </c>
      <c r="E474" s="237"/>
      <c r="F474" s="76"/>
      <c r="G474" s="68"/>
      <c r="H474" s="68"/>
      <c r="I474" s="77"/>
      <c r="J474" s="68"/>
      <c r="K474" s="68"/>
      <c r="L474" s="77"/>
      <c r="M474" s="68"/>
      <c r="N474" s="77"/>
      <c r="O474" s="68"/>
      <c r="P474" s="68"/>
      <c r="Q474" s="67"/>
    </row>
    <row r="475" spans="1:31" ht="23.25" customHeight="1">
      <c r="A475" s="63" t="s">
        <v>258</v>
      </c>
      <c r="B475" s="63" t="s">
        <v>782</v>
      </c>
      <c r="C475" s="60" t="s">
        <v>258</v>
      </c>
      <c r="D475" s="67" t="s">
        <v>252</v>
      </c>
      <c r="E475" s="67" t="s">
        <v>259</v>
      </c>
      <c r="F475" s="76" t="s">
        <v>128</v>
      </c>
      <c r="G475" s="68">
        <v>1</v>
      </c>
      <c r="H475" s="68"/>
      <c r="I475" s="77"/>
      <c r="J475" s="68"/>
      <c r="K475" s="68"/>
      <c r="L475" s="77"/>
      <c r="M475" s="68"/>
      <c r="N475" s="77"/>
      <c r="O475" s="68"/>
      <c r="P475" s="68"/>
      <c r="Q475" s="67"/>
      <c r="AC475" s="62">
        <f>G475*H475</f>
        <v>0</v>
      </c>
    </row>
    <row r="476" spans="1:31" ht="23.25" customHeight="1">
      <c r="A476" s="63" t="s">
        <v>258</v>
      </c>
      <c r="B476" s="63" t="s">
        <v>782</v>
      </c>
      <c r="C476" s="60" t="s">
        <v>258</v>
      </c>
      <c r="D476" s="67" t="s">
        <v>252</v>
      </c>
      <c r="E476" s="67" t="s">
        <v>259</v>
      </c>
      <c r="F476" s="76" t="s">
        <v>128</v>
      </c>
      <c r="G476" s="68">
        <v>7.4999999999999997E-2</v>
      </c>
      <c r="H476" s="68"/>
      <c r="I476" s="77"/>
      <c r="J476" s="68"/>
      <c r="K476" s="68"/>
      <c r="L476" s="77"/>
      <c r="M476" s="68"/>
      <c r="N476" s="77"/>
      <c r="O476" s="68"/>
      <c r="P476" s="68"/>
      <c r="Q476" s="67"/>
    </row>
    <row r="477" spans="1:31" ht="23.25" customHeight="1">
      <c r="A477" s="63" t="s">
        <v>838</v>
      </c>
      <c r="B477" s="63" t="s">
        <v>782</v>
      </c>
      <c r="C477" s="60" t="s">
        <v>838</v>
      </c>
      <c r="D477" s="67" t="s">
        <v>839</v>
      </c>
      <c r="E477" s="67" t="s">
        <v>840</v>
      </c>
      <c r="F477" s="76" t="s">
        <v>348</v>
      </c>
      <c r="G477" s="68">
        <v>1</v>
      </c>
      <c r="H477" s="68"/>
      <c r="I477" s="77"/>
      <c r="J477" s="68"/>
      <c r="K477" s="68"/>
      <c r="L477" s="77"/>
      <c r="M477" s="68"/>
      <c r="N477" s="77"/>
      <c r="O477" s="68"/>
      <c r="P477" s="68"/>
      <c r="Q477" s="67"/>
      <c r="AC477" s="62">
        <f>TRUNC(TRUNC(SUM(AC474:AC476))*옵션!$B$33/100,1)</f>
        <v>0</v>
      </c>
      <c r="AD477" s="62">
        <f>TRUNC(SUM(I474:I476))+TRUNC(SUM(N474:N476))</f>
        <v>0</v>
      </c>
    </row>
    <row r="478" spans="1:31" ht="23.25" customHeight="1">
      <c r="A478" s="63" t="s">
        <v>394</v>
      </c>
      <c r="B478" s="63" t="s">
        <v>782</v>
      </c>
      <c r="C478" s="60" t="s">
        <v>394</v>
      </c>
      <c r="D478" s="67" t="s">
        <v>391</v>
      </c>
      <c r="E478" s="67" t="s">
        <v>395</v>
      </c>
      <c r="F478" s="76" t="s">
        <v>393</v>
      </c>
      <c r="G478" s="68">
        <f>일위노임!G201</f>
        <v>1.3010000000000001E-2</v>
      </c>
      <c r="H478" s="68"/>
      <c r="I478" s="77"/>
      <c r="J478" s="68"/>
      <c r="K478" s="68"/>
      <c r="L478" s="77"/>
      <c r="M478" s="68"/>
      <c r="N478" s="77"/>
      <c r="O478" s="68"/>
      <c r="P478" s="68"/>
      <c r="Q478" s="67"/>
      <c r="AE478" s="62">
        <f>L478</f>
        <v>0</v>
      </c>
    </row>
    <row r="479" spans="1:31" ht="23.25" customHeight="1">
      <c r="A479" s="63" t="s">
        <v>841</v>
      </c>
      <c r="B479" s="63" t="s">
        <v>782</v>
      </c>
      <c r="C479" s="60" t="s">
        <v>841</v>
      </c>
      <c r="D479" s="67" t="s">
        <v>842</v>
      </c>
      <c r="E479" s="67" t="s">
        <v>843</v>
      </c>
      <c r="F479" s="76" t="s">
        <v>348</v>
      </c>
      <c r="G479" s="68">
        <v>1</v>
      </c>
      <c r="H479" s="68"/>
      <c r="I479" s="77"/>
      <c r="J479" s="68"/>
      <c r="K479" s="68"/>
      <c r="L479" s="77"/>
      <c r="M479" s="68"/>
      <c r="N479" s="77"/>
      <c r="O479" s="68"/>
      <c r="P479" s="68"/>
      <c r="Q479" s="67"/>
    </row>
    <row r="480" spans="1:31" ht="23.25" customHeight="1">
      <c r="B480" s="63" t="s">
        <v>831</v>
      </c>
      <c r="D480" s="67" t="s">
        <v>832</v>
      </c>
      <c r="E480" s="67"/>
      <c r="F480" s="76"/>
      <c r="G480" s="68"/>
      <c r="H480" s="68"/>
      <c r="I480" s="77"/>
      <c r="J480" s="68"/>
      <c r="K480" s="68"/>
      <c r="L480" s="77"/>
      <c r="M480" s="68"/>
      <c r="N480" s="77"/>
      <c r="O480" s="68"/>
      <c r="P480" s="68"/>
      <c r="Q480" s="67"/>
      <c r="AC480" s="62">
        <f>TRUNC(AE480*옵션!$B$36/100,1)</f>
        <v>0</v>
      </c>
      <c r="AD480" s="62">
        <f>TRUNC(SUM(L474:L478))</f>
        <v>0</v>
      </c>
      <c r="AE480" s="62">
        <f>TRUNC(SUM(AE474:AE479))</f>
        <v>0</v>
      </c>
    </row>
    <row r="481" spans="1:31" ht="23.25" customHeight="1">
      <c r="D481" s="67"/>
      <c r="E481" s="67"/>
      <c r="F481" s="76"/>
      <c r="G481" s="68"/>
      <c r="H481" s="68"/>
      <c r="I481" s="77"/>
      <c r="J481" s="68"/>
      <c r="K481" s="68"/>
      <c r="L481" s="77"/>
      <c r="M481" s="68"/>
      <c r="N481" s="77"/>
      <c r="O481" s="68"/>
      <c r="P481" s="68"/>
      <c r="Q481" s="67"/>
    </row>
    <row r="482" spans="1:31" ht="23.25" customHeight="1">
      <c r="A482" s="63" t="s">
        <v>1044</v>
      </c>
      <c r="B482" s="63" t="s">
        <v>882</v>
      </c>
      <c r="C482" s="60" t="s">
        <v>1045</v>
      </c>
      <c r="D482" s="231" t="s">
        <v>1043</v>
      </c>
      <c r="E482" s="237"/>
      <c r="F482" s="76"/>
      <c r="G482" s="68"/>
      <c r="H482" s="68"/>
      <c r="I482" s="77"/>
      <c r="J482" s="68"/>
      <c r="K482" s="68"/>
      <c r="L482" s="77"/>
      <c r="M482" s="68"/>
      <c r="N482" s="77"/>
      <c r="O482" s="68"/>
      <c r="P482" s="68"/>
      <c r="Q482" s="67"/>
    </row>
    <row r="483" spans="1:31" ht="23.25" customHeight="1">
      <c r="A483" s="63" t="s">
        <v>260</v>
      </c>
      <c r="B483" s="63" t="s">
        <v>784</v>
      </c>
      <c r="C483" s="60" t="s">
        <v>260</v>
      </c>
      <c r="D483" s="67" t="s">
        <v>252</v>
      </c>
      <c r="E483" s="67" t="s">
        <v>261</v>
      </c>
      <c r="F483" s="76" t="s">
        <v>128</v>
      </c>
      <c r="G483" s="68">
        <v>1</v>
      </c>
      <c r="H483" s="68"/>
      <c r="I483" s="77"/>
      <c r="J483" s="68"/>
      <c r="K483" s="68"/>
      <c r="L483" s="77"/>
      <c r="M483" s="68"/>
      <c r="N483" s="77"/>
      <c r="O483" s="68"/>
      <c r="P483" s="68"/>
      <c r="Q483" s="67"/>
      <c r="AC483" s="62">
        <f>G483*H483</f>
        <v>0</v>
      </c>
    </row>
    <row r="484" spans="1:31" ht="23.25" customHeight="1">
      <c r="A484" s="63" t="s">
        <v>260</v>
      </c>
      <c r="B484" s="63" t="s">
        <v>784</v>
      </c>
      <c r="C484" s="60" t="s">
        <v>260</v>
      </c>
      <c r="D484" s="67" t="s">
        <v>252</v>
      </c>
      <c r="E484" s="67" t="s">
        <v>261</v>
      </c>
      <c r="F484" s="76" t="s">
        <v>128</v>
      </c>
      <c r="G484" s="68">
        <v>7.4999999999999997E-2</v>
      </c>
      <c r="H484" s="68"/>
      <c r="I484" s="77"/>
      <c r="J484" s="68"/>
      <c r="K484" s="68"/>
      <c r="L484" s="77"/>
      <c r="M484" s="68"/>
      <c r="N484" s="77"/>
      <c r="O484" s="68"/>
      <c r="P484" s="68"/>
      <c r="Q484" s="67"/>
    </row>
    <row r="485" spans="1:31" ht="23.25" customHeight="1">
      <c r="A485" s="63" t="s">
        <v>838</v>
      </c>
      <c r="B485" s="63" t="s">
        <v>784</v>
      </c>
      <c r="C485" s="60" t="s">
        <v>838</v>
      </c>
      <c r="D485" s="67" t="s">
        <v>839</v>
      </c>
      <c r="E485" s="67" t="s">
        <v>840</v>
      </c>
      <c r="F485" s="76" t="s">
        <v>348</v>
      </c>
      <c r="G485" s="68">
        <v>1</v>
      </c>
      <c r="H485" s="68"/>
      <c r="I485" s="77"/>
      <c r="J485" s="68"/>
      <c r="K485" s="68"/>
      <c r="L485" s="77"/>
      <c r="M485" s="68"/>
      <c r="N485" s="77"/>
      <c r="O485" s="68"/>
      <c r="P485" s="68"/>
      <c r="Q485" s="67"/>
      <c r="AC485" s="62">
        <f>TRUNC(TRUNC(SUM(AC482:AC484))*옵션!$B$33/100,1)</f>
        <v>0</v>
      </c>
      <c r="AD485" s="62">
        <f>TRUNC(SUM(I482:I484))+TRUNC(SUM(N482:N484))</f>
        <v>0</v>
      </c>
    </row>
    <row r="486" spans="1:31" ht="23.25" customHeight="1">
      <c r="A486" s="63" t="s">
        <v>394</v>
      </c>
      <c r="B486" s="63" t="s">
        <v>784</v>
      </c>
      <c r="C486" s="60" t="s">
        <v>394</v>
      </c>
      <c r="D486" s="67" t="s">
        <v>391</v>
      </c>
      <c r="E486" s="67" t="s">
        <v>395</v>
      </c>
      <c r="F486" s="76" t="s">
        <v>393</v>
      </c>
      <c r="G486" s="68">
        <f>일위노임!G204</f>
        <v>1.2749999999999999E-2</v>
      </c>
      <c r="H486" s="68"/>
      <c r="I486" s="77"/>
      <c r="J486" s="68"/>
      <c r="K486" s="68"/>
      <c r="L486" s="77"/>
      <c r="M486" s="68"/>
      <c r="N486" s="77"/>
      <c r="O486" s="68"/>
      <c r="P486" s="68"/>
      <c r="Q486" s="67"/>
      <c r="AE486" s="62">
        <f>L486</f>
        <v>0</v>
      </c>
    </row>
    <row r="487" spans="1:31" ht="23.25" customHeight="1">
      <c r="A487" s="63" t="s">
        <v>841</v>
      </c>
      <c r="B487" s="63" t="s">
        <v>784</v>
      </c>
      <c r="C487" s="60" t="s">
        <v>841</v>
      </c>
      <c r="D487" s="67" t="s">
        <v>842</v>
      </c>
      <c r="E487" s="67" t="s">
        <v>843</v>
      </c>
      <c r="F487" s="76" t="s">
        <v>348</v>
      </c>
      <c r="G487" s="68">
        <v>1</v>
      </c>
      <c r="H487" s="68"/>
      <c r="I487" s="77"/>
      <c r="J487" s="68"/>
      <c r="K487" s="68"/>
      <c r="L487" s="77"/>
      <c r="M487" s="68"/>
      <c r="N487" s="77"/>
      <c r="O487" s="68"/>
      <c r="P487" s="68"/>
      <c r="Q487" s="67"/>
    </row>
    <row r="488" spans="1:31" ht="23.25" customHeight="1">
      <c r="B488" s="63" t="s">
        <v>831</v>
      </c>
      <c r="D488" s="67" t="s">
        <v>832</v>
      </c>
      <c r="E488" s="67"/>
      <c r="F488" s="76"/>
      <c r="G488" s="68"/>
      <c r="H488" s="68"/>
      <c r="I488" s="77"/>
      <c r="J488" s="68"/>
      <c r="K488" s="68"/>
      <c r="L488" s="77"/>
      <c r="M488" s="68"/>
      <c r="N488" s="77"/>
      <c r="O488" s="68"/>
      <c r="P488" s="68"/>
      <c r="Q488" s="67"/>
      <c r="AC488" s="62">
        <f>TRUNC(AE488*옵션!$B$36/100,1)</f>
        <v>0</v>
      </c>
      <c r="AD488" s="62">
        <f>TRUNC(SUM(L482:L486))</f>
        <v>0</v>
      </c>
      <c r="AE488" s="62">
        <f>TRUNC(SUM(AE482:AE487))</f>
        <v>0</v>
      </c>
    </row>
    <row r="489" spans="1:31" ht="23.25" customHeight="1">
      <c r="D489" s="67"/>
      <c r="E489" s="67"/>
      <c r="F489" s="76"/>
      <c r="G489" s="68"/>
      <c r="H489" s="68"/>
      <c r="I489" s="77"/>
      <c r="J489" s="68"/>
      <c r="K489" s="68"/>
      <c r="L489" s="77"/>
      <c r="M489" s="68"/>
      <c r="N489" s="77"/>
      <c r="O489" s="68"/>
      <c r="P489" s="68"/>
      <c r="Q489" s="67"/>
    </row>
    <row r="490" spans="1:31" ht="23.25" customHeight="1">
      <c r="A490" s="63" t="s">
        <v>1047</v>
      </c>
      <c r="B490" s="63" t="s">
        <v>882</v>
      </c>
      <c r="C490" s="60" t="s">
        <v>1048</v>
      </c>
      <c r="D490" s="231" t="s">
        <v>1046</v>
      </c>
      <c r="E490" s="237"/>
      <c r="F490" s="76"/>
      <c r="G490" s="68"/>
      <c r="H490" s="68"/>
      <c r="I490" s="77"/>
      <c r="J490" s="68"/>
      <c r="K490" s="68"/>
      <c r="L490" s="77"/>
      <c r="M490" s="68"/>
      <c r="N490" s="77"/>
      <c r="O490" s="68"/>
      <c r="P490" s="68"/>
      <c r="Q490" s="67"/>
    </row>
    <row r="491" spans="1:31" ht="23.25" customHeight="1">
      <c r="A491" s="63" t="s">
        <v>262</v>
      </c>
      <c r="B491" s="63" t="s">
        <v>786</v>
      </c>
      <c r="C491" s="60" t="s">
        <v>262</v>
      </c>
      <c r="D491" s="67" t="s">
        <v>252</v>
      </c>
      <c r="E491" s="67" t="s">
        <v>263</v>
      </c>
      <c r="F491" s="76" t="s">
        <v>128</v>
      </c>
      <c r="G491" s="68">
        <v>1</v>
      </c>
      <c r="H491" s="68"/>
      <c r="I491" s="77"/>
      <c r="J491" s="68"/>
      <c r="K491" s="68"/>
      <c r="L491" s="77"/>
      <c r="M491" s="68"/>
      <c r="N491" s="77"/>
      <c r="O491" s="68"/>
      <c r="P491" s="68"/>
      <c r="Q491" s="67"/>
      <c r="AC491" s="62">
        <f>G491*H491</f>
        <v>0</v>
      </c>
    </row>
    <row r="492" spans="1:31" ht="23.25" customHeight="1">
      <c r="A492" s="63" t="s">
        <v>262</v>
      </c>
      <c r="B492" s="63" t="s">
        <v>786</v>
      </c>
      <c r="C492" s="60" t="s">
        <v>262</v>
      </c>
      <c r="D492" s="67" t="s">
        <v>252</v>
      </c>
      <c r="E492" s="67" t="s">
        <v>263</v>
      </c>
      <c r="F492" s="76" t="s">
        <v>128</v>
      </c>
      <c r="G492" s="68">
        <v>7.4999999999999997E-2</v>
      </c>
      <c r="H492" s="68"/>
      <c r="I492" s="77"/>
      <c r="J492" s="68"/>
      <c r="K492" s="68"/>
      <c r="L492" s="77"/>
      <c r="M492" s="68"/>
      <c r="N492" s="77"/>
      <c r="O492" s="68"/>
      <c r="P492" s="68"/>
      <c r="Q492" s="67"/>
    </row>
    <row r="493" spans="1:31" ht="23.25" customHeight="1">
      <c r="A493" s="63" t="s">
        <v>838</v>
      </c>
      <c r="B493" s="63" t="s">
        <v>786</v>
      </c>
      <c r="C493" s="60" t="s">
        <v>838</v>
      </c>
      <c r="D493" s="67" t="s">
        <v>839</v>
      </c>
      <c r="E493" s="67" t="s">
        <v>840</v>
      </c>
      <c r="F493" s="76" t="s">
        <v>348</v>
      </c>
      <c r="G493" s="68">
        <v>1</v>
      </c>
      <c r="H493" s="68"/>
      <c r="I493" s="77"/>
      <c r="J493" s="68"/>
      <c r="K493" s="68"/>
      <c r="L493" s="77"/>
      <c r="M493" s="68"/>
      <c r="N493" s="77"/>
      <c r="O493" s="68"/>
      <c r="P493" s="68"/>
      <c r="Q493" s="67"/>
      <c r="AC493" s="62">
        <f>TRUNC(TRUNC(SUM(AC490:AC492))*옵션!$B$33/100,1)</f>
        <v>0</v>
      </c>
      <c r="AD493" s="62">
        <f>TRUNC(SUM(I490:I492))+TRUNC(SUM(N490:N492))</f>
        <v>0</v>
      </c>
    </row>
    <row r="494" spans="1:31" ht="23.25" customHeight="1">
      <c r="A494" s="63" t="s">
        <v>394</v>
      </c>
      <c r="B494" s="63" t="s">
        <v>786</v>
      </c>
      <c r="C494" s="60" t="s">
        <v>394</v>
      </c>
      <c r="D494" s="67" t="s">
        <v>391</v>
      </c>
      <c r="E494" s="67" t="s">
        <v>395</v>
      </c>
      <c r="F494" s="76" t="s">
        <v>393</v>
      </c>
      <c r="G494" s="68">
        <f>일위노임!G207</f>
        <v>1.26E-2</v>
      </c>
      <c r="H494" s="68"/>
      <c r="I494" s="77"/>
      <c r="J494" s="68"/>
      <c r="K494" s="68"/>
      <c r="L494" s="77"/>
      <c r="M494" s="68"/>
      <c r="N494" s="77"/>
      <c r="O494" s="68"/>
      <c r="P494" s="68"/>
      <c r="Q494" s="67"/>
      <c r="AE494" s="62">
        <f>L494</f>
        <v>0</v>
      </c>
    </row>
    <row r="495" spans="1:31" ht="23.25" customHeight="1">
      <c r="A495" s="63" t="s">
        <v>841</v>
      </c>
      <c r="B495" s="63" t="s">
        <v>786</v>
      </c>
      <c r="C495" s="60" t="s">
        <v>841</v>
      </c>
      <c r="D495" s="67" t="s">
        <v>842</v>
      </c>
      <c r="E495" s="67" t="s">
        <v>843</v>
      </c>
      <c r="F495" s="76" t="s">
        <v>348</v>
      </c>
      <c r="G495" s="68">
        <v>1</v>
      </c>
      <c r="H495" s="68"/>
      <c r="I495" s="77"/>
      <c r="J495" s="68"/>
      <c r="K495" s="68"/>
      <c r="L495" s="77"/>
      <c r="M495" s="68"/>
      <c r="N495" s="77"/>
      <c r="O495" s="68"/>
      <c r="P495" s="68"/>
      <c r="Q495" s="67"/>
    </row>
    <row r="496" spans="1:31" ht="23.25" customHeight="1">
      <c r="B496" s="63" t="s">
        <v>831</v>
      </c>
      <c r="D496" s="67" t="s">
        <v>832</v>
      </c>
      <c r="E496" s="67"/>
      <c r="F496" s="76"/>
      <c r="G496" s="68"/>
      <c r="H496" s="68"/>
      <c r="I496" s="77"/>
      <c r="J496" s="68"/>
      <c r="K496" s="68"/>
      <c r="L496" s="77"/>
      <c r="M496" s="68"/>
      <c r="N496" s="77"/>
      <c r="O496" s="68"/>
      <c r="P496" s="68"/>
      <c r="Q496" s="67"/>
      <c r="AC496" s="62">
        <f>TRUNC(AE496*옵션!$B$36/100,1)</f>
        <v>0</v>
      </c>
      <c r="AD496" s="62">
        <f>TRUNC(SUM(L490:L494))</f>
        <v>0</v>
      </c>
      <c r="AE496" s="62">
        <f>TRUNC(SUM(AE490:AE495))</f>
        <v>0</v>
      </c>
    </row>
    <row r="497" spans="1:31" ht="23.25" customHeight="1">
      <c r="D497" s="67"/>
      <c r="E497" s="67"/>
      <c r="F497" s="76"/>
      <c r="G497" s="68"/>
      <c r="H497" s="68"/>
      <c r="I497" s="77"/>
      <c r="J497" s="68"/>
      <c r="K497" s="68"/>
      <c r="L497" s="77"/>
      <c r="M497" s="68"/>
      <c r="N497" s="77"/>
      <c r="O497" s="68"/>
      <c r="P497" s="68"/>
      <c r="Q497" s="67"/>
    </row>
    <row r="498" spans="1:31" ht="23.25" customHeight="1">
      <c r="A498" s="63" t="s">
        <v>1050</v>
      </c>
      <c r="B498" s="63" t="s">
        <v>882</v>
      </c>
      <c r="C498" s="60" t="s">
        <v>1051</v>
      </c>
      <c r="D498" s="231" t="s">
        <v>1049</v>
      </c>
      <c r="E498" s="237"/>
      <c r="F498" s="76"/>
      <c r="G498" s="68"/>
      <c r="H498" s="68"/>
      <c r="I498" s="77"/>
      <c r="J498" s="68"/>
      <c r="K498" s="68"/>
      <c r="L498" s="77"/>
      <c r="M498" s="68"/>
      <c r="N498" s="77"/>
      <c r="O498" s="68"/>
      <c r="P498" s="68"/>
      <c r="Q498" s="67"/>
    </row>
    <row r="499" spans="1:31" ht="23.25" customHeight="1">
      <c r="A499" s="63" t="s">
        <v>264</v>
      </c>
      <c r="B499" s="63" t="s">
        <v>788</v>
      </c>
      <c r="C499" s="60" t="s">
        <v>264</v>
      </c>
      <c r="D499" s="67" t="s">
        <v>252</v>
      </c>
      <c r="E499" s="67" t="s">
        <v>265</v>
      </c>
      <c r="F499" s="76" t="s">
        <v>128</v>
      </c>
      <c r="G499" s="68">
        <v>1</v>
      </c>
      <c r="H499" s="68"/>
      <c r="I499" s="77"/>
      <c r="J499" s="68"/>
      <c r="K499" s="68"/>
      <c r="L499" s="77"/>
      <c r="M499" s="68"/>
      <c r="N499" s="77"/>
      <c r="O499" s="68"/>
      <c r="P499" s="68"/>
      <c r="Q499" s="67"/>
      <c r="AC499" s="62">
        <f>G499*H499</f>
        <v>0</v>
      </c>
    </row>
    <row r="500" spans="1:31" ht="23.25" customHeight="1">
      <c r="A500" s="63" t="s">
        <v>264</v>
      </c>
      <c r="B500" s="63" t="s">
        <v>788</v>
      </c>
      <c r="C500" s="60" t="s">
        <v>264</v>
      </c>
      <c r="D500" s="67" t="s">
        <v>252</v>
      </c>
      <c r="E500" s="67" t="s">
        <v>265</v>
      </c>
      <c r="F500" s="76" t="s">
        <v>128</v>
      </c>
      <c r="G500" s="68">
        <v>7.4999999999999997E-2</v>
      </c>
      <c r="H500" s="68"/>
      <c r="I500" s="77"/>
      <c r="J500" s="68"/>
      <c r="K500" s="68"/>
      <c r="L500" s="77"/>
      <c r="M500" s="68"/>
      <c r="N500" s="77"/>
      <c r="O500" s="68"/>
      <c r="P500" s="68"/>
      <c r="Q500" s="67"/>
    </row>
    <row r="501" spans="1:31" ht="23.25" customHeight="1">
      <c r="A501" s="63" t="s">
        <v>838</v>
      </c>
      <c r="B501" s="63" t="s">
        <v>788</v>
      </c>
      <c r="C501" s="60" t="s">
        <v>838</v>
      </c>
      <c r="D501" s="67" t="s">
        <v>839</v>
      </c>
      <c r="E501" s="67" t="s">
        <v>840</v>
      </c>
      <c r="F501" s="76" t="s">
        <v>348</v>
      </c>
      <c r="G501" s="68">
        <v>1</v>
      </c>
      <c r="H501" s="68"/>
      <c r="I501" s="77"/>
      <c r="J501" s="68"/>
      <c r="K501" s="68"/>
      <c r="L501" s="77"/>
      <c r="M501" s="68"/>
      <c r="N501" s="77"/>
      <c r="O501" s="68"/>
      <c r="P501" s="68"/>
      <c r="Q501" s="67"/>
      <c r="AC501" s="62">
        <f>TRUNC(TRUNC(SUM(AC498:AC500))*옵션!$B$33/100,1)</f>
        <v>0</v>
      </c>
      <c r="AD501" s="62">
        <f>TRUNC(SUM(I498:I500))+TRUNC(SUM(N498:N500))</f>
        <v>0</v>
      </c>
    </row>
    <row r="502" spans="1:31" ht="23.25" customHeight="1">
      <c r="A502" s="63" t="s">
        <v>394</v>
      </c>
      <c r="B502" s="63" t="s">
        <v>788</v>
      </c>
      <c r="C502" s="60" t="s">
        <v>394</v>
      </c>
      <c r="D502" s="67" t="s">
        <v>391</v>
      </c>
      <c r="E502" s="67" t="s">
        <v>395</v>
      </c>
      <c r="F502" s="76" t="s">
        <v>393</v>
      </c>
      <c r="G502" s="68">
        <f>일위노임!G210</f>
        <v>1.2500000000000001E-2</v>
      </c>
      <c r="H502" s="68"/>
      <c r="I502" s="77"/>
      <c r="J502" s="68"/>
      <c r="K502" s="68"/>
      <c r="L502" s="77"/>
      <c r="M502" s="68"/>
      <c r="N502" s="77"/>
      <c r="O502" s="68"/>
      <c r="P502" s="68"/>
      <c r="Q502" s="67"/>
      <c r="AE502" s="62">
        <f>L502</f>
        <v>0</v>
      </c>
    </row>
    <row r="503" spans="1:31" ht="23.25" customHeight="1">
      <c r="A503" s="63" t="s">
        <v>841</v>
      </c>
      <c r="B503" s="63" t="s">
        <v>788</v>
      </c>
      <c r="C503" s="60" t="s">
        <v>841</v>
      </c>
      <c r="D503" s="67" t="s">
        <v>842</v>
      </c>
      <c r="E503" s="67" t="s">
        <v>843</v>
      </c>
      <c r="F503" s="76" t="s">
        <v>348</v>
      </c>
      <c r="G503" s="68">
        <v>1</v>
      </c>
      <c r="H503" s="68"/>
      <c r="I503" s="77"/>
      <c r="J503" s="68"/>
      <c r="K503" s="68"/>
      <c r="L503" s="77"/>
      <c r="M503" s="68"/>
      <c r="N503" s="77"/>
      <c r="O503" s="68"/>
      <c r="P503" s="68"/>
      <c r="Q503" s="67"/>
    </row>
    <row r="504" spans="1:31" ht="23.25" customHeight="1">
      <c r="B504" s="63" t="s">
        <v>831</v>
      </c>
      <c r="D504" s="67" t="s">
        <v>832</v>
      </c>
      <c r="E504" s="67"/>
      <c r="F504" s="76"/>
      <c r="G504" s="68"/>
      <c r="H504" s="68"/>
      <c r="I504" s="77"/>
      <c r="J504" s="68"/>
      <c r="K504" s="68"/>
      <c r="L504" s="77"/>
      <c r="M504" s="68"/>
      <c r="N504" s="77"/>
      <c r="O504" s="68"/>
      <c r="P504" s="68"/>
      <c r="Q504" s="67"/>
      <c r="AC504" s="62">
        <f>TRUNC(AE504*옵션!$B$36/100,1)</f>
        <v>0</v>
      </c>
      <c r="AD504" s="62">
        <f>TRUNC(SUM(L498:L502))</f>
        <v>0</v>
      </c>
      <c r="AE504" s="62">
        <f>TRUNC(SUM(AE498:AE503))</f>
        <v>0</v>
      </c>
    </row>
    <row r="505" spans="1:31" ht="23.25" customHeight="1">
      <c r="D505" s="67"/>
      <c r="E505" s="67"/>
      <c r="F505" s="76"/>
      <c r="G505" s="68"/>
      <c r="H505" s="68"/>
      <c r="I505" s="77"/>
      <c r="J505" s="68"/>
      <c r="K505" s="68"/>
      <c r="L505" s="77"/>
      <c r="M505" s="68"/>
      <c r="N505" s="77"/>
      <c r="O505" s="68"/>
      <c r="P505" s="68"/>
      <c r="Q505" s="67"/>
    </row>
    <row r="506" spans="1:31" ht="23.25" customHeight="1">
      <c r="A506" s="63" t="s">
        <v>1053</v>
      </c>
      <c r="B506" s="63" t="s">
        <v>882</v>
      </c>
      <c r="C506" s="60" t="s">
        <v>1054</v>
      </c>
      <c r="D506" s="231" t="s">
        <v>1052</v>
      </c>
      <c r="E506" s="237"/>
      <c r="F506" s="76"/>
      <c r="G506" s="68"/>
      <c r="H506" s="68"/>
      <c r="I506" s="77"/>
      <c r="J506" s="68"/>
      <c r="K506" s="68"/>
      <c r="L506" s="77"/>
      <c r="M506" s="68"/>
      <c r="N506" s="77"/>
      <c r="O506" s="68"/>
      <c r="P506" s="68"/>
      <c r="Q506" s="67"/>
    </row>
    <row r="507" spans="1:31" ht="23.25" customHeight="1">
      <c r="A507" s="63" t="s">
        <v>266</v>
      </c>
      <c r="B507" s="63" t="s">
        <v>790</v>
      </c>
      <c r="C507" s="60" t="s">
        <v>266</v>
      </c>
      <c r="D507" s="67" t="s">
        <v>252</v>
      </c>
      <c r="E507" s="67" t="s">
        <v>267</v>
      </c>
      <c r="F507" s="76" t="s">
        <v>128</v>
      </c>
      <c r="G507" s="68">
        <v>1</v>
      </c>
      <c r="H507" s="68"/>
      <c r="I507" s="77"/>
      <c r="J507" s="68"/>
      <c r="K507" s="68"/>
      <c r="L507" s="77"/>
      <c r="M507" s="68"/>
      <c r="N507" s="77"/>
      <c r="O507" s="68"/>
      <c r="P507" s="68"/>
      <c r="Q507" s="67"/>
      <c r="AC507" s="62">
        <f>G507*H507</f>
        <v>0</v>
      </c>
    </row>
    <row r="508" spans="1:31" ht="23.25" customHeight="1">
      <c r="A508" s="63" t="s">
        <v>266</v>
      </c>
      <c r="B508" s="63" t="s">
        <v>790</v>
      </c>
      <c r="C508" s="60" t="s">
        <v>266</v>
      </c>
      <c r="D508" s="67" t="s">
        <v>252</v>
      </c>
      <c r="E508" s="67" t="s">
        <v>267</v>
      </c>
      <c r="F508" s="76" t="s">
        <v>128</v>
      </c>
      <c r="G508" s="68">
        <v>7.4999999999999997E-2</v>
      </c>
      <c r="H508" s="68"/>
      <c r="I508" s="77"/>
      <c r="J508" s="68"/>
      <c r="K508" s="68"/>
      <c r="L508" s="77"/>
      <c r="M508" s="68"/>
      <c r="N508" s="77"/>
      <c r="O508" s="68"/>
      <c r="P508" s="68"/>
      <c r="Q508" s="67"/>
    </row>
    <row r="509" spans="1:31" ht="23.25" customHeight="1">
      <c r="A509" s="63" t="s">
        <v>838</v>
      </c>
      <c r="B509" s="63" t="s">
        <v>790</v>
      </c>
      <c r="C509" s="60" t="s">
        <v>838</v>
      </c>
      <c r="D509" s="67" t="s">
        <v>839</v>
      </c>
      <c r="E509" s="67" t="s">
        <v>840</v>
      </c>
      <c r="F509" s="76" t="s">
        <v>348</v>
      </c>
      <c r="G509" s="68">
        <v>1</v>
      </c>
      <c r="H509" s="68"/>
      <c r="I509" s="77"/>
      <c r="J509" s="68"/>
      <c r="K509" s="68"/>
      <c r="L509" s="77"/>
      <c r="M509" s="68"/>
      <c r="N509" s="77"/>
      <c r="O509" s="68"/>
      <c r="P509" s="68"/>
      <c r="Q509" s="67"/>
      <c r="AC509" s="62">
        <f>TRUNC(TRUNC(SUM(AC506:AC508))*옵션!$B$33/100,1)</f>
        <v>0</v>
      </c>
      <c r="AD509" s="62">
        <f>TRUNC(SUM(I506:I508))+TRUNC(SUM(N506:N508))</f>
        <v>0</v>
      </c>
    </row>
    <row r="510" spans="1:31" ht="23.25" customHeight="1">
      <c r="A510" s="63" t="s">
        <v>394</v>
      </c>
      <c r="B510" s="63" t="s">
        <v>790</v>
      </c>
      <c r="C510" s="60" t="s">
        <v>394</v>
      </c>
      <c r="D510" s="67" t="s">
        <v>391</v>
      </c>
      <c r="E510" s="67" t="s">
        <v>395</v>
      </c>
      <c r="F510" s="76" t="s">
        <v>393</v>
      </c>
      <c r="G510" s="68">
        <f>일위노임!G213</f>
        <v>1.35E-2</v>
      </c>
      <c r="H510" s="68"/>
      <c r="I510" s="77"/>
      <c r="J510" s="68"/>
      <c r="K510" s="68"/>
      <c r="L510" s="77"/>
      <c r="M510" s="68"/>
      <c r="N510" s="77"/>
      <c r="O510" s="68"/>
      <c r="P510" s="68"/>
      <c r="Q510" s="67"/>
      <c r="AE510" s="62">
        <f>L510</f>
        <v>0</v>
      </c>
    </row>
    <row r="511" spans="1:31" ht="23.25" customHeight="1">
      <c r="A511" s="63" t="s">
        <v>841</v>
      </c>
      <c r="B511" s="63" t="s">
        <v>790</v>
      </c>
      <c r="C511" s="60" t="s">
        <v>841</v>
      </c>
      <c r="D511" s="67" t="s">
        <v>842</v>
      </c>
      <c r="E511" s="67" t="s">
        <v>843</v>
      </c>
      <c r="F511" s="76" t="s">
        <v>348</v>
      </c>
      <c r="G511" s="68">
        <v>1</v>
      </c>
      <c r="H511" s="68"/>
      <c r="I511" s="77"/>
      <c r="J511" s="68"/>
      <c r="K511" s="68"/>
      <c r="L511" s="77"/>
      <c r="M511" s="68"/>
      <c r="N511" s="77"/>
      <c r="O511" s="68"/>
      <c r="P511" s="68"/>
      <c r="Q511" s="67"/>
    </row>
    <row r="512" spans="1:31" ht="23.25" customHeight="1">
      <c r="B512" s="63" t="s">
        <v>831</v>
      </c>
      <c r="D512" s="67" t="s">
        <v>832</v>
      </c>
      <c r="E512" s="67"/>
      <c r="F512" s="76"/>
      <c r="G512" s="68"/>
      <c r="H512" s="68"/>
      <c r="I512" s="77"/>
      <c r="J512" s="68"/>
      <c r="K512" s="68"/>
      <c r="L512" s="77"/>
      <c r="M512" s="68"/>
      <c r="N512" s="77"/>
      <c r="O512" s="68"/>
      <c r="P512" s="68"/>
      <c r="Q512" s="67"/>
      <c r="AC512" s="62">
        <f>TRUNC(AE512*옵션!$B$36/100,1)</f>
        <v>0</v>
      </c>
      <c r="AD512" s="62">
        <f>TRUNC(SUM(L506:L510))</f>
        <v>0</v>
      </c>
      <c r="AE512" s="62">
        <f>TRUNC(SUM(AE506:AE511))</f>
        <v>0</v>
      </c>
    </row>
    <row r="513" spans="1:31" ht="23.25" customHeight="1">
      <c r="D513" s="67"/>
      <c r="E513" s="67"/>
      <c r="F513" s="76"/>
      <c r="G513" s="68"/>
      <c r="H513" s="68"/>
      <c r="I513" s="77"/>
      <c r="J513" s="68"/>
      <c r="K513" s="68"/>
      <c r="L513" s="77"/>
      <c r="M513" s="68"/>
      <c r="N513" s="77"/>
      <c r="O513" s="68"/>
      <c r="P513" s="68"/>
      <c r="Q513" s="67"/>
    </row>
    <row r="514" spans="1:31" ht="23.25" customHeight="1">
      <c r="A514" s="63" t="s">
        <v>1056</v>
      </c>
      <c r="B514" s="63" t="s">
        <v>882</v>
      </c>
      <c r="C514" s="60" t="s">
        <v>1057</v>
      </c>
      <c r="D514" s="231" t="s">
        <v>1055</v>
      </c>
      <c r="E514" s="237"/>
      <c r="F514" s="76"/>
      <c r="G514" s="68"/>
      <c r="H514" s="68"/>
      <c r="I514" s="77"/>
      <c r="J514" s="68"/>
      <c r="K514" s="68"/>
      <c r="L514" s="77"/>
      <c r="M514" s="68"/>
      <c r="N514" s="77"/>
      <c r="O514" s="68"/>
      <c r="P514" s="68"/>
      <c r="Q514" s="67"/>
    </row>
    <row r="515" spans="1:31" ht="23.25" customHeight="1">
      <c r="A515" s="63" t="s">
        <v>268</v>
      </c>
      <c r="B515" s="63" t="s">
        <v>792</v>
      </c>
      <c r="C515" s="60" t="s">
        <v>268</v>
      </c>
      <c r="D515" s="67" t="s">
        <v>252</v>
      </c>
      <c r="E515" s="67" t="s">
        <v>269</v>
      </c>
      <c r="F515" s="76" t="s">
        <v>128</v>
      </c>
      <c r="G515" s="68">
        <v>1</v>
      </c>
      <c r="H515" s="68"/>
      <c r="I515" s="77"/>
      <c r="J515" s="68"/>
      <c r="K515" s="68"/>
      <c r="L515" s="77"/>
      <c r="M515" s="68"/>
      <c r="N515" s="77"/>
      <c r="O515" s="68"/>
      <c r="P515" s="68"/>
      <c r="Q515" s="67"/>
      <c r="AC515" s="62">
        <f>G515*H515</f>
        <v>0</v>
      </c>
    </row>
    <row r="516" spans="1:31" ht="23.25" customHeight="1">
      <c r="A516" s="63" t="s">
        <v>268</v>
      </c>
      <c r="B516" s="63" t="s">
        <v>792</v>
      </c>
      <c r="C516" s="60" t="s">
        <v>268</v>
      </c>
      <c r="D516" s="67" t="s">
        <v>252</v>
      </c>
      <c r="E516" s="67" t="s">
        <v>269</v>
      </c>
      <c r="F516" s="76" t="s">
        <v>128</v>
      </c>
      <c r="G516" s="68">
        <v>7.4999999999999997E-2</v>
      </c>
      <c r="H516" s="68"/>
      <c r="I516" s="77"/>
      <c r="J516" s="68"/>
      <c r="K516" s="68"/>
      <c r="L516" s="77"/>
      <c r="M516" s="68"/>
      <c r="N516" s="77"/>
      <c r="O516" s="68"/>
      <c r="P516" s="68"/>
      <c r="Q516" s="67"/>
    </row>
    <row r="517" spans="1:31" ht="23.25" customHeight="1">
      <c r="A517" s="63" t="s">
        <v>838</v>
      </c>
      <c r="B517" s="63" t="s">
        <v>792</v>
      </c>
      <c r="C517" s="60" t="s">
        <v>838</v>
      </c>
      <c r="D517" s="67" t="s">
        <v>839</v>
      </c>
      <c r="E517" s="67" t="s">
        <v>840</v>
      </c>
      <c r="F517" s="76" t="s">
        <v>348</v>
      </c>
      <c r="G517" s="68">
        <v>1</v>
      </c>
      <c r="H517" s="68"/>
      <c r="I517" s="77"/>
      <c r="J517" s="68"/>
      <c r="K517" s="68"/>
      <c r="L517" s="77"/>
      <c r="M517" s="68"/>
      <c r="N517" s="77"/>
      <c r="O517" s="68"/>
      <c r="P517" s="68"/>
      <c r="Q517" s="67"/>
      <c r="AC517" s="62">
        <f>TRUNC(TRUNC(SUM(AC514:AC516))*옵션!$B$33/100,1)</f>
        <v>0</v>
      </c>
      <c r="AD517" s="62">
        <f>TRUNC(SUM(I514:I516))+TRUNC(SUM(N514:N516))</f>
        <v>0</v>
      </c>
    </row>
    <row r="518" spans="1:31" ht="23.25" customHeight="1">
      <c r="A518" s="63" t="s">
        <v>394</v>
      </c>
      <c r="B518" s="63" t="s">
        <v>792</v>
      </c>
      <c r="C518" s="60" t="s">
        <v>394</v>
      </c>
      <c r="D518" s="67" t="s">
        <v>391</v>
      </c>
      <c r="E518" s="67" t="s">
        <v>395</v>
      </c>
      <c r="F518" s="76" t="s">
        <v>393</v>
      </c>
      <c r="G518" s="68">
        <f>일위노임!G216</f>
        <v>1.2749999999999999E-2</v>
      </c>
      <c r="H518" s="68"/>
      <c r="I518" s="77"/>
      <c r="J518" s="68"/>
      <c r="K518" s="68"/>
      <c r="L518" s="77"/>
      <c r="M518" s="68"/>
      <c r="N518" s="77"/>
      <c r="O518" s="68"/>
      <c r="P518" s="68"/>
      <c r="Q518" s="67"/>
      <c r="AE518" s="62">
        <f>L518</f>
        <v>0</v>
      </c>
    </row>
    <row r="519" spans="1:31" ht="23.25" customHeight="1">
      <c r="A519" s="63" t="s">
        <v>841</v>
      </c>
      <c r="B519" s="63" t="s">
        <v>792</v>
      </c>
      <c r="C519" s="60" t="s">
        <v>841</v>
      </c>
      <c r="D519" s="67" t="s">
        <v>842</v>
      </c>
      <c r="E519" s="67" t="s">
        <v>843</v>
      </c>
      <c r="F519" s="76" t="s">
        <v>348</v>
      </c>
      <c r="G519" s="68">
        <v>1</v>
      </c>
      <c r="H519" s="68"/>
      <c r="I519" s="77"/>
      <c r="J519" s="68"/>
      <c r="K519" s="68"/>
      <c r="L519" s="77"/>
      <c r="M519" s="68"/>
      <c r="N519" s="77"/>
      <c r="O519" s="68"/>
      <c r="P519" s="68"/>
      <c r="Q519" s="67"/>
    </row>
    <row r="520" spans="1:31" ht="23.25" customHeight="1">
      <c r="B520" s="63" t="s">
        <v>831</v>
      </c>
      <c r="D520" s="67" t="s">
        <v>832</v>
      </c>
      <c r="E520" s="67"/>
      <c r="F520" s="76"/>
      <c r="G520" s="68"/>
      <c r="H520" s="68"/>
      <c r="I520" s="77"/>
      <c r="J520" s="68"/>
      <c r="K520" s="68"/>
      <c r="L520" s="77"/>
      <c r="M520" s="68"/>
      <c r="N520" s="77"/>
      <c r="O520" s="68"/>
      <c r="P520" s="68"/>
      <c r="Q520" s="67"/>
      <c r="AC520" s="62">
        <f>TRUNC(AE520*옵션!$B$36/100,1)</f>
        <v>0</v>
      </c>
      <c r="AD520" s="62">
        <f>TRUNC(SUM(L514:L518))</f>
        <v>0</v>
      </c>
      <c r="AE520" s="62">
        <f>TRUNC(SUM(AE514:AE519))</f>
        <v>0</v>
      </c>
    </row>
    <row r="521" spans="1:31" ht="23.25" customHeight="1">
      <c r="D521" s="67"/>
      <c r="E521" s="67"/>
      <c r="F521" s="76"/>
      <c r="G521" s="68"/>
      <c r="H521" s="68"/>
      <c r="I521" s="77"/>
      <c r="J521" s="68"/>
      <c r="K521" s="68"/>
      <c r="L521" s="77"/>
      <c r="M521" s="68"/>
      <c r="N521" s="77"/>
      <c r="O521" s="68"/>
      <c r="P521" s="68"/>
      <c r="Q521" s="67"/>
    </row>
    <row r="522" spans="1:31" ht="23.25" customHeight="1">
      <c r="A522" s="63" t="s">
        <v>1059</v>
      </c>
      <c r="B522" s="63" t="s">
        <v>882</v>
      </c>
      <c r="C522" s="60" t="s">
        <v>1060</v>
      </c>
      <c r="D522" s="231" t="s">
        <v>1058</v>
      </c>
      <c r="E522" s="237"/>
      <c r="F522" s="76"/>
      <c r="G522" s="68"/>
      <c r="H522" s="68"/>
      <c r="I522" s="77"/>
      <c r="J522" s="68"/>
      <c r="K522" s="68"/>
      <c r="L522" s="77"/>
      <c r="M522" s="68"/>
      <c r="N522" s="77"/>
      <c r="O522" s="68"/>
      <c r="P522" s="68"/>
      <c r="Q522" s="67"/>
    </row>
    <row r="523" spans="1:31" ht="23.25" customHeight="1">
      <c r="A523" s="63" t="s">
        <v>270</v>
      </c>
      <c r="B523" s="63" t="s">
        <v>794</v>
      </c>
      <c r="C523" s="60" t="s">
        <v>270</v>
      </c>
      <c r="D523" s="67" t="s">
        <v>271</v>
      </c>
      <c r="E523" s="67" t="s">
        <v>272</v>
      </c>
      <c r="F523" s="76" t="s">
        <v>128</v>
      </c>
      <c r="G523" s="68">
        <v>1</v>
      </c>
      <c r="H523" s="68"/>
      <c r="I523" s="77"/>
      <c r="J523" s="68"/>
      <c r="K523" s="68"/>
      <c r="L523" s="77"/>
      <c r="M523" s="68"/>
      <c r="N523" s="77"/>
      <c r="O523" s="68"/>
      <c r="P523" s="68"/>
      <c r="Q523" s="67"/>
      <c r="AC523" s="62">
        <f>G523*H523</f>
        <v>0</v>
      </c>
    </row>
    <row r="524" spans="1:31" ht="23.25" customHeight="1">
      <c r="A524" s="63" t="s">
        <v>270</v>
      </c>
      <c r="B524" s="63" t="s">
        <v>794</v>
      </c>
      <c r="C524" s="60" t="s">
        <v>270</v>
      </c>
      <c r="D524" s="67" t="s">
        <v>271</v>
      </c>
      <c r="E524" s="67" t="s">
        <v>272</v>
      </c>
      <c r="F524" s="76" t="s">
        <v>128</v>
      </c>
      <c r="G524" s="68">
        <v>0.03</v>
      </c>
      <c r="H524" s="68"/>
      <c r="I524" s="77"/>
      <c r="J524" s="68"/>
      <c r="K524" s="68"/>
      <c r="L524" s="77"/>
      <c r="M524" s="68"/>
      <c r="N524" s="77"/>
      <c r="O524" s="68"/>
      <c r="P524" s="68"/>
      <c r="Q524" s="67"/>
    </row>
    <row r="525" spans="1:31" ht="23.25" customHeight="1">
      <c r="A525" s="63" t="s">
        <v>838</v>
      </c>
      <c r="B525" s="63" t="s">
        <v>794</v>
      </c>
      <c r="C525" s="60" t="s">
        <v>838</v>
      </c>
      <c r="D525" s="67" t="s">
        <v>839</v>
      </c>
      <c r="E525" s="67" t="s">
        <v>840</v>
      </c>
      <c r="F525" s="76" t="s">
        <v>348</v>
      </c>
      <c r="G525" s="68">
        <v>1</v>
      </c>
      <c r="H525" s="68"/>
      <c r="I525" s="77"/>
      <c r="J525" s="68"/>
      <c r="K525" s="68"/>
      <c r="L525" s="77"/>
      <c r="M525" s="68"/>
      <c r="N525" s="77"/>
      <c r="O525" s="68"/>
      <c r="P525" s="68"/>
      <c r="Q525" s="67"/>
      <c r="AC525" s="62">
        <f>TRUNC(TRUNC(SUM(AC522:AC524))*옵션!$B$33/100,1)</f>
        <v>0</v>
      </c>
      <c r="AD525" s="62">
        <f>TRUNC(SUM(I522:I524))+TRUNC(SUM(N522:N524))</f>
        <v>0</v>
      </c>
    </row>
    <row r="526" spans="1:31" ht="23.25" customHeight="1">
      <c r="A526" s="63" t="s">
        <v>400</v>
      </c>
      <c r="B526" s="63" t="s">
        <v>794</v>
      </c>
      <c r="C526" s="60" t="s">
        <v>400</v>
      </c>
      <c r="D526" s="67" t="s">
        <v>391</v>
      </c>
      <c r="E526" s="67" t="s">
        <v>401</v>
      </c>
      <c r="F526" s="76" t="s">
        <v>393</v>
      </c>
      <c r="G526" s="68">
        <f>일위노임!G220</f>
        <v>9.1999999999999998E-3</v>
      </c>
      <c r="H526" s="68"/>
      <c r="I526" s="77"/>
      <c r="J526" s="68"/>
      <c r="K526" s="68"/>
      <c r="L526" s="77"/>
      <c r="M526" s="68"/>
      <c r="N526" s="77"/>
      <c r="O526" s="68"/>
      <c r="P526" s="68"/>
      <c r="Q526" s="67"/>
      <c r="AE526" s="62">
        <f>L526</f>
        <v>0</v>
      </c>
    </row>
    <row r="527" spans="1:31" ht="23.25" customHeight="1">
      <c r="A527" s="63" t="s">
        <v>404</v>
      </c>
      <c r="B527" s="63" t="s">
        <v>794</v>
      </c>
      <c r="C527" s="60" t="s">
        <v>404</v>
      </c>
      <c r="D527" s="67" t="s">
        <v>391</v>
      </c>
      <c r="E527" s="67" t="s">
        <v>405</v>
      </c>
      <c r="F527" s="76" t="s">
        <v>393</v>
      </c>
      <c r="G527" s="68">
        <f>일위노임!G221</f>
        <v>4.5999999999999999E-3</v>
      </c>
      <c r="H527" s="68"/>
      <c r="I527" s="77"/>
      <c r="J527" s="68"/>
      <c r="K527" s="68"/>
      <c r="L527" s="77"/>
      <c r="M527" s="68"/>
      <c r="N527" s="77"/>
      <c r="O527" s="68"/>
      <c r="P527" s="68"/>
      <c r="Q527" s="67"/>
      <c r="AE527" s="62">
        <f>L527</f>
        <v>0</v>
      </c>
    </row>
    <row r="528" spans="1:31" ht="23.25" customHeight="1">
      <c r="A528" s="63" t="s">
        <v>841</v>
      </c>
      <c r="B528" s="63" t="s">
        <v>794</v>
      </c>
      <c r="C528" s="60" t="s">
        <v>841</v>
      </c>
      <c r="D528" s="67" t="s">
        <v>842</v>
      </c>
      <c r="E528" s="67" t="s">
        <v>843</v>
      </c>
      <c r="F528" s="76" t="s">
        <v>348</v>
      </c>
      <c r="G528" s="68">
        <v>1</v>
      </c>
      <c r="H528" s="68"/>
      <c r="I528" s="77"/>
      <c r="J528" s="68"/>
      <c r="K528" s="68"/>
      <c r="L528" s="77"/>
      <c r="M528" s="68"/>
      <c r="N528" s="77"/>
      <c r="O528" s="68"/>
      <c r="P528" s="68"/>
      <c r="Q528" s="67"/>
    </row>
    <row r="529" spans="1:31" ht="23.25" customHeight="1">
      <c r="B529" s="63" t="s">
        <v>831</v>
      </c>
      <c r="D529" s="67" t="s">
        <v>832</v>
      </c>
      <c r="E529" s="67"/>
      <c r="F529" s="76"/>
      <c r="G529" s="68"/>
      <c r="H529" s="68"/>
      <c r="I529" s="77"/>
      <c r="J529" s="68"/>
      <c r="K529" s="68"/>
      <c r="L529" s="77"/>
      <c r="M529" s="68"/>
      <c r="N529" s="77"/>
      <c r="O529" s="68"/>
      <c r="P529" s="68"/>
      <c r="Q529" s="67"/>
      <c r="AC529" s="62">
        <f>TRUNC(AE529*옵션!$B$36/100,1)</f>
        <v>0</v>
      </c>
      <c r="AD529" s="62">
        <f>TRUNC(SUM(L522:L527))</f>
        <v>0</v>
      </c>
      <c r="AE529" s="62">
        <f>TRUNC(SUM(AE522:AE528))</f>
        <v>0</v>
      </c>
    </row>
    <row r="530" spans="1:31" ht="23.25" customHeight="1">
      <c r="D530" s="67"/>
      <c r="E530" s="67"/>
      <c r="F530" s="76"/>
      <c r="G530" s="68"/>
      <c r="H530" s="68"/>
      <c r="I530" s="77"/>
      <c r="J530" s="68"/>
      <c r="K530" s="68"/>
      <c r="L530" s="77"/>
      <c r="M530" s="68"/>
      <c r="N530" s="77"/>
      <c r="O530" s="68"/>
      <c r="P530" s="68"/>
      <c r="Q530" s="67"/>
    </row>
    <row r="531" spans="1:31" ht="23.25" customHeight="1">
      <c r="A531" s="63" t="s">
        <v>1062</v>
      </c>
      <c r="B531" s="63" t="s">
        <v>882</v>
      </c>
      <c r="C531" s="60" t="s">
        <v>1063</v>
      </c>
      <c r="D531" s="231" t="s">
        <v>1061</v>
      </c>
      <c r="E531" s="237"/>
      <c r="F531" s="76"/>
      <c r="G531" s="68"/>
      <c r="H531" s="68"/>
      <c r="I531" s="77"/>
      <c r="J531" s="68"/>
      <c r="K531" s="68"/>
      <c r="L531" s="77"/>
      <c r="M531" s="68"/>
      <c r="N531" s="77"/>
      <c r="O531" s="68"/>
      <c r="P531" s="68"/>
      <c r="Q531" s="67"/>
    </row>
    <row r="532" spans="1:31" ht="23.25" customHeight="1">
      <c r="A532" s="63" t="s">
        <v>400</v>
      </c>
      <c r="B532" s="63" t="s">
        <v>796</v>
      </c>
      <c r="C532" s="60" t="s">
        <v>400</v>
      </c>
      <c r="D532" s="67" t="s">
        <v>391</v>
      </c>
      <c r="E532" s="67" t="s">
        <v>401</v>
      </c>
      <c r="F532" s="76" t="s">
        <v>393</v>
      </c>
      <c r="G532" s="68">
        <f>일위노임!G225</f>
        <v>0.4</v>
      </c>
      <c r="H532" s="68"/>
      <c r="I532" s="77"/>
      <c r="J532" s="68"/>
      <c r="K532" s="68"/>
      <c r="L532" s="77"/>
      <c r="M532" s="68"/>
      <c r="N532" s="77"/>
      <c r="O532" s="68"/>
      <c r="P532" s="68"/>
      <c r="Q532" s="67"/>
      <c r="AE532" s="62">
        <f>L532</f>
        <v>0</v>
      </c>
    </row>
    <row r="533" spans="1:31" ht="23.25" customHeight="1">
      <c r="A533" s="63" t="s">
        <v>402</v>
      </c>
      <c r="B533" s="63" t="s">
        <v>796</v>
      </c>
      <c r="C533" s="60" t="s">
        <v>402</v>
      </c>
      <c r="D533" s="67" t="s">
        <v>391</v>
      </c>
      <c r="E533" s="67" t="s">
        <v>403</v>
      </c>
      <c r="F533" s="76" t="s">
        <v>393</v>
      </c>
      <c r="G533" s="68">
        <f>일위노임!G226</f>
        <v>0.16</v>
      </c>
      <c r="H533" s="68"/>
      <c r="I533" s="77"/>
      <c r="J533" s="68"/>
      <c r="K533" s="68"/>
      <c r="L533" s="77"/>
      <c r="M533" s="68"/>
      <c r="N533" s="77"/>
      <c r="O533" s="68"/>
      <c r="P533" s="68"/>
      <c r="Q533" s="67"/>
      <c r="AE533" s="62">
        <f>L533</f>
        <v>0</v>
      </c>
    </row>
    <row r="534" spans="1:31" ht="23.25" customHeight="1">
      <c r="A534" s="63" t="s">
        <v>841</v>
      </c>
      <c r="B534" s="63" t="s">
        <v>796</v>
      </c>
      <c r="C534" s="60" t="s">
        <v>841</v>
      </c>
      <c r="D534" s="67" t="s">
        <v>842</v>
      </c>
      <c r="E534" s="67" t="s">
        <v>843</v>
      </c>
      <c r="F534" s="76" t="s">
        <v>348</v>
      </c>
      <c r="G534" s="68">
        <v>1</v>
      </c>
      <c r="H534" s="68"/>
      <c r="I534" s="77"/>
      <c r="J534" s="68"/>
      <c r="K534" s="68"/>
      <c r="L534" s="77"/>
      <c r="M534" s="68"/>
      <c r="N534" s="77"/>
      <c r="O534" s="68"/>
      <c r="P534" s="68"/>
      <c r="Q534" s="67"/>
    </row>
    <row r="535" spans="1:31" ht="23.25" customHeight="1">
      <c r="B535" s="63" t="s">
        <v>831</v>
      </c>
      <c r="D535" s="67" t="s">
        <v>832</v>
      </c>
      <c r="E535" s="67"/>
      <c r="F535" s="76"/>
      <c r="G535" s="68"/>
      <c r="H535" s="68"/>
      <c r="I535" s="77"/>
      <c r="J535" s="68"/>
      <c r="K535" s="68"/>
      <c r="L535" s="77"/>
      <c r="M535" s="68"/>
      <c r="N535" s="77"/>
      <c r="O535" s="68"/>
      <c r="P535" s="68"/>
      <c r="Q535" s="67"/>
      <c r="AC535" s="62">
        <f>TRUNC(AE535*옵션!$B$36/100,1)</f>
        <v>0</v>
      </c>
      <c r="AD535" s="62">
        <f>TRUNC(SUM(L531:L533))</f>
        <v>0</v>
      </c>
      <c r="AE535" s="62">
        <f>TRUNC(SUM(AE531:AE534))</f>
        <v>0</v>
      </c>
    </row>
    <row r="536" spans="1:31" ht="23.25" customHeight="1">
      <c r="D536" s="67"/>
      <c r="E536" s="67"/>
      <c r="F536" s="76"/>
      <c r="G536" s="68"/>
      <c r="H536" s="68"/>
      <c r="I536" s="77"/>
      <c r="J536" s="68"/>
      <c r="K536" s="68"/>
      <c r="L536" s="77"/>
      <c r="M536" s="68"/>
      <c r="N536" s="77"/>
      <c r="O536" s="68"/>
      <c r="P536" s="68"/>
      <c r="Q536" s="67"/>
    </row>
    <row r="537" spans="1:31" ht="23.25" customHeight="1">
      <c r="A537" s="63" t="s">
        <v>1065</v>
      </c>
      <c r="B537" s="63" t="s">
        <v>853</v>
      </c>
      <c r="C537" s="60" t="s">
        <v>1066</v>
      </c>
      <c r="D537" s="231" t="s">
        <v>1064</v>
      </c>
      <c r="E537" s="237"/>
      <c r="F537" s="76"/>
      <c r="G537" s="68"/>
      <c r="H537" s="68"/>
      <c r="I537" s="77"/>
      <c r="J537" s="68"/>
      <c r="K537" s="68"/>
      <c r="L537" s="77"/>
      <c r="M537" s="68"/>
      <c r="N537" s="77"/>
      <c r="O537" s="68"/>
      <c r="P537" s="68"/>
      <c r="Q537" s="67"/>
    </row>
    <row r="538" spans="1:31" ht="23.25" customHeight="1">
      <c r="A538" s="63" t="s">
        <v>400</v>
      </c>
      <c r="B538" s="63" t="s">
        <v>800</v>
      </c>
      <c r="C538" s="60" t="s">
        <v>400</v>
      </c>
      <c r="D538" s="67" t="s">
        <v>391</v>
      </c>
      <c r="E538" s="67" t="s">
        <v>401</v>
      </c>
      <c r="F538" s="76" t="s">
        <v>393</v>
      </c>
      <c r="G538" s="68">
        <f>일위노임!G230</f>
        <v>0.4</v>
      </c>
      <c r="H538" s="68"/>
      <c r="I538" s="77"/>
      <c r="J538" s="68"/>
      <c r="K538" s="68"/>
      <c r="L538" s="77"/>
      <c r="M538" s="68"/>
      <c r="N538" s="77"/>
      <c r="O538" s="68"/>
      <c r="P538" s="68"/>
      <c r="Q538" s="67"/>
      <c r="AE538" s="62">
        <f>L538</f>
        <v>0</v>
      </c>
    </row>
    <row r="539" spans="1:31" ht="23.25" customHeight="1">
      <c r="A539" s="63" t="s">
        <v>402</v>
      </c>
      <c r="B539" s="63" t="s">
        <v>800</v>
      </c>
      <c r="C539" s="60" t="s">
        <v>402</v>
      </c>
      <c r="D539" s="67" t="s">
        <v>391</v>
      </c>
      <c r="E539" s="67" t="s">
        <v>403</v>
      </c>
      <c r="F539" s="76" t="s">
        <v>393</v>
      </c>
      <c r="G539" s="68">
        <f>일위노임!G231</f>
        <v>0.16</v>
      </c>
      <c r="H539" s="68"/>
      <c r="I539" s="77"/>
      <c r="J539" s="68"/>
      <c r="K539" s="68"/>
      <c r="L539" s="77"/>
      <c r="M539" s="68"/>
      <c r="N539" s="77"/>
      <c r="O539" s="68"/>
      <c r="P539" s="68"/>
      <c r="Q539" s="67"/>
      <c r="AE539" s="62">
        <f>L539</f>
        <v>0</v>
      </c>
    </row>
    <row r="540" spans="1:31" ht="23.25" customHeight="1">
      <c r="A540" s="63" t="s">
        <v>841</v>
      </c>
      <c r="B540" s="63" t="s">
        <v>800</v>
      </c>
      <c r="C540" s="60" t="s">
        <v>841</v>
      </c>
      <c r="D540" s="67" t="s">
        <v>842</v>
      </c>
      <c r="E540" s="67" t="s">
        <v>843</v>
      </c>
      <c r="F540" s="76" t="s">
        <v>348</v>
      </c>
      <c r="G540" s="68">
        <v>1</v>
      </c>
      <c r="H540" s="68"/>
      <c r="I540" s="77"/>
      <c r="J540" s="68"/>
      <c r="K540" s="68"/>
      <c r="L540" s="77"/>
      <c r="M540" s="68"/>
      <c r="N540" s="77"/>
      <c r="O540" s="68"/>
      <c r="P540" s="68"/>
      <c r="Q540" s="67"/>
    </row>
    <row r="541" spans="1:31" ht="23.25" customHeight="1">
      <c r="B541" s="63" t="s">
        <v>831</v>
      </c>
      <c r="D541" s="67" t="s">
        <v>832</v>
      </c>
      <c r="E541" s="67"/>
      <c r="F541" s="76"/>
      <c r="G541" s="68"/>
      <c r="H541" s="68"/>
      <c r="I541" s="77"/>
      <c r="J541" s="68"/>
      <c r="K541" s="68"/>
      <c r="L541" s="77"/>
      <c r="M541" s="68"/>
      <c r="N541" s="77"/>
      <c r="O541" s="68"/>
      <c r="P541" s="68"/>
      <c r="Q541" s="67"/>
      <c r="AC541" s="62">
        <f>TRUNC(AE541*옵션!$B$36/100,1)</f>
        <v>0</v>
      </c>
      <c r="AD541" s="62">
        <f>TRUNC(SUM(L537:L539))</f>
        <v>0</v>
      </c>
      <c r="AE541" s="62">
        <f>TRUNC(SUM(AE537:AE540))</f>
        <v>0</v>
      </c>
    </row>
    <row r="542" spans="1:31" ht="23.25" customHeight="1">
      <c r="D542" s="67"/>
      <c r="E542" s="67"/>
      <c r="F542" s="76"/>
      <c r="G542" s="68"/>
      <c r="H542" s="68"/>
      <c r="I542" s="77"/>
      <c r="J542" s="68"/>
      <c r="K542" s="68"/>
      <c r="L542" s="77"/>
      <c r="M542" s="68"/>
      <c r="N542" s="77"/>
      <c r="O542" s="68"/>
      <c r="P542" s="68"/>
      <c r="Q542" s="67"/>
    </row>
    <row r="543" spans="1:31" ht="23.25" customHeight="1">
      <c r="A543" s="63" t="s">
        <v>1068</v>
      </c>
      <c r="B543" s="63" t="s">
        <v>853</v>
      </c>
      <c r="C543" s="60" t="s">
        <v>1069</v>
      </c>
      <c r="D543" s="231" t="s">
        <v>1067</v>
      </c>
      <c r="E543" s="237"/>
      <c r="F543" s="76"/>
      <c r="G543" s="68"/>
      <c r="H543" s="68"/>
      <c r="I543" s="77"/>
      <c r="J543" s="68"/>
      <c r="K543" s="68"/>
      <c r="L543" s="77"/>
      <c r="M543" s="68"/>
      <c r="N543" s="77"/>
      <c r="O543" s="68"/>
      <c r="P543" s="68"/>
      <c r="Q543" s="67"/>
    </row>
    <row r="544" spans="1:31" ht="23.25" customHeight="1">
      <c r="A544" s="63" t="s">
        <v>276</v>
      </c>
      <c r="B544" s="63" t="s">
        <v>803</v>
      </c>
      <c r="C544" s="60" t="s">
        <v>276</v>
      </c>
      <c r="D544" s="67" t="s">
        <v>277</v>
      </c>
      <c r="E544" s="67" t="s">
        <v>278</v>
      </c>
      <c r="F544" s="76" t="s">
        <v>148</v>
      </c>
      <c r="G544" s="68">
        <v>1</v>
      </c>
      <c r="H544" s="68"/>
      <c r="I544" s="77"/>
      <c r="J544" s="68"/>
      <c r="K544" s="68"/>
      <c r="L544" s="77"/>
      <c r="M544" s="68"/>
      <c r="N544" s="77"/>
      <c r="O544" s="68"/>
      <c r="P544" s="68"/>
      <c r="Q544" s="67"/>
    </row>
    <row r="545" spans="1:31" ht="23.25" customHeight="1">
      <c r="A545" s="63" t="s">
        <v>390</v>
      </c>
      <c r="B545" s="63" t="s">
        <v>803</v>
      </c>
      <c r="C545" s="60" t="s">
        <v>390</v>
      </c>
      <c r="D545" s="67" t="s">
        <v>391</v>
      </c>
      <c r="E545" s="67" t="s">
        <v>392</v>
      </c>
      <c r="F545" s="76" t="s">
        <v>393</v>
      </c>
      <c r="G545" s="68">
        <f>일위노임!G234</f>
        <v>4.6800000000000001E-2</v>
      </c>
      <c r="H545" s="68"/>
      <c r="I545" s="77"/>
      <c r="J545" s="68"/>
      <c r="K545" s="68"/>
      <c r="L545" s="77"/>
      <c r="M545" s="68"/>
      <c r="N545" s="77"/>
      <c r="O545" s="68"/>
      <c r="P545" s="68"/>
      <c r="Q545" s="67"/>
      <c r="AE545" s="62">
        <f>L545</f>
        <v>0</v>
      </c>
    </row>
    <row r="546" spans="1:31" ht="23.25" customHeight="1">
      <c r="A546" s="63" t="s">
        <v>841</v>
      </c>
      <c r="B546" s="63" t="s">
        <v>803</v>
      </c>
      <c r="C546" s="60" t="s">
        <v>841</v>
      </c>
      <c r="D546" s="67" t="s">
        <v>842</v>
      </c>
      <c r="E546" s="67" t="s">
        <v>843</v>
      </c>
      <c r="F546" s="76" t="s">
        <v>348</v>
      </c>
      <c r="G546" s="68">
        <v>1</v>
      </c>
      <c r="H546" s="68"/>
      <c r="I546" s="77"/>
      <c r="J546" s="68"/>
      <c r="K546" s="68"/>
      <c r="L546" s="77"/>
      <c r="M546" s="68"/>
      <c r="N546" s="77"/>
      <c r="O546" s="68"/>
      <c r="P546" s="68"/>
      <c r="Q546" s="67"/>
    </row>
    <row r="547" spans="1:31" ht="23.25" customHeight="1">
      <c r="B547" s="63" t="s">
        <v>831</v>
      </c>
      <c r="D547" s="67" t="s">
        <v>832</v>
      </c>
      <c r="E547" s="67"/>
      <c r="F547" s="76"/>
      <c r="G547" s="68"/>
      <c r="H547" s="68"/>
      <c r="I547" s="77"/>
      <c r="J547" s="68"/>
      <c r="K547" s="68"/>
      <c r="L547" s="77"/>
      <c r="M547" s="68"/>
      <c r="N547" s="77"/>
      <c r="O547" s="68"/>
      <c r="P547" s="68"/>
      <c r="Q547" s="67"/>
      <c r="AC547" s="62">
        <f>TRUNC(AE547*옵션!$B$36/100,1)</f>
        <v>0</v>
      </c>
      <c r="AD547" s="62">
        <f>TRUNC(SUM(L543:L545))</f>
        <v>0</v>
      </c>
      <c r="AE547" s="62">
        <f>TRUNC(SUM(AE543:AE546))</f>
        <v>0</v>
      </c>
    </row>
    <row r="548" spans="1:31" ht="23.25" customHeight="1">
      <c r="D548" s="67"/>
      <c r="E548" s="67"/>
      <c r="F548" s="76"/>
      <c r="G548" s="68"/>
      <c r="H548" s="68"/>
      <c r="I548" s="77"/>
      <c r="J548" s="68"/>
      <c r="K548" s="68"/>
      <c r="L548" s="77"/>
      <c r="M548" s="68"/>
      <c r="N548" s="77"/>
      <c r="O548" s="68"/>
      <c r="P548" s="68"/>
      <c r="Q548" s="67"/>
    </row>
    <row r="549" spans="1:31" ht="23.25" customHeight="1">
      <c r="A549" s="63" t="s">
        <v>1071</v>
      </c>
      <c r="B549" s="63" t="s">
        <v>882</v>
      </c>
      <c r="C549" s="60" t="s">
        <v>1072</v>
      </c>
      <c r="D549" s="231" t="s">
        <v>1070</v>
      </c>
      <c r="E549" s="237"/>
      <c r="F549" s="76"/>
      <c r="G549" s="68"/>
      <c r="H549" s="68"/>
      <c r="I549" s="77"/>
      <c r="J549" s="68"/>
      <c r="K549" s="68"/>
      <c r="L549" s="77"/>
      <c r="M549" s="68"/>
      <c r="N549" s="77"/>
      <c r="O549" s="68"/>
      <c r="P549" s="68"/>
      <c r="Q549" s="67"/>
    </row>
    <row r="550" spans="1:31" ht="23.25" customHeight="1">
      <c r="A550" s="63" t="s">
        <v>289</v>
      </c>
      <c r="B550" s="63" t="s">
        <v>805</v>
      </c>
      <c r="C550" s="60" t="s">
        <v>289</v>
      </c>
      <c r="D550" s="67" t="s">
        <v>290</v>
      </c>
      <c r="E550" s="67" t="s">
        <v>291</v>
      </c>
      <c r="F550" s="76" t="s">
        <v>148</v>
      </c>
      <c r="G550" s="68">
        <v>1</v>
      </c>
      <c r="H550" s="68"/>
      <c r="I550" s="77"/>
      <c r="J550" s="68"/>
      <c r="K550" s="68"/>
      <c r="L550" s="77"/>
      <c r="M550" s="68"/>
      <c r="N550" s="77"/>
      <c r="O550" s="68"/>
      <c r="P550" s="68"/>
      <c r="Q550" s="67"/>
    </row>
    <row r="551" spans="1:31" ht="23.25" customHeight="1">
      <c r="A551" s="63" t="s">
        <v>390</v>
      </c>
      <c r="B551" s="63" t="s">
        <v>805</v>
      </c>
      <c r="C551" s="60" t="s">
        <v>390</v>
      </c>
      <c r="D551" s="67" t="s">
        <v>391</v>
      </c>
      <c r="E551" s="67" t="s">
        <v>392</v>
      </c>
      <c r="F551" s="76" t="s">
        <v>393</v>
      </c>
      <c r="G551" s="68">
        <f>일위노임!G237</f>
        <v>7.0000000000000007E-2</v>
      </c>
      <c r="H551" s="68"/>
      <c r="I551" s="77"/>
      <c r="J551" s="68"/>
      <c r="K551" s="68"/>
      <c r="L551" s="77"/>
      <c r="M551" s="68"/>
      <c r="N551" s="77"/>
      <c r="O551" s="68"/>
      <c r="P551" s="68"/>
      <c r="Q551" s="67"/>
      <c r="AE551" s="62">
        <f>L551</f>
        <v>0</v>
      </c>
    </row>
    <row r="552" spans="1:31" ht="23.25" customHeight="1">
      <c r="A552" s="63" t="s">
        <v>841</v>
      </c>
      <c r="B552" s="63" t="s">
        <v>805</v>
      </c>
      <c r="C552" s="60" t="s">
        <v>841</v>
      </c>
      <c r="D552" s="67" t="s">
        <v>842</v>
      </c>
      <c r="E552" s="67" t="s">
        <v>843</v>
      </c>
      <c r="F552" s="76" t="s">
        <v>348</v>
      </c>
      <c r="G552" s="68">
        <v>1</v>
      </c>
      <c r="H552" s="68"/>
      <c r="I552" s="77"/>
      <c r="J552" s="68"/>
      <c r="K552" s="68"/>
      <c r="L552" s="77"/>
      <c r="M552" s="68"/>
      <c r="N552" s="77"/>
      <c r="O552" s="68"/>
      <c r="P552" s="68"/>
      <c r="Q552" s="67"/>
    </row>
    <row r="553" spans="1:31" ht="23.25" customHeight="1">
      <c r="B553" s="63" t="s">
        <v>831</v>
      </c>
      <c r="D553" s="67" t="s">
        <v>832</v>
      </c>
      <c r="E553" s="67"/>
      <c r="F553" s="76"/>
      <c r="G553" s="68"/>
      <c r="H553" s="68"/>
      <c r="I553" s="77"/>
      <c r="J553" s="68"/>
      <c r="K553" s="68"/>
      <c r="L553" s="77"/>
      <c r="M553" s="68"/>
      <c r="N553" s="77"/>
      <c r="O553" s="68"/>
      <c r="P553" s="68"/>
      <c r="Q553" s="67"/>
      <c r="AC553" s="62">
        <f>TRUNC(AE553*옵션!$B$36/100,1)</f>
        <v>0</v>
      </c>
      <c r="AD553" s="62">
        <f>TRUNC(SUM(L549:L551))</f>
        <v>0</v>
      </c>
      <c r="AE553" s="62">
        <f>TRUNC(SUM(AE549:AE552))</f>
        <v>0</v>
      </c>
    </row>
    <row r="554" spans="1:31" ht="23.25" customHeight="1">
      <c r="D554" s="67"/>
      <c r="E554" s="67"/>
      <c r="F554" s="76"/>
      <c r="G554" s="68"/>
      <c r="H554" s="68"/>
      <c r="I554" s="77"/>
      <c r="J554" s="68"/>
      <c r="K554" s="68"/>
      <c r="L554" s="77"/>
      <c r="M554" s="68"/>
      <c r="N554" s="77"/>
      <c r="O554" s="68"/>
      <c r="P554" s="68"/>
      <c r="Q554" s="67"/>
    </row>
    <row r="555" spans="1:31" ht="23.25" customHeight="1">
      <c r="A555" s="63" t="s">
        <v>1074</v>
      </c>
      <c r="B555" s="63" t="s">
        <v>882</v>
      </c>
      <c r="C555" s="60" t="s">
        <v>1075</v>
      </c>
      <c r="D555" s="231" t="s">
        <v>1073</v>
      </c>
      <c r="E555" s="237"/>
      <c r="F555" s="76"/>
      <c r="G555" s="68"/>
      <c r="H555" s="68"/>
      <c r="I555" s="77"/>
      <c r="J555" s="68"/>
      <c r="K555" s="68"/>
      <c r="L555" s="77"/>
      <c r="M555" s="68"/>
      <c r="N555" s="77"/>
      <c r="O555" s="68"/>
      <c r="P555" s="68"/>
      <c r="Q555" s="67"/>
    </row>
    <row r="556" spans="1:31" ht="23.25" customHeight="1">
      <c r="A556" s="63" t="s">
        <v>301</v>
      </c>
      <c r="B556" s="63" t="s">
        <v>807</v>
      </c>
      <c r="C556" s="60" t="s">
        <v>301</v>
      </c>
      <c r="D556" s="67" t="s">
        <v>302</v>
      </c>
      <c r="E556" s="67" t="s">
        <v>303</v>
      </c>
      <c r="F556" s="76" t="s">
        <v>304</v>
      </c>
      <c r="G556" s="68">
        <v>1</v>
      </c>
      <c r="H556" s="68"/>
      <c r="I556" s="77"/>
      <c r="J556" s="68"/>
      <c r="K556" s="68"/>
      <c r="L556" s="77"/>
      <c r="M556" s="68"/>
      <c r="N556" s="77"/>
      <c r="O556" s="68"/>
      <c r="P556" s="68"/>
      <c r="Q556" s="67"/>
    </row>
    <row r="557" spans="1:31" ht="23.25" customHeight="1">
      <c r="A557" s="63" t="s">
        <v>298</v>
      </c>
      <c r="B557" s="63" t="s">
        <v>807</v>
      </c>
      <c r="C557" s="60" t="s">
        <v>298</v>
      </c>
      <c r="D557" s="67" t="s">
        <v>299</v>
      </c>
      <c r="E557" s="67" t="s">
        <v>300</v>
      </c>
      <c r="F557" s="76" t="s">
        <v>154</v>
      </c>
      <c r="G557" s="68">
        <v>1</v>
      </c>
      <c r="H557" s="68"/>
      <c r="I557" s="77"/>
      <c r="J557" s="68"/>
      <c r="K557" s="68"/>
      <c r="L557" s="77"/>
      <c r="M557" s="68"/>
      <c r="N557" s="77"/>
      <c r="O557" s="68"/>
      <c r="P557" s="68"/>
      <c r="Q557" s="67"/>
    </row>
    <row r="558" spans="1:31" ht="23.25" customHeight="1">
      <c r="A558" s="63" t="s">
        <v>292</v>
      </c>
      <c r="B558" s="63" t="s">
        <v>807</v>
      </c>
      <c r="C558" s="60" t="s">
        <v>292</v>
      </c>
      <c r="D558" s="67" t="s">
        <v>293</v>
      </c>
      <c r="E558" s="67" t="s">
        <v>294</v>
      </c>
      <c r="F558" s="76" t="s">
        <v>148</v>
      </c>
      <c r="G558" s="68">
        <v>1</v>
      </c>
      <c r="H558" s="68"/>
      <c r="I558" s="77"/>
      <c r="J558" s="68"/>
      <c r="K558" s="68"/>
      <c r="L558" s="77"/>
      <c r="M558" s="68"/>
      <c r="N558" s="77"/>
      <c r="O558" s="68"/>
      <c r="P558" s="68"/>
      <c r="Q558" s="67"/>
    </row>
    <row r="559" spans="1:31" ht="23.25" customHeight="1">
      <c r="A559" s="63" t="s">
        <v>295</v>
      </c>
      <c r="B559" s="63" t="s">
        <v>807</v>
      </c>
      <c r="C559" s="60" t="s">
        <v>295</v>
      </c>
      <c r="D559" s="67" t="s">
        <v>296</v>
      </c>
      <c r="E559" s="67" t="s">
        <v>297</v>
      </c>
      <c r="F559" s="76" t="s">
        <v>148</v>
      </c>
      <c r="G559" s="68">
        <v>2</v>
      </c>
      <c r="H559" s="68"/>
      <c r="I559" s="77"/>
      <c r="J559" s="68"/>
      <c r="K559" s="68"/>
      <c r="L559" s="77"/>
      <c r="M559" s="68"/>
      <c r="N559" s="77"/>
      <c r="O559" s="68"/>
      <c r="P559" s="68"/>
      <c r="Q559" s="67"/>
    </row>
    <row r="560" spans="1:31" ht="23.25" customHeight="1">
      <c r="A560" s="63" t="s">
        <v>273</v>
      </c>
      <c r="B560" s="63" t="s">
        <v>807</v>
      </c>
      <c r="C560" s="60" t="s">
        <v>273</v>
      </c>
      <c r="D560" s="67" t="s">
        <v>274</v>
      </c>
      <c r="E560" s="67" t="s">
        <v>275</v>
      </c>
      <c r="F560" s="76" t="s">
        <v>148</v>
      </c>
      <c r="G560" s="68">
        <v>1</v>
      </c>
      <c r="H560" s="68"/>
      <c r="I560" s="77"/>
      <c r="J560" s="68"/>
      <c r="K560" s="68"/>
      <c r="L560" s="77"/>
      <c r="M560" s="68"/>
      <c r="N560" s="77"/>
      <c r="O560" s="68"/>
      <c r="P560" s="68"/>
      <c r="Q560" s="67"/>
    </row>
    <row r="561" spans="1:31" ht="23.25" customHeight="1">
      <c r="A561" s="63" t="s">
        <v>390</v>
      </c>
      <c r="B561" s="63" t="s">
        <v>807</v>
      </c>
      <c r="C561" s="60" t="s">
        <v>390</v>
      </c>
      <c r="D561" s="67" t="s">
        <v>391</v>
      </c>
      <c r="E561" s="67" t="s">
        <v>392</v>
      </c>
      <c r="F561" s="76" t="s">
        <v>393</v>
      </c>
      <c r="G561" s="68">
        <f>일위노임!G247</f>
        <v>1.046</v>
      </c>
      <c r="H561" s="68"/>
      <c r="I561" s="77"/>
      <c r="J561" s="68"/>
      <c r="K561" s="68"/>
      <c r="L561" s="77"/>
      <c r="M561" s="68"/>
      <c r="N561" s="77"/>
      <c r="O561" s="68"/>
      <c r="P561" s="68"/>
      <c r="Q561" s="67"/>
      <c r="AE561" s="62">
        <f>L561</f>
        <v>0</v>
      </c>
    </row>
    <row r="562" spans="1:31" ht="23.25" customHeight="1">
      <c r="A562" s="63" t="s">
        <v>396</v>
      </c>
      <c r="B562" s="63" t="s">
        <v>807</v>
      </c>
      <c r="C562" s="60" t="s">
        <v>396</v>
      </c>
      <c r="D562" s="67" t="s">
        <v>391</v>
      </c>
      <c r="E562" s="67" t="s">
        <v>397</v>
      </c>
      <c r="F562" s="76" t="s">
        <v>393</v>
      </c>
      <c r="G562" s="68">
        <f>일위노임!G248</f>
        <v>1.018</v>
      </c>
      <c r="H562" s="68"/>
      <c r="I562" s="77"/>
      <c r="J562" s="68"/>
      <c r="K562" s="68"/>
      <c r="L562" s="77"/>
      <c r="M562" s="68"/>
      <c r="N562" s="77"/>
      <c r="O562" s="68"/>
      <c r="P562" s="68"/>
      <c r="Q562" s="67"/>
      <c r="AE562" s="62">
        <f>L562</f>
        <v>0</v>
      </c>
    </row>
    <row r="563" spans="1:31" ht="23.25" customHeight="1">
      <c r="A563" s="63" t="s">
        <v>402</v>
      </c>
      <c r="B563" s="63" t="s">
        <v>807</v>
      </c>
      <c r="C563" s="60" t="s">
        <v>402</v>
      </c>
      <c r="D563" s="67" t="s">
        <v>391</v>
      </c>
      <c r="E563" s="67" t="s">
        <v>403</v>
      </c>
      <c r="F563" s="76" t="s">
        <v>393</v>
      </c>
      <c r="G563" s="68">
        <f>일위노임!G249</f>
        <v>0.67800000000000005</v>
      </c>
      <c r="H563" s="68"/>
      <c r="I563" s="77"/>
      <c r="J563" s="68"/>
      <c r="K563" s="68"/>
      <c r="L563" s="77"/>
      <c r="M563" s="68"/>
      <c r="N563" s="77"/>
      <c r="O563" s="68"/>
      <c r="P563" s="68"/>
      <c r="Q563" s="67"/>
      <c r="AE563" s="62">
        <f>L563</f>
        <v>0</v>
      </c>
    </row>
    <row r="564" spans="1:31" ht="23.25" customHeight="1">
      <c r="A564" s="63" t="s">
        <v>841</v>
      </c>
      <c r="B564" s="63" t="s">
        <v>807</v>
      </c>
      <c r="C564" s="60" t="s">
        <v>841</v>
      </c>
      <c r="D564" s="67" t="s">
        <v>842</v>
      </c>
      <c r="E564" s="67" t="s">
        <v>843</v>
      </c>
      <c r="F564" s="76" t="s">
        <v>348</v>
      </c>
      <c r="G564" s="68">
        <v>1</v>
      </c>
      <c r="H564" s="68"/>
      <c r="I564" s="77"/>
      <c r="J564" s="68"/>
      <c r="K564" s="68"/>
      <c r="L564" s="77"/>
      <c r="M564" s="68"/>
      <c r="N564" s="77"/>
      <c r="O564" s="68"/>
      <c r="P564" s="68"/>
      <c r="Q564" s="67"/>
    </row>
    <row r="565" spans="1:31" ht="23.25" customHeight="1">
      <c r="B565" s="63" t="s">
        <v>831</v>
      </c>
      <c r="D565" s="67" t="s">
        <v>832</v>
      </c>
      <c r="E565" s="67"/>
      <c r="F565" s="76"/>
      <c r="G565" s="68"/>
      <c r="H565" s="68"/>
      <c r="I565" s="77"/>
      <c r="J565" s="68"/>
      <c r="K565" s="68"/>
      <c r="L565" s="77"/>
      <c r="M565" s="68"/>
      <c r="N565" s="77"/>
      <c r="O565" s="68"/>
      <c r="P565" s="68"/>
      <c r="Q565" s="67"/>
      <c r="AC565" s="62">
        <f>TRUNC(AE565*옵션!$B$36/100,1)</f>
        <v>0</v>
      </c>
      <c r="AD565" s="62">
        <f>TRUNC(SUM(L555:L563))</f>
        <v>0</v>
      </c>
      <c r="AE565" s="62">
        <f>TRUNC(SUM(AE555:AE564))</f>
        <v>0</v>
      </c>
    </row>
    <row r="566" spans="1:31" ht="23.25" customHeight="1">
      <c r="D566" s="67"/>
      <c r="E566" s="67"/>
      <c r="F566" s="76"/>
      <c r="G566" s="68"/>
      <c r="H566" s="68"/>
      <c r="I566" s="77"/>
      <c r="J566" s="68"/>
      <c r="K566" s="68"/>
      <c r="L566" s="77"/>
      <c r="M566" s="68"/>
      <c r="N566" s="77"/>
      <c r="O566" s="68"/>
      <c r="P566" s="68"/>
      <c r="Q566" s="67"/>
    </row>
    <row r="567" spans="1:31" ht="23.25" customHeight="1">
      <c r="A567" s="63" t="s">
        <v>1077</v>
      </c>
      <c r="B567" s="63" t="s">
        <v>882</v>
      </c>
      <c r="C567" s="60" t="s">
        <v>1078</v>
      </c>
      <c r="D567" s="231" t="s">
        <v>1076</v>
      </c>
      <c r="E567" s="237"/>
      <c r="F567" s="76"/>
      <c r="G567" s="68"/>
      <c r="H567" s="68"/>
      <c r="I567" s="77"/>
      <c r="J567" s="68"/>
      <c r="K567" s="68"/>
      <c r="L567" s="77"/>
      <c r="M567" s="68"/>
      <c r="N567" s="77"/>
      <c r="O567" s="68"/>
      <c r="P567" s="68"/>
      <c r="Q567" s="67"/>
    </row>
    <row r="568" spans="1:31" ht="23.25" customHeight="1">
      <c r="A568" s="63" t="s">
        <v>326</v>
      </c>
      <c r="B568" s="63" t="s">
        <v>811</v>
      </c>
      <c r="C568" s="60" t="s">
        <v>326</v>
      </c>
      <c r="D568" s="67" t="s">
        <v>327</v>
      </c>
      <c r="E568" s="67" t="s">
        <v>328</v>
      </c>
      <c r="F568" s="76" t="s">
        <v>148</v>
      </c>
      <c r="G568" s="68">
        <v>1</v>
      </c>
      <c r="H568" s="68"/>
      <c r="I568" s="77"/>
      <c r="J568" s="68"/>
      <c r="K568" s="68"/>
      <c r="L568" s="77"/>
      <c r="M568" s="68"/>
      <c r="N568" s="77"/>
      <c r="O568" s="68"/>
      <c r="P568" s="68"/>
      <c r="Q568" s="67"/>
    </row>
    <row r="569" spans="1:31" ht="23.25" customHeight="1">
      <c r="A569" s="63" t="s">
        <v>396</v>
      </c>
      <c r="B569" s="63" t="s">
        <v>811</v>
      </c>
      <c r="C569" s="60" t="s">
        <v>396</v>
      </c>
      <c r="D569" s="67" t="s">
        <v>391</v>
      </c>
      <c r="E569" s="67" t="s">
        <v>397</v>
      </c>
      <c r="F569" s="76" t="s">
        <v>393</v>
      </c>
      <c r="G569" s="68">
        <f>일위노임!G252</f>
        <v>0.16800000000000001</v>
      </c>
      <c r="H569" s="68"/>
      <c r="I569" s="77"/>
      <c r="J569" s="68"/>
      <c r="K569" s="68"/>
      <c r="L569" s="77"/>
      <c r="M569" s="68"/>
      <c r="N569" s="77"/>
      <c r="O569" s="68"/>
      <c r="P569" s="68"/>
      <c r="Q569" s="67"/>
      <c r="AE569" s="62">
        <f>L569</f>
        <v>0</v>
      </c>
    </row>
    <row r="570" spans="1:31" ht="23.25" customHeight="1">
      <c r="A570" s="63" t="s">
        <v>841</v>
      </c>
      <c r="B570" s="63" t="s">
        <v>811</v>
      </c>
      <c r="C570" s="60" t="s">
        <v>841</v>
      </c>
      <c r="D570" s="67" t="s">
        <v>842</v>
      </c>
      <c r="E570" s="67" t="s">
        <v>843</v>
      </c>
      <c r="F570" s="76" t="s">
        <v>348</v>
      </c>
      <c r="G570" s="68">
        <v>1</v>
      </c>
      <c r="H570" s="68"/>
      <c r="I570" s="77"/>
      <c r="J570" s="68"/>
      <c r="K570" s="68"/>
      <c r="L570" s="77"/>
      <c r="M570" s="68"/>
      <c r="N570" s="77"/>
      <c r="O570" s="68"/>
      <c r="P570" s="68"/>
      <c r="Q570" s="67"/>
    </row>
    <row r="571" spans="1:31" ht="23.25" customHeight="1">
      <c r="B571" s="63" t="s">
        <v>831</v>
      </c>
      <c r="D571" s="67" t="s">
        <v>832</v>
      </c>
      <c r="E571" s="67"/>
      <c r="F571" s="76"/>
      <c r="G571" s="68"/>
      <c r="H571" s="68"/>
      <c r="I571" s="77"/>
      <c r="J571" s="68"/>
      <c r="K571" s="68"/>
      <c r="L571" s="77"/>
      <c r="M571" s="68"/>
      <c r="N571" s="77"/>
      <c r="O571" s="68"/>
      <c r="P571" s="68"/>
      <c r="Q571" s="67"/>
      <c r="AC571" s="62">
        <f>TRUNC(AE571*옵션!$B$36/100,1)</f>
        <v>0</v>
      </c>
      <c r="AD571" s="62">
        <f>TRUNC(SUM(L567:L569))</f>
        <v>0</v>
      </c>
      <c r="AE571" s="62">
        <f>TRUNC(SUM(AE567:AE570))</f>
        <v>0</v>
      </c>
    </row>
    <row r="572" spans="1:31" ht="23.25" customHeight="1">
      <c r="D572" s="67"/>
      <c r="E572" s="67"/>
      <c r="F572" s="76"/>
      <c r="G572" s="68"/>
      <c r="H572" s="68"/>
      <c r="I572" s="77"/>
      <c r="J572" s="68"/>
      <c r="K572" s="68"/>
      <c r="L572" s="77"/>
      <c r="M572" s="68"/>
      <c r="N572" s="77"/>
      <c r="O572" s="68"/>
      <c r="P572" s="68"/>
      <c r="Q572" s="67"/>
    </row>
    <row r="573" spans="1:31" ht="23.25" customHeight="1">
      <c r="A573" s="63" t="s">
        <v>1080</v>
      </c>
      <c r="B573" s="63" t="s">
        <v>882</v>
      </c>
      <c r="C573" s="60" t="s">
        <v>1081</v>
      </c>
      <c r="D573" s="231" t="s">
        <v>1079</v>
      </c>
      <c r="E573" s="237"/>
      <c r="F573" s="76"/>
      <c r="G573" s="68"/>
      <c r="H573" s="68"/>
      <c r="I573" s="77"/>
      <c r="J573" s="68"/>
      <c r="K573" s="68"/>
      <c r="L573" s="77"/>
      <c r="M573" s="68"/>
      <c r="N573" s="77"/>
      <c r="O573" s="68"/>
      <c r="P573" s="68"/>
      <c r="Q573" s="67"/>
    </row>
    <row r="574" spans="1:31" ht="23.25" customHeight="1">
      <c r="A574" s="63" t="s">
        <v>283</v>
      </c>
      <c r="B574" s="63" t="s">
        <v>813</v>
      </c>
      <c r="C574" s="60" t="s">
        <v>283</v>
      </c>
      <c r="D574" s="67" t="s">
        <v>284</v>
      </c>
      <c r="E574" s="67" t="s">
        <v>285</v>
      </c>
      <c r="F574" s="76" t="s">
        <v>148</v>
      </c>
      <c r="G574" s="68">
        <v>1</v>
      </c>
      <c r="H574" s="68"/>
      <c r="I574" s="77"/>
      <c r="J574" s="68"/>
      <c r="K574" s="68"/>
      <c r="L574" s="77"/>
      <c r="M574" s="68"/>
      <c r="N574" s="77"/>
      <c r="O574" s="68"/>
      <c r="P574" s="68"/>
      <c r="Q574" s="67"/>
    </row>
    <row r="575" spans="1:31" ht="23.25" customHeight="1">
      <c r="A575" s="63" t="s">
        <v>396</v>
      </c>
      <c r="B575" s="63" t="s">
        <v>813</v>
      </c>
      <c r="C575" s="60" t="s">
        <v>396</v>
      </c>
      <c r="D575" s="67" t="s">
        <v>391</v>
      </c>
      <c r="E575" s="67" t="s">
        <v>397</v>
      </c>
      <c r="F575" s="76" t="s">
        <v>393</v>
      </c>
      <c r="G575" s="68">
        <f>일위노임!G255</f>
        <v>0.15359999999999999</v>
      </c>
      <c r="H575" s="68"/>
      <c r="I575" s="77"/>
      <c r="J575" s="68"/>
      <c r="K575" s="68"/>
      <c r="L575" s="77"/>
      <c r="M575" s="68"/>
      <c r="N575" s="77"/>
      <c r="O575" s="68"/>
      <c r="P575" s="68"/>
      <c r="Q575" s="67"/>
      <c r="AE575" s="62">
        <f>L575</f>
        <v>0</v>
      </c>
    </row>
    <row r="576" spans="1:31" ht="23.25" customHeight="1">
      <c r="A576" s="63" t="s">
        <v>841</v>
      </c>
      <c r="B576" s="63" t="s">
        <v>813</v>
      </c>
      <c r="C576" s="60" t="s">
        <v>841</v>
      </c>
      <c r="D576" s="67" t="s">
        <v>842</v>
      </c>
      <c r="E576" s="67" t="s">
        <v>843</v>
      </c>
      <c r="F576" s="76" t="s">
        <v>348</v>
      </c>
      <c r="G576" s="68">
        <v>1</v>
      </c>
      <c r="H576" s="68"/>
      <c r="I576" s="77"/>
      <c r="J576" s="68"/>
      <c r="K576" s="68"/>
      <c r="L576" s="77"/>
      <c r="M576" s="68"/>
      <c r="N576" s="77"/>
      <c r="O576" s="68"/>
      <c r="P576" s="68"/>
      <c r="Q576" s="67"/>
    </row>
    <row r="577" spans="1:31" ht="23.25" customHeight="1">
      <c r="B577" s="63" t="s">
        <v>831</v>
      </c>
      <c r="D577" s="67" t="s">
        <v>832</v>
      </c>
      <c r="E577" s="67"/>
      <c r="F577" s="76"/>
      <c r="G577" s="68"/>
      <c r="H577" s="68"/>
      <c r="I577" s="77"/>
      <c r="J577" s="68"/>
      <c r="K577" s="68"/>
      <c r="L577" s="77"/>
      <c r="M577" s="68"/>
      <c r="N577" s="77"/>
      <c r="O577" s="68"/>
      <c r="P577" s="68"/>
      <c r="Q577" s="67"/>
      <c r="AC577" s="62">
        <f>TRUNC(AE577*옵션!$B$36/100,1)</f>
        <v>0</v>
      </c>
      <c r="AD577" s="62">
        <f>TRUNC(SUM(L573:L575))</f>
        <v>0</v>
      </c>
      <c r="AE577" s="62">
        <f>TRUNC(SUM(AE573:AE576))</f>
        <v>0</v>
      </c>
    </row>
    <row r="578" spans="1:31" ht="23.25" customHeight="1">
      <c r="D578" s="67"/>
      <c r="E578" s="67"/>
      <c r="F578" s="76"/>
      <c r="G578" s="68"/>
      <c r="H578" s="68"/>
      <c r="I578" s="77"/>
      <c r="J578" s="68"/>
      <c r="K578" s="68"/>
      <c r="L578" s="77"/>
      <c r="M578" s="68"/>
      <c r="N578" s="77"/>
      <c r="O578" s="68"/>
      <c r="P578" s="68"/>
      <c r="Q578" s="67"/>
    </row>
    <row r="579" spans="1:31" ht="23.25" customHeight="1">
      <c r="A579" s="63" t="s">
        <v>1083</v>
      </c>
      <c r="B579" s="63" t="s">
        <v>882</v>
      </c>
      <c r="C579" s="60" t="s">
        <v>1084</v>
      </c>
      <c r="D579" s="231" t="s">
        <v>1082</v>
      </c>
      <c r="E579" s="237"/>
      <c r="F579" s="76"/>
      <c r="G579" s="68"/>
      <c r="H579" s="68"/>
      <c r="I579" s="77"/>
      <c r="J579" s="68"/>
      <c r="K579" s="68"/>
      <c r="L579" s="77"/>
      <c r="M579" s="68"/>
      <c r="N579" s="77"/>
      <c r="O579" s="68"/>
      <c r="P579" s="68"/>
      <c r="Q579" s="67"/>
    </row>
    <row r="580" spans="1:31" ht="23.25" customHeight="1">
      <c r="A580" s="63" t="s">
        <v>286</v>
      </c>
      <c r="B580" s="63" t="s">
        <v>815</v>
      </c>
      <c r="C580" s="60" t="s">
        <v>286</v>
      </c>
      <c r="D580" s="67" t="s">
        <v>287</v>
      </c>
      <c r="E580" s="67" t="s">
        <v>288</v>
      </c>
      <c r="F580" s="76" t="s">
        <v>148</v>
      </c>
      <c r="G580" s="68">
        <v>1</v>
      </c>
      <c r="H580" s="68"/>
      <c r="I580" s="77"/>
      <c r="J580" s="68"/>
      <c r="K580" s="68"/>
      <c r="L580" s="77"/>
      <c r="M580" s="68"/>
      <c r="N580" s="77"/>
      <c r="O580" s="68"/>
      <c r="P580" s="68"/>
      <c r="Q580" s="67"/>
    </row>
    <row r="581" spans="1:31" ht="23.25" customHeight="1">
      <c r="A581" s="63" t="s">
        <v>390</v>
      </c>
      <c r="B581" s="63" t="s">
        <v>815</v>
      </c>
      <c r="C581" s="60" t="s">
        <v>390</v>
      </c>
      <c r="D581" s="67" t="s">
        <v>391</v>
      </c>
      <c r="E581" s="67" t="s">
        <v>392</v>
      </c>
      <c r="F581" s="76" t="s">
        <v>393</v>
      </c>
      <c r="G581" s="68">
        <f>일위노임!G259</f>
        <v>0.36</v>
      </c>
      <c r="H581" s="68"/>
      <c r="I581" s="77"/>
      <c r="J581" s="68"/>
      <c r="K581" s="68"/>
      <c r="L581" s="77"/>
      <c r="M581" s="68"/>
      <c r="N581" s="77"/>
      <c r="O581" s="68"/>
      <c r="P581" s="68"/>
      <c r="Q581" s="67"/>
      <c r="AE581" s="62">
        <f>L581</f>
        <v>0</v>
      </c>
    </row>
    <row r="582" spans="1:31" ht="23.25" customHeight="1">
      <c r="A582" s="63" t="s">
        <v>402</v>
      </c>
      <c r="B582" s="63" t="s">
        <v>815</v>
      </c>
      <c r="C582" s="60" t="s">
        <v>402</v>
      </c>
      <c r="D582" s="67" t="s">
        <v>391</v>
      </c>
      <c r="E582" s="67" t="s">
        <v>403</v>
      </c>
      <c r="F582" s="76" t="s">
        <v>393</v>
      </c>
      <c r="G582" s="68">
        <f>일위노임!G260</f>
        <v>0.18</v>
      </c>
      <c r="H582" s="68"/>
      <c r="I582" s="77"/>
      <c r="J582" s="68"/>
      <c r="K582" s="68"/>
      <c r="L582" s="77"/>
      <c r="M582" s="68"/>
      <c r="N582" s="77"/>
      <c r="O582" s="68"/>
      <c r="P582" s="68"/>
      <c r="Q582" s="67"/>
      <c r="AE582" s="62">
        <f>L582</f>
        <v>0</v>
      </c>
    </row>
    <row r="583" spans="1:31" ht="23.25" customHeight="1">
      <c r="A583" s="63" t="s">
        <v>841</v>
      </c>
      <c r="B583" s="63" t="s">
        <v>815</v>
      </c>
      <c r="C583" s="60" t="s">
        <v>841</v>
      </c>
      <c r="D583" s="67" t="s">
        <v>842</v>
      </c>
      <c r="E583" s="67" t="s">
        <v>843</v>
      </c>
      <c r="F583" s="76" t="s">
        <v>348</v>
      </c>
      <c r="G583" s="68">
        <v>1</v>
      </c>
      <c r="H583" s="68"/>
      <c r="I583" s="77"/>
      <c r="J583" s="68"/>
      <c r="K583" s="68"/>
      <c r="L583" s="77"/>
      <c r="M583" s="68"/>
      <c r="N583" s="77"/>
      <c r="O583" s="68"/>
      <c r="P583" s="68"/>
      <c r="Q583" s="67"/>
    </row>
    <row r="584" spans="1:31" ht="23.25" customHeight="1">
      <c r="B584" s="63" t="s">
        <v>831</v>
      </c>
      <c r="D584" s="67" t="s">
        <v>832</v>
      </c>
      <c r="E584" s="67"/>
      <c r="F584" s="76"/>
      <c r="G584" s="68"/>
      <c r="H584" s="68"/>
      <c r="I584" s="77"/>
      <c r="J584" s="68"/>
      <c r="K584" s="68"/>
      <c r="L584" s="77"/>
      <c r="M584" s="68"/>
      <c r="N584" s="77"/>
      <c r="O584" s="68"/>
      <c r="P584" s="68"/>
      <c r="Q584" s="67"/>
      <c r="AC584" s="62">
        <f>TRUNC(AE584*옵션!$B$36/100,1)</f>
        <v>0</v>
      </c>
      <c r="AD584" s="62">
        <f>TRUNC(SUM(L579:L582))</f>
        <v>0</v>
      </c>
      <c r="AE584" s="62">
        <f>TRUNC(SUM(AE579:AE583))</f>
        <v>0</v>
      </c>
    </row>
    <row r="585" spans="1:31" ht="23.25" customHeight="1">
      <c r="D585" s="67"/>
      <c r="E585" s="67"/>
      <c r="F585" s="76"/>
      <c r="G585" s="68"/>
      <c r="H585" s="68"/>
      <c r="I585" s="77"/>
      <c r="J585" s="68"/>
      <c r="K585" s="68"/>
      <c r="L585" s="77"/>
      <c r="M585" s="68"/>
      <c r="N585" s="77"/>
      <c r="O585" s="68"/>
      <c r="P585" s="68"/>
      <c r="Q585" s="67"/>
    </row>
    <row r="586" spans="1:31" ht="23.25" customHeight="1">
      <c r="A586" s="63" t="s">
        <v>1086</v>
      </c>
      <c r="B586" s="63" t="s">
        <v>882</v>
      </c>
      <c r="C586" s="60" t="s">
        <v>1087</v>
      </c>
      <c r="D586" s="231" t="s">
        <v>1085</v>
      </c>
      <c r="E586" s="237"/>
      <c r="F586" s="76"/>
      <c r="G586" s="68"/>
      <c r="H586" s="68"/>
      <c r="I586" s="77"/>
      <c r="J586" s="68"/>
      <c r="K586" s="68"/>
      <c r="L586" s="77"/>
      <c r="M586" s="68"/>
      <c r="N586" s="77"/>
      <c r="O586" s="68"/>
      <c r="P586" s="68"/>
      <c r="Q586" s="67"/>
    </row>
    <row r="587" spans="1:31" ht="23.25" customHeight="1">
      <c r="A587" s="63" t="s">
        <v>329</v>
      </c>
      <c r="B587" s="63" t="s">
        <v>817</v>
      </c>
      <c r="C587" s="60" t="s">
        <v>329</v>
      </c>
      <c r="D587" s="67" t="s">
        <v>330</v>
      </c>
      <c r="E587" s="67" t="s">
        <v>331</v>
      </c>
      <c r="F587" s="76" t="s">
        <v>220</v>
      </c>
      <c r="G587" s="68">
        <v>1</v>
      </c>
      <c r="H587" s="68"/>
      <c r="I587" s="77"/>
      <c r="J587" s="68"/>
      <c r="K587" s="68"/>
      <c r="L587" s="77"/>
      <c r="M587" s="68"/>
      <c r="N587" s="77"/>
      <c r="O587" s="68"/>
      <c r="P587" s="68"/>
      <c r="Q587" s="67"/>
    </row>
    <row r="588" spans="1:31" ht="23.25" customHeight="1">
      <c r="A588" s="63" t="s">
        <v>390</v>
      </c>
      <c r="B588" s="63" t="s">
        <v>817</v>
      </c>
      <c r="C588" s="60" t="s">
        <v>390</v>
      </c>
      <c r="D588" s="67" t="s">
        <v>391</v>
      </c>
      <c r="E588" s="67" t="s">
        <v>392</v>
      </c>
      <c r="F588" s="76" t="s">
        <v>393</v>
      </c>
      <c r="G588" s="68">
        <f>일위노임!G263</f>
        <v>1</v>
      </c>
      <c r="H588" s="68"/>
      <c r="I588" s="77"/>
      <c r="J588" s="68"/>
      <c r="K588" s="68"/>
      <c r="L588" s="77"/>
      <c r="M588" s="68"/>
      <c r="N588" s="77"/>
      <c r="O588" s="68"/>
      <c r="P588" s="68"/>
      <c r="Q588" s="67"/>
      <c r="AE588" s="62">
        <f>L588</f>
        <v>0</v>
      </c>
    </row>
    <row r="589" spans="1:31" ht="23.25" customHeight="1">
      <c r="A589" s="63" t="s">
        <v>841</v>
      </c>
      <c r="B589" s="63" t="s">
        <v>817</v>
      </c>
      <c r="C589" s="60" t="s">
        <v>841</v>
      </c>
      <c r="D589" s="67" t="s">
        <v>842</v>
      </c>
      <c r="E589" s="67" t="s">
        <v>843</v>
      </c>
      <c r="F589" s="76" t="s">
        <v>348</v>
      </c>
      <c r="G589" s="68">
        <v>1</v>
      </c>
      <c r="H589" s="68"/>
      <c r="I589" s="77"/>
      <c r="J589" s="68"/>
      <c r="K589" s="68"/>
      <c r="L589" s="77"/>
      <c r="M589" s="68"/>
      <c r="N589" s="77"/>
      <c r="O589" s="68"/>
      <c r="P589" s="68"/>
      <c r="Q589" s="67"/>
    </row>
    <row r="590" spans="1:31" ht="23.25" customHeight="1">
      <c r="B590" s="63" t="s">
        <v>831</v>
      </c>
      <c r="D590" s="67" t="s">
        <v>832</v>
      </c>
      <c r="E590" s="67"/>
      <c r="F590" s="76"/>
      <c r="G590" s="68"/>
      <c r="H590" s="68"/>
      <c r="I590" s="77"/>
      <c r="J590" s="68"/>
      <c r="K590" s="68"/>
      <c r="L590" s="77"/>
      <c r="M590" s="68"/>
      <c r="N590" s="77"/>
      <c r="O590" s="68"/>
      <c r="P590" s="68"/>
      <c r="Q590" s="67"/>
      <c r="AC590" s="62">
        <f>TRUNC(AE590*옵션!$B$36/100,1)</f>
        <v>0</v>
      </c>
      <c r="AD590" s="62">
        <f>TRUNC(SUM(L586:L588))</f>
        <v>0</v>
      </c>
      <c r="AE590" s="62">
        <f>TRUNC(SUM(AE586:AE589))</f>
        <v>0</v>
      </c>
    </row>
    <row r="591" spans="1:31" ht="23.25" customHeight="1">
      <c r="D591" s="67"/>
      <c r="E591" s="67"/>
      <c r="F591" s="76"/>
      <c r="G591" s="68"/>
      <c r="H591" s="68"/>
      <c r="I591" s="77"/>
      <c r="J591" s="68"/>
      <c r="K591" s="68"/>
      <c r="L591" s="77"/>
      <c r="M591" s="68"/>
      <c r="N591" s="77"/>
      <c r="O591" s="68"/>
      <c r="P591" s="68"/>
      <c r="Q591" s="67"/>
    </row>
    <row r="592" spans="1:31" ht="23.25" customHeight="1">
      <c r="A592" s="63" t="s">
        <v>1089</v>
      </c>
      <c r="B592" s="63" t="s">
        <v>882</v>
      </c>
      <c r="C592" s="60" t="s">
        <v>1090</v>
      </c>
      <c r="D592" s="231" t="s">
        <v>1088</v>
      </c>
      <c r="E592" s="237"/>
      <c r="F592" s="76"/>
      <c r="G592" s="68"/>
      <c r="H592" s="68"/>
      <c r="I592" s="77"/>
      <c r="J592" s="68"/>
      <c r="K592" s="68"/>
      <c r="L592" s="77"/>
      <c r="M592" s="68"/>
      <c r="N592" s="77"/>
      <c r="O592" s="68"/>
      <c r="P592" s="68"/>
      <c r="Q592" s="67"/>
    </row>
    <row r="593" spans="1:31" ht="23.25" customHeight="1">
      <c r="A593" s="63" t="s">
        <v>332</v>
      </c>
      <c r="B593" s="63" t="s">
        <v>819</v>
      </c>
      <c r="C593" s="60" t="s">
        <v>332</v>
      </c>
      <c r="D593" s="67" t="s">
        <v>330</v>
      </c>
      <c r="E593" s="67" t="s">
        <v>333</v>
      </c>
      <c r="F593" s="76" t="s">
        <v>220</v>
      </c>
      <c r="G593" s="68">
        <v>1</v>
      </c>
      <c r="H593" s="68"/>
      <c r="I593" s="77"/>
      <c r="J593" s="68"/>
      <c r="K593" s="68"/>
      <c r="L593" s="77"/>
      <c r="M593" s="68"/>
      <c r="N593" s="77"/>
      <c r="O593" s="68"/>
      <c r="P593" s="68"/>
      <c r="Q593" s="67"/>
    </row>
    <row r="594" spans="1:31" ht="23.25" customHeight="1">
      <c r="A594" s="63" t="s">
        <v>390</v>
      </c>
      <c r="B594" s="63" t="s">
        <v>819</v>
      </c>
      <c r="C594" s="60" t="s">
        <v>390</v>
      </c>
      <c r="D594" s="67" t="s">
        <v>391</v>
      </c>
      <c r="E594" s="67" t="s">
        <v>392</v>
      </c>
      <c r="F594" s="76" t="s">
        <v>393</v>
      </c>
      <c r="G594" s="68">
        <f>일위노임!G266</f>
        <v>0.08</v>
      </c>
      <c r="H594" s="68"/>
      <c r="I594" s="77"/>
      <c r="J594" s="68"/>
      <c r="K594" s="68"/>
      <c r="L594" s="77"/>
      <c r="M594" s="68"/>
      <c r="N594" s="77"/>
      <c r="O594" s="68"/>
      <c r="P594" s="68"/>
      <c r="Q594" s="67"/>
      <c r="AE594" s="62">
        <f>L594</f>
        <v>0</v>
      </c>
    </row>
    <row r="595" spans="1:31" ht="23.25" customHeight="1">
      <c r="A595" s="63" t="s">
        <v>841</v>
      </c>
      <c r="B595" s="63" t="s">
        <v>819</v>
      </c>
      <c r="C595" s="60" t="s">
        <v>841</v>
      </c>
      <c r="D595" s="67" t="s">
        <v>842</v>
      </c>
      <c r="E595" s="67" t="s">
        <v>843</v>
      </c>
      <c r="F595" s="76" t="s">
        <v>348</v>
      </c>
      <c r="G595" s="68">
        <v>1</v>
      </c>
      <c r="H595" s="68"/>
      <c r="I595" s="77"/>
      <c r="J595" s="68"/>
      <c r="K595" s="68"/>
      <c r="L595" s="77"/>
      <c r="M595" s="68"/>
      <c r="N595" s="77"/>
      <c r="O595" s="68"/>
      <c r="P595" s="68"/>
      <c r="Q595" s="67"/>
    </row>
    <row r="596" spans="1:31" ht="23.25" customHeight="1">
      <c r="B596" s="63" t="s">
        <v>831</v>
      </c>
      <c r="D596" s="67" t="s">
        <v>832</v>
      </c>
      <c r="E596" s="67"/>
      <c r="F596" s="76"/>
      <c r="G596" s="68"/>
      <c r="H596" s="68"/>
      <c r="I596" s="77"/>
      <c r="J596" s="68"/>
      <c r="K596" s="68"/>
      <c r="L596" s="77"/>
      <c r="M596" s="68"/>
      <c r="N596" s="77"/>
      <c r="O596" s="68"/>
      <c r="P596" s="68"/>
      <c r="Q596" s="67"/>
      <c r="AC596" s="62">
        <f>TRUNC(AE596*옵션!$B$36/100,1)</f>
        <v>0</v>
      </c>
      <c r="AD596" s="62">
        <f>TRUNC(SUM(L592:L594))</f>
        <v>0</v>
      </c>
      <c r="AE596" s="62">
        <f>TRUNC(SUM(AE592:AE595))</f>
        <v>0</v>
      </c>
    </row>
    <row r="597" spans="1:31" ht="23.25" customHeight="1">
      <c r="D597" s="67"/>
      <c r="E597" s="67"/>
      <c r="F597" s="76"/>
      <c r="G597" s="68"/>
      <c r="H597" s="68"/>
      <c r="I597" s="77"/>
      <c r="J597" s="68"/>
      <c r="K597" s="68"/>
      <c r="L597" s="77"/>
      <c r="M597" s="68"/>
      <c r="N597" s="77"/>
      <c r="O597" s="68"/>
      <c r="P597" s="68"/>
      <c r="Q597" s="67"/>
    </row>
    <row r="598" spans="1:31" ht="23.25" customHeight="1">
      <c r="A598" s="63" t="s">
        <v>1092</v>
      </c>
      <c r="B598" s="63" t="s">
        <v>882</v>
      </c>
      <c r="C598" s="60" t="s">
        <v>1093</v>
      </c>
      <c r="D598" s="231" t="s">
        <v>1091</v>
      </c>
      <c r="E598" s="237"/>
      <c r="F598" s="76"/>
      <c r="G598" s="68"/>
      <c r="H598" s="68"/>
      <c r="I598" s="77"/>
      <c r="J598" s="68"/>
      <c r="K598" s="68"/>
      <c r="L598" s="77"/>
      <c r="M598" s="68"/>
      <c r="N598" s="77"/>
      <c r="O598" s="68"/>
      <c r="P598" s="68"/>
      <c r="Q598" s="67"/>
    </row>
    <row r="599" spans="1:31" ht="23.25" customHeight="1">
      <c r="A599" s="63" t="s">
        <v>319</v>
      </c>
      <c r="B599" s="63" t="s">
        <v>821</v>
      </c>
      <c r="C599" s="60" t="s">
        <v>319</v>
      </c>
      <c r="D599" s="67" t="s">
        <v>320</v>
      </c>
      <c r="E599" s="67" t="s">
        <v>321</v>
      </c>
      <c r="F599" s="76" t="s">
        <v>322</v>
      </c>
      <c r="G599" s="68">
        <v>1</v>
      </c>
      <c r="H599" s="68"/>
      <c r="I599" s="77"/>
      <c r="J599" s="68"/>
      <c r="K599" s="68"/>
      <c r="L599" s="77"/>
      <c r="M599" s="68"/>
      <c r="N599" s="77"/>
      <c r="O599" s="68"/>
      <c r="P599" s="68"/>
      <c r="Q599" s="67"/>
    </row>
    <row r="600" spans="1:31" ht="23.25" customHeight="1">
      <c r="A600" s="63" t="s">
        <v>323</v>
      </c>
      <c r="B600" s="63" t="s">
        <v>821</v>
      </c>
      <c r="C600" s="60" t="s">
        <v>323</v>
      </c>
      <c r="D600" s="67" t="s">
        <v>324</v>
      </c>
      <c r="E600" s="67" t="s">
        <v>325</v>
      </c>
      <c r="F600" s="76" t="s">
        <v>148</v>
      </c>
      <c r="G600" s="68">
        <v>3</v>
      </c>
      <c r="H600" s="68"/>
      <c r="I600" s="77"/>
      <c r="J600" s="68"/>
      <c r="K600" s="68"/>
      <c r="L600" s="77"/>
      <c r="M600" s="68"/>
      <c r="N600" s="77"/>
      <c r="O600" s="68"/>
      <c r="P600" s="68"/>
      <c r="Q600" s="67"/>
    </row>
    <row r="601" spans="1:31" ht="23.25" customHeight="1">
      <c r="A601" s="63" t="s">
        <v>631</v>
      </c>
      <c r="B601" s="63" t="s">
        <v>821</v>
      </c>
      <c r="C601" s="60" t="s">
        <v>631</v>
      </c>
      <c r="D601" s="67" t="s">
        <v>633</v>
      </c>
      <c r="E601" s="67" t="s">
        <v>634</v>
      </c>
      <c r="F601" s="76" t="s">
        <v>389</v>
      </c>
      <c r="G601" s="68">
        <v>3</v>
      </c>
      <c r="H601" s="68"/>
      <c r="I601" s="77"/>
      <c r="J601" s="68"/>
      <c r="K601" s="68"/>
      <c r="L601" s="77"/>
      <c r="M601" s="68"/>
      <c r="N601" s="77"/>
      <c r="O601" s="68"/>
      <c r="P601" s="68"/>
      <c r="Q601" s="67" t="s">
        <v>632</v>
      </c>
      <c r="R601" s="62" t="s">
        <v>833</v>
      </c>
    </row>
    <row r="602" spans="1:31" ht="23.25" customHeight="1">
      <c r="A602" s="63" t="s">
        <v>626</v>
      </c>
      <c r="B602" s="63" t="s">
        <v>821</v>
      </c>
      <c r="C602" s="60" t="s">
        <v>626</v>
      </c>
      <c r="D602" s="67" t="s">
        <v>628</v>
      </c>
      <c r="E602" s="67" t="s">
        <v>629</v>
      </c>
      <c r="F602" s="76" t="s">
        <v>630</v>
      </c>
      <c r="G602" s="68">
        <v>3</v>
      </c>
      <c r="H602" s="68"/>
      <c r="I602" s="77"/>
      <c r="J602" s="68"/>
      <c r="K602" s="68"/>
      <c r="L602" s="77"/>
      <c r="M602" s="68"/>
      <c r="N602" s="77"/>
      <c r="O602" s="68"/>
      <c r="P602" s="68"/>
      <c r="Q602" s="67" t="s">
        <v>627</v>
      </c>
      <c r="R602" s="62" t="s">
        <v>833</v>
      </c>
    </row>
    <row r="603" spans="1:31" ht="23.25" customHeight="1">
      <c r="A603" s="63" t="s">
        <v>305</v>
      </c>
      <c r="B603" s="63" t="s">
        <v>821</v>
      </c>
      <c r="C603" s="60" t="s">
        <v>305</v>
      </c>
      <c r="D603" s="67" t="s">
        <v>306</v>
      </c>
      <c r="E603" s="67" t="s">
        <v>307</v>
      </c>
      <c r="F603" s="76" t="s">
        <v>148</v>
      </c>
      <c r="G603" s="68">
        <v>3</v>
      </c>
      <c r="H603" s="68"/>
      <c r="I603" s="77"/>
      <c r="J603" s="68"/>
      <c r="K603" s="68"/>
      <c r="L603" s="77"/>
      <c r="M603" s="68"/>
      <c r="N603" s="77"/>
      <c r="O603" s="68"/>
      <c r="P603" s="68"/>
      <c r="Q603" s="67"/>
    </row>
    <row r="604" spans="1:31" ht="23.25" customHeight="1">
      <c r="A604" s="63" t="s">
        <v>398</v>
      </c>
      <c r="B604" s="63" t="s">
        <v>821</v>
      </c>
      <c r="C604" s="60" t="s">
        <v>398</v>
      </c>
      <c r="D604" s="67" t="s">
        <v>391</v>
      </c>
      <c r="E604" s="67" t="s">
        <v>1198</v>
      </c>
      <c r="F604" s="76" t="s">
        <v>393</v>
      </c>
      <c r="G604" s="68">
        <f>일위노임!G271</f>
        <v>0.32100000000000001</v>
      </c>
      <c r="H604" s="68"/>
      <c r="I604" s="77"/>
      <c r="J604" s="68"/>
      <c r="K604" s="68"/>
      <c r="L604" s="77"/>
      <c r="M604" s="68"/>
      <c r="N604" s="77"/>
      <c r="O604" s="68"/>
      <c r="P604" s="68"/>
      <c r="Q604" s="67"/>
      <c r="AE604" s="62">
        <f>L604</f>
        <v>0</v>
      </c>
    </row>
    <row r="605" spans="1:31" ht="23.25" customHeight="1">
      <c r="A605" s="63" t="s">
        <v>402</v>
      </c>
      <c r="B605" s="63" t="s">
        <v>821</v>
      </c>
      <c r="C605" s="60" t="s">
        <v>402</v>
      </c>
      <c r="D605" s="67" t="s">
        <v>391</v>
      </c>
      <c r="E605" s="67" t="s">
        <v>403</v>
      </c>
      <c r="F605" s="76" t="s">
        <v>393</v>
      </c>
      <c r="G605" s="68">
        <f>일위노임!G272</f>
        <v>0.2</v>
      </c>
      <c r="H605" s="68"/>
      <c r="I605" s="77"/>
      <c r="J605" s="68"/>
      <c r="K605" s="68"/>
      <c r="L605" s="77"/>
      <c r="M605" s="68"/>
      <c r="N605" s="77"/>
      <c r="O605" s="68"/>
      <c r="P605" s="68"/>
      <c r="Q605" s="67"/>
      <c r="AE605" s="62">
        <f>L605</f>
        <v>0</v>
      </c>
    </row>
    <row r="606" spans="1:31" ht="23.25" customHeight="1">
      <c r="A606" s="63" t="s">
        <v>841</v>
      </c>
      <c r="B606" s="63" t="s">
        <v>821</v>
      </c>
      <c r="C606" s="60" t="s">
        <v>841</v>
      </c>
      <c r="D606" s="67" t="s">
        <v>842</v>
      </c>
      <c r="E606" s="67" t="s">
        <v>843</v>
      </c>
      <c r="F606" s="76" t="s">
        <v>348</v>
      </c>
      <c r="G606" s="68">
        <v>1</v>
      </c>
      <c r="H606" s="68"/>
      <c r="I606" s="77"/>
      <c r="J606" s="68"/>
      <c r="K606" s="68"/>
      <c r="L606" s="77"/>
      <c r="M606" s="68"/>
      <c r="N606" s="77"/>
      <c r="O606" s="68"/>
      <c r="P606" s="68"/>
      <c r="Q606" s="67"/>
    </row>
    <row r="607" spans="1:31" ht="23.25" customHeight="1">
      <c r="B607" s="63" t="s">
        <v>831</v>
      </c>
      <c r="D607" s="67" t="s">
        <v>832</v>
      </c>
      <c r="E607" s="67"/>
      <c r="F607" s="76"/>
      <c r="G607" s="68"/>
      <c r="H607" s="68"/>
      <c r="I607" s="77"/>
      <c r="J607" s="68"/>
      <c r="K607" s="68"/>
      <c r="L607" s="77"/>
      <c r="M607" s="68"/>
      <c r="N607" s="77"/>
      <c r="O607" s="68"/>
      <c r="P607" s="68"/>
      <c r="Q607" s="67"/>
      <c r="AC607" s="62">
        <f>TRUNC(AE607*옵션!$B$36/100,1)</f>
        <v>0</v>
      </c>
      <c r="AD607" s="62">
        <f>TRUNC(SUM(L598:L605))</f>
        <v>0</v>
      </c>
      <c r="AE607" s="62">
        <f>TRUNC(SUM(AE598:AE606))</f>
        <v>0</v>
      </c>
    </row>
    <row r="608" spans="1:31" ht="23.25" customHeight="1">
      <c r="D608" s="67"/>
      <c r="E608" s="67"/>
      <c r="F608" s="76"/>
      <c r="G608" s="68"/>
      <c r="H608" s="68"/>
      <c r="I608" s="77"/>
      <c r="J608" s="68"/>
      <c r="K608" s="68"/>
      <c r="L608" s="77"/>
      <c r="M608" s="68"/>
      <c r="N608" s="77"/>
      <c r="O608" s="68"/>
      <c r="P608" s="68"/>
      <c r="Q608" s="67"/>
    </row>
    <row r="609" spans="1:31" ht="23.25" customHeight="1">
      <c r="A609" s="63" t="s">
        <v>1095</v>
      </c>
      <c r="B609" s="63" t="s">
        <v>882</v>
      </c>
      <c r="C609" s="60" t="s">
        <v>1096</v>
      </c>
      <c r="D609" s="231" t="s">
        <v>1094</v>
      </c>
      <c r="E609" s="237"/>
      <c r="F609" s="76"/>
      <c r="G609" s="68"/>
      <c r="H609" s="68"/>
      <c r="I609" s="77"/>
      <c r="J609" s="68"/>
      <c r="K609" s="68"/>
      <c r="L609" s="77"/>
      <c r="M609" s="68"/>
      <c r="N609" s="77"/>
      <c r="O609" s="68"/>
      <c r="P609" s="68"/>
      <c r="Q609" s="67"/>
    </row>
    <row r="610" spans="1:31" ht="23.25" customHeight="1">
      <c r="A610" s="63" t="s">
        <v>319</v>
      </c>
      <c r="B610" s="63" t="s">
        <v>825</v>
      </c>
      <c r="C610" s="60" t="s">
        <v>319</v>
      </c>
      <c r="D610" s="67" t="s">
        <v>320</v>
      </c>
      <c r="E610" s="67" t="s">
        <v>321</v>
      </c>
      <c r="F610" s="76" t="s">
        <v>322</v>
      </c>
      <c r="G610" s="68">
        <v>1</v>
      </c>
      <c r="H610" s="68"/>
      <c r="I610" s="77"/>
      <c r="J610" s="68"/>
      <c r="K610" s="68"/>
      <c r="L610" s="77"/>
      <c r="M610" s="68"/>
      <c r="N610" s="77"/>
      <c r="O610" s="68"/>
      <c r="P610" s="68"/>
      <c r="Q610" s="67"/>
    </row>
    <row r="611" spans="1:31" ht="23.25" customHeight="1">
      <c r="A611" s="63" t="s">
        <v>323</v>
      </c>
      <c r="B611" s="63" t="s">
        <v>825</v>
      </c>
      <c r="C611" s="60" t="s">
        <v>323</v>
      </c>
      <c r="D611" s="67" t="s">
        <v>324</v>
      </c>
      <c r="E611" s="67" t="s">
        <v>325</v>
      </c>
      <c r="F611" s="76" t="s">
        <v>148</v>
      </c>
      <c r="G611" s="68">
        <v>3</v>
      </c>
      <c r="H611" s="68"/>
      <c r="I611" s="77"/>
      <c r="J611" s="68"/>
      <c r="K611" s="68"/>
      <c r="L611" s="77"/>
      <c r="M611" s="68"/>
      <c r="N611" s="77"/>
      <c r="O611" s="68"/>
      <c r="P611" s="68"/>
      <c r="Q611" s="67"/>
    </row>
    <row r="612" spans="1:31" ht="23.25" customHeight="1">
      <c r="A612" s="63" t="s">
        <v>631</v>
      </c>
      <c r="B612" s="63" t="s">
        <v>825</v>
      </c>
      <c r="C612" s="60" t="s">
        <v>631</v>
      </c>
      <c r="D612" s="67" t="s">
        <v>633</v>
      </c>
      <c r="E612" s="67" t="s">
        <v>634</v>
      </c>
      <c r="F612" s="76" t="s">
        <v>389</v>
      </c>
      <c r="G612" s="68">
        <v>3</v>
      </c>
      <c r="H612" s="68"/>
      <c r="I612" s="77"/>
      <c r="J612" s="68"/>
      <c r="K612" s="68"/>
      <c r="L612" s="77"/>
      <c r="M612" s="68"/>
      <c r="N612" s="77"/>
      <c r="O612" s="68"/>
      <c r="P612" s="68"/>
      <c r="Q612" s="67" t="s">
        <v>632</v>
      </c>
      <c r="R612" s="62" t="s">
        <v>833</v>
      </c>
    </row>
    <row r="613" spans="1:31" ht="23.25" customHeight="1">
      <c r="A613" s="63" t="s">
        <v>626</v>
      </c>
      <c r="B613" s="63" t="s">
        <v>825</v>
      </c>
      <c r="C613" s="60" t="s">
        <v>626</v>
      </c>
      <c r="D613" s="67" t="s">
        <v>628</v>
      </c>
      <c r="E613" s="67" t="s">
        <v>629</v>
      </c>
      <c r="F613" s="76" t="s">
        <v>630</v>
      </c>
      <c r="G613" s="68">
        <v>3</v>
      </c>
      <c r="H613" s="68"/>
      <c r="I613" s="77"/>
      <c r="J613" s="68"/>
      <c r="K613" s="68"/>
      <c r="L613" s="77"/>
      <c r="M613" s="68"/>
      <c r="N613" s="77"/>
      <c r="O613" s="68"/>
      <c r="P613" s="68"/>
      <c r="Q613" s="67" t="s">
        <v>627</v>
      </c>
      <c r="R613" s="62" t="s">
        <v>833</v>
      </c>
    </row>
    <row r="614" spans="1:31" ht="23.25" customHeight="1">
      <c r="A614" s="63" t="s">
        <v>305</v>
      </c>
      <c r="B614" s="63" t="s">
        <v>825</v>
      </c>
      <c r="C614" s="60" t="s">
        <v>305</v>
      </c>
      <c r="D614" s="67" t="s">
        <v>306</v>
      </c>
      <c r="E614" s="67" t="s">
        <v>307</v>
      </c>
      <c r="F614" s="76" t="s">
        <v>148</v>
      </c>
      <c r="G614" s="68">
        <v>3</v>
      </c>
      <c r="H614" s="68"/>
      <c r="I614" s="77"/>
      <c r="J614" s="68"/>
      <c r="K614" s="68"/>
      <c r="L614" s="77"/>
      <c r="M614" s="68"/>
      <c r="N614" s="77"/>
      <c r="O614" s="68"/>
      <c r="P614" s="68"/>
      <c r="Q614" s="67"/>
    </row>
    <row r="615" spans="1:31" ht="23.25" customHeight="1">
      <c r="A615" s="63" t="s">
        <v>398</v>
      </c>
      <c r="B615" s="63" t="s">
        <v>825</v>
      </c>
      <c r="C615" s="60" t="s">
        <v>398</v>
      </c>
      <c r="D615" s="67" t="s">
        <v>391</v>
      </c>
      <c r="E615" s="67" t="s">
        <v>1198</v>
      </c>
      <c r="F615" s="76" t="s">
        <v>393</v>
      </c>
      <c r="G615" s="68">
        <f>일위노임!G277</f>
        <v>0.32100000000000001</v>
      </c>
      <c r="H615" s="68"/>
      <c r="I615" s="77"/>
      <c r="J615" s="68"/>
      <c r="K615" s="68"/>
      <c r="L615" s="77"/>
      <c r="M615" s="68"/>
      <c r="N615" s="77"/>
      <c r="O615" s="68"/>
      <c r="P615" s="68"/>
      <c r="Q615" s="67"/>
      <c r="AE615" s="62">
        <f>L615</f>
        <v>0</v>
      </c>
    </row>
    <row r="616" spans="1:31" ht="23.25" customHeight="1">
      <c r="A616" s="63" t="s">
        <v>402</v>
      </c>
      <c r="B616" s="63" t="s">
        <v>825</v>
      </c>
      <c r="C616" s="60" t="s">
        <v>402</v>
      </c>
      <c r="D616" s="67" t="s">
        <v>391</v>
      </c>
      <c r="E616" s="67" t="s">
        <v>403</v>
      </c>
      <c r="F616" s="76" t="s">
        <v>393</v>
      </c>
      <c r="G616" s="68">
        <f>일위노임!G278</f>
        <v>0.2</v>
      </c>
      <c r="H616" s="68"/>
      <c r="I616" s="77"/>
      <c r="J616" s="68"/>
      <c r="K616" s="68"/>
      <c r="L616" s="77"/>
      <c r="M616" s="68"/>
      <c r="N616" s="77"/>
      <c r="O616" s="68"/>
      <c r="P616" s="68"/>
      <c r="Q616" s="67"/>
      <c r="AE616" s="62">
        <f>L616</f>
        <v>0</v>
      </c>
    </row>
    <row r="617" spans="1:31" ht="23.25" customHeight="1">
      <c r="A617" s="63" t="s">
        <v>841</v>
      </c>
      <c r="B617" s="63" t="s">
        <v>825</v>
      </c>
      <c r="C617" s="60" t="s">
        <v>841</v>
      </c>
      <c r="D617" s="67" t="s">
        <v>842</v>
      </c>
      <c r="E617" s="67" t="s">
        <v>843</v>
      </c>
      <c r="F617" s="76" t="s">
        <v>348</v>
      </c>
      <c r="G617" s="68">
        <v>1</v>
      </c>
      <c r="H617" s="68"/>
      <c r="I617" s="77"/>
      <c r="J617" s="68"/>
      <c r="K617" s="68"/>
      <c r="L617" s="77"/>
      <c r="M617" s="68"/>
      <c r="N617" s="77"/>
      <c r="O617" s="68"/>
      <c r="P617" s="68"/>
      <c r="Q617" s="67"/>
    </row>
    <row r="618" spans="1:31" ht="23.25" customHeight="1">
      <c r="B618" s="63" t="s">
        <v>831</v>
      </c>
      <c r="D618" s="67" t="s">
        <v>832</v>
      </c>
      <c r="E618" s="67"/>
      <c r="F618" s="76"/>
      <c r="G618" s="68"/>
      <c r="H618" s="68"/>
      <c r="I618" s="77"/>
      <c r="J618" s="68"/>
      <c r="K618" s="68"/>
      <c r="L618" s="77"/>
      <c r="M618" s="68"/>
      <c r="N618" s="77"/>
      <c r="O618" s="68"/>
      <c r="P618" s="68"/>
      <c r="Q618" s="67"/>
      <c r="AC618" s="62">
        <f>TRUNC(AE618*옵션!$B$36/100,1)</f>
        <v>0</v>
      </c>
      <c r="AD618" s="62">
        <f>TRUNC(SUM(L609:L616))</f>
        <v>0</v>
      </c>
      <c r="AE618" s="62">
        <f>TRUNC(SUM(AE609:AE617))</f>
        <v>0</v>
      </c>
    </row>
    <row r="619" spans="1:31" ht="23.25" customHeight="1">
      <c r="D619" s="67"/>
      <c r="E619" s="67"/>
      <c r="F619" s="76"/>
      <c r="G619" s="68"/>
      <c r="H619" s="68"/>
      <c r="I619" s="77"/>
      <c r="J619" s="68"/>
      <c r="K619" s="68"/>
      <c r="L619" s="77"/>
      <c r="M619" s="68"/>
      <c r="N619" s="77"/>
      <c r="O619" s="68"/>
      <c r="P619" s="68"/>
      <c r="Q619" s="67"/>
    </row>
    <row r="620" spans="1:31" ht="23.25" customHeight="1">
      <c r="A620" s="63" t="s">
        <v>1098</v>
      </c>
      <c r="B620" s="63" t="s">
        <v>853</v>
      </c>
      <c r="C620" s="60" t="s">
        <v>1099</v>
      </c>
      <c r="D620" s="231" t="s">
        <v>1097</v>
      </c>
      <c r="E620" s="237"/>
      <c r="F620" s="76"/>
      <c r="G620" s="68"/>
      <c r="H620" s="68"/>
      <c r="I620" s="77"/>
      <c r="J620" s="68"/>
      <c r="K620" s="68"/>
      <c r="L620" s="77"/>
      <c r="M620" s="68"/>
      <c r="N620" s="77"/>
      <c r="O620" s="68"/>
      <c r="P620" s="68"/>
      <c r="Q620" s="67"/>
    </row>
    <row r="621" spans="1:31" ht="23.25" customHeight="1">
      <c r="A621" s="63" t="s">
        <v>308</v>
      </c>
      <c r="B621" s="63" t="s">
        <v>828</v>
      </c>
      <c r="C621" s="60" t="s">
        <v>308</v>
      </c>
      <c r="D621" s="67" t="s">
        <v>309</v>
      </c>
      <c r="E621" s="67" t="s">
        <v>310</v>
      </c>
      <c r="F621" s="76" t="s">
        <v>220</v>
      </c>
      <c r="G621" s="68">
        <v>1</v>
      </c>
      <c r="H621" s="68"/>
      <c r="I621" s="77"/>
      <c r="J621" s="68"/>
      <c r="K621" s="68"/>
      <c r="L621" s="77"/>
      <c r="M621" s="68"/>
      <c r="N621" s="77"/>
      <c r="O621" s="68"/>
      <c r="P621" s="68"/>
      <c r="Q621" s="67"/>
    </row>
    <row r="622" spans="1:31" ht="23.25" customHeight="1">
      <c r="A622" s="63" t="s">
        <v>390</v>
      </c>
      <c r="B622" s="63" t="s">
        <v>828</v>
      </c>
      <c r="C622" s="60" t="s">
        <v>390</v>
      </c>
      <c r="D622" s="67" t="s">
        <v>391</v>
      </c>
      <c r="E622" s="67" t="s">
        <v>392</v>
      </c>
      <c r="F622" s="76" t="s">
        <v>393</v>
      </c>
      <c r="G622" s="68">
        <f>일위노임!G281</f>
        <v>0.66</v>
      </c>
      <c r="H622" s="68"/>
      <c r="I622" s="77"/>
      <c r="J622" s="68"/>
      <c r="K622" s="68"/>
      <c r="L622" s="77"/>
      <c r="M622" s="68"/>
      <c r="N622" s="77"/>
      <c r="O622" s="68"/>
      <c r="P622" s="68"/>
      <c r="Q622" s="67"/>
      <c r="AE622" s="62">
        <f>L622</f>
        <v>0</v>
      </c>
    </row>
    <row r="623" spans="1:31" ht="23.25" customHeight="1">
      <c r="A623" s="63" t="s">
        <v>841</v>
      </c>
      <c r="B623" s="63" t="s">
        <v>828</v>
      </c>
      <c r="C623" s="60" t="s">
        <v>841</v>
      </c>
      <c r="D623" s="67" t="s">
        <v>842</v>
      </c>
      <c r="E623" s="67" t="s">
        <v>843</v>
      </c>
      <c r="F623" s="76" t="s">
        <v>348</v>
      </c>
      <c r="G623" s="68">
        <v>1</v>
      </c>
      <c r="H623" s="68"/>
      <c r="I623" s="77"/>
      <c r="J623" s="68"/>
      <c r="K623" s="68"/>
      <c r="L623" s="77"/>
      <c r="M623" s="68"/>
      <c r="N623" s="77"/>
      <c r="O623" s="68"/>
      <c r="P623" s="68"/>
      <c r="Q623" s="67"/>
    </row>
    <row r="624" spans="1:31" ht="23.25" customHeight="1">
      <c r="B624" s="63" t="s">
        <v>831</v>
      </c>
      <c r="D624" s="67" t="s">
        <v>832</v>
      </c>
      <c r="E624" s="67"/>
      <c r="F624" s="76"/>
      <c r="G624" s="68"/>
      <c r="H624" s="68"/>
      <c r="I624" s="77"/>
      <c r="J624" s="68"/>
      <c r="K624" s="68"/>
      <c r="L624" s="77"/>
      <c r="M624" s="68"/>
      <c r="N624" s="77"/>
      <c r="O624" s="68"/>
      <c r="P624" s="68"/>
      <c r="Q624" s="67"/>
      <c r="AC624" s="62">
        <f>TRUNC(AE624*옵션!$B$36/100,1)</f>
        <v>0</v>
      </c>
      <c r="AD624" s="62">
        <f>TRUNC(SUM(L620:L622))</f>
        <v>0</v>
      </c>
      <c r="AE624" s="62">
        <f>TRUNC(SUM(AE620:AE623))</f>
        <v>0</v>
      </c>
    </row>
    <row r="625" spans="4:17" ht="23.25" customHeight="1">
      <c r="D625" s="67"/>
      <c r="E625" s="67"/>
      <c r="F625" s="76"/>
      <c r="G625" s="68"/>
      <c r="H625" s="68"/>
      <c r="I625" s="77"/>
      <c r="J625" s="68"/>
      <c r="K625" s="68"/>
      <c r="L625" s="77"/>
      <c r="M625" s="68"/>
      <c r="N625" s="77"/>
      <c r="O625" s="68"/>
      <c r="P625" s="68"/>
      <c r="Q625" s="67"/>
    </row>
    <row r="626" spans="4:17" ht="23.25" customHeight="1">
      <c r="D626" s="67"/>
      <c r="E626" s="67"/>
      <c r="F626" s="76"/>
      <c r="G626" s="68"/>
      <c r="H626" s="68"/>
      <c r="I626" s="77"/>
      <c r="J626" s="68"/>
      <c r="K626" s="68"/>
      <c r="L626" s="77"/>
      <c r="M626" s="68"/>
      <c r="N626" s="77"/>
      <c r="O626" s="68"/>
      <c r="P626" s="68"/>
      <c r="Q626" s="67"/>
    </row>
    <row r="627" spans="4:17" ht="23.25" customHeight="1">
      <c r="D627" s="67"/>
      <c r="E627" s="67"/>
      <c r="F627" s="76"/>
      <c r="G627" s="68"/>
      <c r="H627" s="68"/>
      <c r="I627" s="77"/>
      <c r="J627" s="68"/>
      <c r="K627" s="68"/>
      <c r="L627" s="77"/>
      <c r="M627" s="68"/>
      <c r="N627" s="77"/>
      <c r="O627" s="68"/>
      <c r="P627" s="68"/>
      <c r="Q627" s="67"/>
    </row>
  </sheetData>
  <mergeCells count="97">
    <mergeCell ref="D620:E620"/>
    <mergeCell ref="D579:E579"/>
    <mergeCell ref="D586:E586"/>
    <mergeCell ref="D592:E592"/>
    <mergeCell ref="D598:E598"/>
    <mergeCell ref="D609:E609"/>
    <mergeCell ref="D543:E543"/>
    <mergeCell ref="D549:E549"/>
    <mergeCell ref="D555:E555"/>
    <mergeCell ref="D567:E567"/>
    <mergeCell ref="D573:E573"/>
    <mergeCell ref="D506:E506"/>
    <mergeCell ref="D514:E514"/>
    <mergeCell ref="D522:E522"/>
    <mergeCell ref="D531:E531"/>
    <mergeCell ref="D537:E537"/>
    <mergeCell ref="D466:E466"/>
    <mergeCell ref="D474:E474"/>
    <mergeCell ref="D482:E482"/>
    <mergeCell ref="D490:E490"/>
    <mergeCell ref="D498:E498"/>
    <mergeCell ref="D426:E426"/>
    <mergeCell ref="D434:E434"/>
    <mergeCell ref="D442:E442"/>
    <mergeCell ref="D450:E450"/>
    <mergeCell ref="D458:E458"/>
    <mergeCell ref="D386:E386"/>
    <mergeCell ref="D394:E394"/>
    <mergeCell ref="D402:E402"/>
    <mergeCell ref="D410:E410"/>
    <mergeCell ref="D418:E418"/>
    <mergeCell ref="D353:E353"/>
    <mergeCell ref="D358:E358"/>
    <mergeCell ref="D364:E364"/>
    <mergeCell ref="D370:E370"/>
    <mergeCell ref="D378:E378"/>
    <mergeCell ref="D318:E318"/>
    <mergeCell ref="D324:E324"/>
    <mergeCell ref="D330:E330"/>
    <mergeCell ref="D338:E338"/>
    <mergeCell ref="D346:E346"/>
    <mergeCell ref="D288:E288"/>
    <mergeCell ref="D294:E294"/>
    <mergeCell ref="D300:E300"/>
    <mergeCell ref="D306:E306"/>
    <mergeCell ref="D312:E312"/>
    <mergeCell ref="D258:E258"/>
    <mergeCell ref="D264:E264"/>
    <mergeCell ref="D270:E270"/>
    <mergeCell ref="D276:E276"/>
    <mergeCell ref="D282:E282"/>
    <mergeCell ref="D228:E228"/>
    <mergeCell ref="D234:E234"/>
    <mergeCell ref="D240:E240"/>
    <mergeCell ref="D246:E246"/>
    <mergeCell ref="D252:E252"/>
    <mergeCell ref="D187:E187"/>
    <mergeCell ref="D193:E193"/>
    <mergeCell ref="D203:E203"/>
    <mergeCell ref="D213:E213"/>
    <mergeCell ref="D223:E223"/>
    <mergeCell ref="D155:E155"/>
    <mergeCell ref="D162:E162"/>
    <mergeCell ref="D169:E169"/>
    <mergeCell ref="D175:E175"/>
    <mergeCell ref="D181:E181"/>
    <mergeCell ref="D107:E107"/>
    <mergeCell ref="D117:E117"/>
    <mergeCell ref="D127:E127"/>
    <mergeCell ref="D137:E137"/>
    <mergeCell ref="D146:E146"/>
    <mergeCell ref="D58:E58"/>
    <mergeCell ref="D67:E67"/>
    <mergeCell ref="D77:E77"/>
    <mergeCell ref="D87:E87"/>
    <mergeCell ref="D97:E97"/>
    <mergeCell ref="D13:E13"/>
    <mergeCell ref="D22:E22"/>
    <mergeCell ref="D31:E31"/>
    <mergeCell ref="D40:E40"/>
    <mergeCell ref="D49:E49"/>
    <mergeCell ref="W1:Y1"/>
    <mergeCell ref="B2:B3"/>
    <mergeCell ref="C2:C3"/>
    <mergeCell ref="D4:E4"/>
    <mergeCell ref="D8:E8"/>
    <mergeCell ref="Q2:Q3"/>
    <mergeCell ref="P2:P3"/>
    <mergeCell ref="J2:L2"/>
    <mergeCell ref="F2:F3"/>
    <mergeCell ref="G2:G3"/>
    <mergeCell ref="H2:I2"/>
    <mergeCell ref="A2:A3"/>
    <mergeCell ref="E2:E3"/>
    <mergeCell ref="D2:D3"/>
    <mergeCell ref="D1:N1"/>
    <mergeCell ref="M2:N2"/>
  </mergeCells>
  <phoneticPr fontId="2" type="noConversion"/>
  <printOptions horizontalCentered="1" verticalCentered="1"/>
  <pageMargins left="0.74803149606299213" right="0.35433070866141736" top="0.59055118110236227" bottom="0.59055118110236227" header="0.51181102362204722" footer="0.47244094488188981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289"/>
  <sheetViews>
    <sheetView showZeros="0" view="pageBreakPreview" topLeftCell="D1" zoomScaleNormal="100" zoomScaleSheetLayoutView="100" workbookViewId="0">
      <pane ySplit="3" topLeftCell="A4" activePane="bottomLeft" state="frozen"/>
      <selection activeCell="L25" sqref="L25"/>
      <selection pane="bottomLeft" activeCell="H21" sqref="H21"/>
    </sheetView>
  </sheetViews>
  <sheetFormatPr defaultRowHeight="21.95" customHeight="1"/>
  <cols>
    <col min="1" max="1" width="4.6640625" style="62" hidden="1" customWidth="1"/>
    <col min="2" max="2" width="6.5546875" style="63" hidden="1" customWidth="1"/>
    <col min="3" max="3" width="10.77734375" style="63" hidden="1" customWidth="1"/>
    <col min="4" max="5" width="24.33203125" style="63" customWidth="1"/>
    <col min="6" max="6" width="4.5546875" style="71" customWidth="1"/>
    <col min="7" max="7" width="10.109375" style="71" customWidth="1"/>
    <col min="8" max="8" width="9.33203125" style="71" customWidth="1"/>
    <col min="9" max="9" width="10" style="71" customWidth="1"/>
    <col min="10" max="10" width="5.21875" style="71" customWidth="1"/>
    <col min="11" max="11" width="4.77734375" style="63" hidden="1" customWidth="1"/>
    <col min="12" max="12" width="14.109375" style="71" customWidth="1"/>
    <col min="13" max="13" width="7.21875" style="71" customWidth="1"/>
    <col min="14" max="14" width="5.44140625" style="71" customWidth="1"/>
    <col min="15" max="15" width="8.77734375" style="71" customWidth="1"/>
    <col min="16" max="16" width="2.44140625" style="72" hidden="1" customWidth="1"/>
    <col min="17" max="17" width="1.21875" style="72" hidden="1" customWidth="1"/>
    <col min="18" max="18" width="5.109375" style="72" hidden="1" customWidth="1"/>
    <col min="19" max="19" width="9.21875" style="62" customWidth="1"/>
    <col min="20" max="20" width="11.109375" style="62" customWidth="1"/>
    <col min="21" max="29" width="8.88671875" style="62"/>
    <col min="30" max="55" width="11.77734375" style="62" customWidth="1"/>
    <col min="56" max="16384" width="8.88671875" style="62"/>
  </cols>
  <sheetData>
    <row r="1" spans="1:34" ht="21.95" customHeight="1">
      <c r="B1" s="63" t="s">
        <v>624</v>
      </c>
      <c r="D1" s="226" t="s">
        <v>506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64"/>
      <c r="Q1" s="64"/>
      <c r="R1" s="64"/>
      <c r="AA1" s="62" t="s">
        <v>507</v>
      </c>
      <c r="AB1" s="62" t="s">
        <v>508</v>
      </c>
      <c r="AC1" s="62" t="s">
        <v>509</v>
      </c>
      <c r="AD1" s="62" t="s">
        <v>510</v>
      </c>
      <c r="AE1" s="62" t="s">
        <v>511</v>
      </c>
      <c r="AF1" s="62" t="s">
        <v>512</v>
      </c>
      <c r="AG1" s="62" t="s">
        <v>513</v>
      </c>
      <c r="AH1" s="62" t="s">
        <v>514</v>
      </c>
    </row>
    <row r="2" spans="1:34" s="65" customFormat="1" ht="21.95" customHeight="1">
      <c r="A2" s="240" t="s">
        <v>78</v>
      </c>
      <c r="B2" s="223" t="s">
        <v>79</v>
      </c>
      <c r="C2" s="223" t="s">
        <v>80</v>
      </c>
      <c r="D2" s="228" t="s">
        <v>81</v>
      </c>
      <c r="E2" s="228" t="s">
        <v>82</v>
      </c>
      <c r="F2" s="230" t="s">
        <v>83</v>
      </c>
      <c r="G2" s="230" t="s">
        <v>84</v>
      </c>
      <c r="H2" s="230"/>
      <c r="I2" s="230"/>
      <c r="J2" s="230"/>
      <c r="K2" s="228" t="s">
        <v>80</v>
      </c>
      <c r="L2" s="230" t="s">
        <v>85</v>
      </c>
      <c r="M2" s="230"/>
      <c r="N2" s="230"/>
      <c r="O2" s="230"/>
      <c r="P2" s="230" t="s">
        <v>86</v>
      </c>
      <c r="Q2" s="230"/>
      <c r="R2" s="230"/>
      <c r="S2" s="238" t="s">
        <v>87</v>
      </c>
      <c r="T2" s="238" t="s">
        <v>88</v>
      </c>
    </row>
    <row r="3" spans="1:34" s="65" customFormat="1" ht="21.95" customHeight="1">
      <c r="A3" s="240"/>
      <c r="B3" s="223"/>
      <c r="C3" s="223"/>
      <c r="D3" s="228"/>
      <c r="E3" s="228"/>
      <c r="F3" s="230"/>
      <c r="G3" s="66" t="s">
        <v>89</v>
      </c>
      <c r="H3" s="66" t="s">
        <v>90</v>
      </c>
      <c r="I3" s="66" t="s">
        <v>91</v>
      </c>
      <c r="J3" s="66" t="s">
        <v>92</v>
      </c>
      <c r="K3" s="239"/>
      <c r="L3" s="66" t="s">
        <v>93</v>
      </c>
      <c r="M3" s="66" t="s">
        <v>94</v>
      </c>
      <c r="N3" s="66" t="s">
        <v>95</v>
      </c>
      <c r="O3" s="66" t="s">
        <v>96</v>
      </c>
      <c r="P3" s="66" t="s">
        <v>97</v>
      </c>
      <c r="Q3" s="66" t="s">
        <v>98</v>
      </c>
      <c r="R3" s="66" t="s">
        <v>99</v>
      </c>
      <c r="S3" s="238"/>
      <c r="T3" s="238"/>
    </row>
    <row r="4" spans="1:34" ht="21.95" customHeight="1">
      <c r="B4" s="63" t="s">
        <v>549</v>
      </c>
      <c r="D4" s="231" t="s">
        <v>548</v>
      </c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</row>
    <row r="5" spans="1:34" ht="21.95" customHeight="1">
      <c r="B5" s="63" t="s">
        <v>515</v>
      </c>
      <c r="C5" s="63" t="s">
        <v>516</v>
      </c>
      <c r="D5" s="67" t="s">
        <v>517</v>
      </c>
      <c r="E5" s="67" t="s">
        <v>518</v>
      </c>
      <c r="F5" s="68" t="s">
        <v>348</v>
      </c>
      <c r="G5" s="68">
        <v>1</v>
      </c>
      <c r="H5" s="68">
        <f>IF(I5&lt;&gt;0, G5-I5, "")</f>
        <v>0</v>
      </c>
      <c r="I5" s="68">
        <v>1</v>
      </c>
      <c r="J5" s="68"/>
      <c r="K5" s="67" t="s">
        <v>402</v>
      </c>
      <c r="L5" s="68" t="s">
        <v>403</v>
      </c>
      <c r="M5" s="68">
        <v>0.2</v>
      </c>
      <c r="N5" s="68">
        <v>100</v>
      </c>
      <c r="O5" s="68">
        <f>IF(I5*M5=0, "", I5*M5*(N5/100))</f>
        <v>0.2</v>
      </c>
      <c r="P5" s="69"/>
      <c r="Q5" s="69">
        <f>TRUNC(P5*M5*N5/100)</f>
        <v>0</v>
      </c>
      <c r="R5" s="69"/>
      <c r="S5" s="70" t="s">
        <v>519</v>
      </c>
      <c r="T5" s="70"/>
      <c r="AF5" s="62">
        <f>O5</f>
        <v>0.2</v>
      </c>
    </row>
    <row r="6" spans="1:34" ht="21.95" customHeight="1">
      <c r="B6" s="63" t="s">
        <v>515</v>
      </c>
      <c r="C6" s="63" t="s">
        <v>402</v>
      </c>
      <c r="D6" s="67" t="s">
        <v>391</v>
      </c>
      <c r="E6" s="67" t="s">
        <v>403</v>
      </c>
      <c r="F6" s="68" t="s">
        <v>393</v>
      </c>
      <c r="G6" s="68">
        <f>IF(H6*I6/100+0.000005 &lt;1, TRUNC(H6*I6/100+0.000005, 옵션!$E$13), TRUNC(H6*I6/100+0.000005, 옵션!$E$13))</f>
        <v>0.2</v>
      </c>
      <c r="H6" s="68">
        <f>옵션!$B$13</f>
        <v>100</v>
      </c>
      <c r="I6" s="68">
        <f>SUM(AF5:AF5)</f>
        <v>0.2</v>
      </c>
      <c r="J6" s="68"/>
      <c r="K6" s="67"/>
      <c r="L6" s="68"/>
      <c r="M6" s="68"/>
      <c r="N6" s="68"/>
      <c r="O6" s="68" t="str">
        <f>IF(I6*M6=0, "", I6*M6*(N6/100))</f>
        <v/>
      </c>
      <c r="P6" s="69"/>
      <c r="Q6" s="69">
        <f>TRUNC(P6*M6*N6/100)</f>
        <v>0</v>
      </c>
      <c r="R6" s="69"/>
      <c r="S6" s="70"/>
      <c r="T6" s="70"/>
      <c r="Z6" s="62" t="s">
        <v>520</v>
      </c>
      <c r="AF6" s="62">
        <f>SUM(AF5:AF5)</f>
        <v>0.2</v>
      </c>
    </row>
    <row r="7" spans="1:34" ht="21.95" customHeight="1">
      <c r="B7" s="63" t="s">
        <v>549</v>
      </c>
      <c r="D7" s="231" t="s">
        <v>550</v>
      </c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3"/>
    </row>
    <row r="8" spans="1:34" ht="21.95" customHeight="1">
      <c r="B8" s="63" t="s">
        <v>515</v>
      </c>
      <c r="C8" s="63" t="s">
        <v>125</v>
      </c>
      <c r="D8" s="67" t="s">
        <v>126</v>
      </c>
      <c r="E8" s="67" t="s">
        <v>127</v>
      </c>
      <c r="F8" s="68" t="s">
        <v>128</v>
      </c>
      <c r="G8" s="68">
        <v>1</v>
      </c>
      <c r="H8" s="68">
        <f>IF(I8&lt;&gt;0, G8-I8, "")</f>
        <v>0</v>
      </c>
      <c r="I8" s="68">
        <v>1</v>
      </c>
      <c r="J8" s="68"/>
      <c r="K8" s="67" t="s">
        <v>390</v>
      </c>
      <c r="L8" s="68" t="s">
        <v>392</v>
      </c>
      <c r="M8" s="68">
        <v>0.05</v>
      </c>
      <c r="N8" s="68">
        <v>100</v>
      </c>
      <c r="O8" s="68">
        <f>IF(I8*M8=0, "", I8*M8*(N8/100))</f>
        <v>0.05</v>
      </c>
      <c r="P8" s="69"/>
      <c r="Q8" s="69">
        <f>TRUNC(P8*M8*N8/100)</f>
        <v>0</v>
      </c>
      <c r="R8" s="69"/>
      <c r="S8" s="70" t="s">
        <v>521</v>
      </c>
      <c r="T8" s="70"/>
      <c r="AA8" s="62">
        <f>O8</f>
        <v>0.05</v>
      </c>
    </row>
    <row r="9" spans="1:34" ht="21.95" customHeight="1">
      <c r="B9" s="63" t="s">
        <v>515</v>
      </c>
      <c r="C9" s="63" t="s">
        <v>390</v>
      </c>
      <c r="D9" s="67" t="s">
        <v>391</v>
      </c>
      <c r="E9" s="67" t="s">
        <v>392</v>
      </c>
      <c r="F9" s="68" t="s">
        <v>393</v>
      </c>
      <c r="G9" s="68">
        <f>IF(H9*I9/100+0.000005 &lt;1, TRUNC(H9*I9/100+0.000005, 옵션!$E$13), TRUNC(H9*I9/100+0.000005, 옵션!$E$13))</f>
        <v>0.05</v>
      </c>
      <c r="H9" s="68">
        <f>옵션!$B$13</f>
        <v>100</v>
      </c>
      <c r="I9" s="68">
        <f>SUM(AA8:AA8)</f>
        <v>0.05</v>
      </c>
      <c r="J9" s="68"/>
      <c r="K9" s="67"/>
      <c r="L9" s="68"/>
      <c r="M9" s="68"/>
      <c r="N9" s="68"/>
      <c r="O9" s="68" t="str">
        <f>IF(I9*M9=0, "", I9*M9*(N9/100))</f>
        <v/>
      </c>
      <c r="P9" s="69"/>
      <c r="Q9" s="69">
        <f>TRUNC(P9*M9*N9/100)</f>
        <v>0</v>
      </c>
      <c r="R9" s="69"/>
      <c r="S9" s="70"/>
      <c r="T9" s="70"/>
      <c r="Z9" s="62" t="s">
        <v>520</v>
      </c>
      <c r="AA9" s="62">
        <f>SUM(AA8:AA8)</f>
        <v>0.05</v>
      </c>
    </row>
    <row r="10" spans="1:34" ht="21.95" customHeight="1">
      <c r="B10" s="63" t="s">
        <v>549</v>
      </c>
      <c r="D10" s="231" t="s">
        <v>551</v>
      </c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3"/>
    </row>
    <row r="11" spans="1:34" ht="21.95" customHeight="1">
      <c r="B11" s="63" t="s">
        <v>515</v>
      </c>
      <c r="C11" s="63" t="s">
        <v>129</v>
      </c>
      <c r="D11" s="67" t="s">
        <v>126</v>
      </c>
      <c r="E11" s="67" t="s">
        <v>130</v>
      </c>
      <c r="F11" s="68" t="s">
        <v>128</v>
      </c>
      <c r="G11" s="68">
        <v>1</v>
      </c>
      <c r="H11" s="68">
        <f>IF(I11&lt;&gt;0, G11-I11, "")</f>
        <v>0</v>
      </c>
      <c r="I11" s="68">
        <v>1</v>
      </c>
      <c r="J11" s="68"/>
      <c r="K11" s="67" t="s">
        <v>390</v>
      </c>
      <c r="L11" s="68" t="s">
        <v>392</v>
      </c>
      <c r="M11" s="68">
        <v>0.06</v>
      </c>
      <c r="N11" s="68">
        <v>100</v>
      </c>
      <c r="O11" s="68">
        <f>IF(I11*M11=0, "", I11*M11*(N11/100))</f>
        <v>0.06</v>
      </c>
      <c r="P11" s="69"/>
      <c r="Q11" s="69">
        <f>TRUNC(P11*M11*N11/100)</f>
        <v>0</v>
      </c>
      <c r="R11" s="69"/>
      <c r="S11" s="70" t="s">
        <v>521</v>
      </c>
      <c r="T11" s="70"/>
      <c r="AA11" s="62">
        <f>O11</f>
        <v>0.06</v>
      </c>
    </row>
    <row r="12" spans="1:34" ht="21.95" customHeight="1">
      <c r="B12" s="63" t="s">
        <v>515</v>
      </c>
      <c r="C12" s="63" t="s">
        <v>390</v>
      </c>
      <c r="D12" s="67" t="s">
        <v>391</v>
      </c>
      <c r="E12" s="67" t="s">
        <v>392</v>
      </c>
      <c r="F12" s="68" t="s">
        <v>393</v>
      </c>
      <c r="G12" s="68">
        <f>IF(H12*I12/100+0.000005 &lt;1, TRUNC(H12*I12/100+0.000005, 옵션!$E$13), TRUNC(H12*I12/100+0.000005, 옵션!$E$13))</f>
        <v>0.06</v>
      </c>
      <c r="H12" s="68">
        <f>옵션!$B$13</f>
        <v>100</v>
      </c>
      <c r="I12" s="68">
        <f>SUM(AA11:AA11)</f>
        <v>0.06</v>
      </c>
      <c r="J12" s="68"/>
      <c r="K12" s="67"/>
      <c r="L12" s="68"/>
      <c r="M12" s="68"/>
      <c r="N12" s="68"/>
      <c r="O12" s="68" t="str">
        <f>IF(I12*M12=0, "", I12*M12*(N12/100))</f>
        <v/>
      </c>
      <c r="P12" s="69"/>
      <c r="Q12" s="69">
        <f>TRUNC(P12*M12*N12/100)</f>
        <v>0</v>
      </c>
      <c r="R12" s="69"/>
      <c r="S12" s="70"/>
      <c r="T12" s="70"/>
      <c r="Z12" s="62" t="s">
        <v>520</v>
      </c>
      <c r="AA12" s="62">
        <f>SUM(AA11:AA11)</f>
        <v>0.06</v>
      </c>
    </row>
    <row r="13" spans="1:34" ht="21.95" customHeight="1">
      <c r="B13" s="63" t="s">
        <v>549</v>
      </c>
      <c r="D13" s="231" t="s">
        <v>552</v>
      </c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3"/>
    </row>
    <row r="14" spans="1:34" ht="21.95" customHeight="1">
      <c r="B14" s="63" t="s">
        <v>515</v>
      </c>
      <c r="C14" s="63" t="s">
        <v>131</v>
      </c>
      <c r="D14" s="67" t="s">
        <v>126</v>
      </c>
      <c r="E14" s="67" t="s">
        <v>132</v>
      </c>
      <c r="F14" s="68" t="s">
        <v>128</v>
      </c>
      <c r="G14" s="68">
        <v>1</v>
      </c>
      <c r="H14" s="68">
        <f>IF(I14&lt;&gt;0, G14-I14, "")</f>
        <v>0</v>
      </c>
      <c r="I14" s="68">
        <v>1</v>
      </c>
      <c r="J14" s="68"/>
      <c r="K14" s="67" t="s">
        <v>390</v>
      </c>
      <c r="L14" s="68" t="s">
        <v>392</v>
      </c>
      <c r="M14" s="68">
        <v>0.08</v>
      </c>
      <c r="N14" s="68">
        <v>100</v>
      </c>
      <c r="O14" s="68">
        <f>IF(I14*M14=0, "", I14*M14*(N14/100))</f>
        <v>0.08</v>
      </c>
      <c r="P14" s="69"/>
      <c r="Q14" s="69">
        <f>TRUNC(P14*M14*N14/100)</f>
        <v>0</v>
      </c>
      <c r="R14" s="69"/>
      <c r="S14" s="70" t="s">
        <v>521</v>
      </c>
      <c r="T14" s="70"/>
      <c r="AA14" s="62">
        <f>O14</f>
        <v>0.08</v>
      </c>
    </row>
    <row r="15" spans="1:34" ht="21.95" customHeight="1">
      <c r="B15" s="63" t="s">
        <v>515</v>
      </c>
      <c r="C15" s="63" t="s">
        <v>390</v>
      </c>
      <c r="D15" s="67" t="s">
        <v>391</v>
      </c>
      <c r="E15" s="67" t="s">
        <v>392</v>
      </c>
      <c r="F15" s="68" t="s">
        <v>393</v>
      </c>
      <c r="G15" s="68">
        <f>IF(H15*I15/100+0.000005 &lt;1, TRUNC(H15*I15/100+0.000005, 옵션!$E$13), TRUNC(H15*I15/100+0.000005, 옵션!$E$13))</f>
        <v>0.08</v>
      </c>
      <c r="H15" s="68">
        <f>옵션!$B$13</f>
        <v>100</v>
      </c>
      <c r="I15" s="68">
        <f>SUM(AA14:AA14)</f>
        <v>0.08</v>
      </c>
      <c r="J15" s="68"/>
      <c r="K15" s="67"/>
      <c r="L15" s="68"/>
      <c r="M15" s="68"/>
      <c r="N15" s="68"/>
      <c r="O15" s="68" t="str">
        <f>IF(I15*M15=0, "", I15*M15*(N15/100))</f>
        <v/>
      </c>
      <c r="P15" s="69"/>
      <c r="Q15" s="69">
        <f>TRUNC(P15*M15*N15/100)</f>
        <v>0</v>
      </c>
      <c r="R15" s="69"/>
      <c r="S15" s="70"/>
      <c r="T15" s="70"/>
      <c r="Z15" s="62" t="s">
        <v>520</v>
      </c>
      <c r="AA15" s="62">
        <f>SUM(AA14:AA14)</f>
        <v>0.08</v>
      </c>
    </row>
    <row r="16" spans="1:34" ht="21.95" customHeight="1">
      <c r="B16" s="63" t="s">
        <v>549</v>
      </c>
      <c r="D16" s="231" t="s">
        <v>553</v>
      </c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3"/>
    </row>
    <row r="17" spans="2:32" ht="21.95" customHeight="1">
      <c r="B17" s="63" t="s">
        <v>515</v>
      </c>
      <c r="C17" s="63" t="s">
        <v>133</v>
      </c>
      <c r="D17" s="67" t="s">
        <v>126</v>
      </c>
      <c r="E17" s="67" t="s">
        <v>127</v>
      </c>
      <c r="F17" s="68" t="s">
        <v>128</v>
      </c>
      <c r="G17" s="68">
        <v>1</v>
      </c>
      <c r="H17" s="68">
        <f>IF(I17&lt;&gt;0, G17-I17, "")</f>
        <v>0</v>
      </c>
      <c r="I17" s="68">
        <v>1</v>
      </c>
      <c r="J17" s="68"/>
      <c r="K17" s="67" t="s">
        <v>390</v>
      </c>
      <c r="L17" s="68" t="s">
        <v>392</v>
      </c>
      <c r="M17" s="68">
        <v>0.05</v>
      </c>
      <c r="N17" s="68">
        <v>120</v>
      </c>
      <c r="O17" s="68">
        <f>IF(I17*M17=0, "", I17*M17*(N17/100))</f>
        <v>0.06</v>
      </c>
      <c r="P17" s="69"/>
      <c r="Q17" s="69">
        <f>TRUNC(P17*M17*N17/100)</f>
        <v>0</v>
      </c>
      <c r="R17" s="69"/>
      <c r="S17" s="70" t="s">
        <v>521</v>
      </c>
      <c r="T17" s="70"/>
      <c r="AA17" s="62">
        <f>O17</f>
        <v>0.06</v>
      </c>
    </row>
    <row r="18" spans="2:32" ht="21.95" customHeight="1">
      <c r="B18" s="63" t="s">
        <v>515</v>
      </c>
      <c r="C18" s="63" t="s">
        <v>390</v>
      </c>
      <c r="D18" s="67" t="s">
        <v>391</v>
      </c>
      <c r="E18" s="67" t="s">
        <v>392</v>
      </c>
      <c r="F18" s="68" t="s">
        <v>393</v>
      </c>
      <c r="G18" s="68">
        <f>IF(H18*I18/100+0.000005 &lt;1, TRUNC(H18*I18/100+0.000005, 옵션!$E$13), TRUNC(H18*I18/100+0.000005, 옵션!$E$13))</f>
        <v>0.06</v>
      </c>
      <c r="H18" s="68">
        <f>옵션!$B$13</f>
        <v>100</v>
      </c>
      <c r="I18" s="68">
        <f>SUM(AA17:AA17)</f>
        <v>0.06</v>
      </c>
      <c r="J18" s="68"/>
      <c r="K18" s="67"/>
      <c r="L18" s="68"/>
      <c r="M18" s="68"/>
      <c r="N18" s="68"/>
      <c r="O18" s="68" t="str">
        <f>IF(I18*M18=0, "", I18*M18*(N18/100))</f>
        <v/>
      </c>
      <c r="P18" s="69"/>
      <c r="Q18" s="69">
        <f>TRUNC(P18*M18*N18/100)</f>
        <v>0</v>
      </c>
      <c r="R18" s="69"/>
      <c r="S18" s="70"/>
      <c r="T18" s="70"/>
      <c r="Z18" s="62" t="s">
        <v>520</v>
      </c>
      <c r="AA18" s="62">
        <f>SUM(AA17:AA17)</f>
        <v>0.06</v>
      </c>
    </row>
    <row r="19" spans="2:32" ht="21.95" customHeight="1">
      <c r="B19" s="63" t="s">
        <v>549</v>
      </c>
      <c r="D19" s="231" t="s">
        <v>554</v>
      </c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</row>
    <row r="20" spans="2:32" ht="21.95" customHeight="1">
      <c r="B20" s="63" t="s">
        <v>515</v>
      </c>
      <c r="C20" s="63" t="s">
        <v>134</v>
      </c>
      <c r="D20" s="67" t="s">
        <v>126</v>
      </c>
      <c r="E20" s="67" t="s">
        <v>130</v>
      </c>
      <c r="F20" s="68" t="s">
        <v>128</v>
      </c>
      <c r="G20" s="68">
        <v>1</v>
      </c>
      <c r="H20" s="68">
        <f>IF(I20&lt;&gt;0, G20-I20, "")</f>
        <v>0</v>
      </c>
      <c r="I20" s="68">
        <v>1</v>
      </c>
      <c r="J20" s="68"/>
      <c r="K20" s="67" t="s">
        <v>390</v>
      </c>
      <c r="L20" s="68" t="s">
        <v>392</v>
      </c>
      <c r="M20" s="68">
        <v>0.06</v>
      </c>
      <c r="N20" s="68">
        <v>120</v>
      </c>
      <c r="O20" s="68">
        <f>IF(I20*M20=0, "", I20*M20*(N20/100))</f>
        <v>7.1999999999999995E-2</v>
      </c>
      <c r="P20" s="69"/>
      <c r="Q20" s="69">
        <f>TRUNC(P20*M20*N20/100)</f>
        <v>0</v>
      </c>
      <c r="R20" s="69"/>
      <c r="S20" s="70" t="s">
        <v>521</v>
      </c>
      <c r="T20" s="70"/>
      <c r="AA20" s="62">
        <f>O20</f>
        <v>7.1999999999999995E-2</v>
      </c>
    </row>
    <row r="21" spans="2:32" ht="21.95" customHeight="1">
      <c r="B21" s="63" t="s">
        <v>515</v>
      </c>
      <c r="C21" s="63" t="s">
        <v>390</v>
      </c>
      <c r="D21" s="67" t="s">
        <v>391</v>
      </c>
      <c r="E21" s="67" t="s">
        <v>392</v>
      </c>
      <c r="F21" s="68" t="s">
        <v>393</v>
      </c>
      <c r="G21" s="68">
        <f>IF(H21*I21/100+0.000005 &lt;1, TRUNC(H21*I21/100+0.000005, 옵션!$E$13), TRUNC(H21*I21/100+0.000005, 옵션!$E$13))</f>
        <v>7.1999999999999995E-2</v>
      </c>
      <c r="H21" s="68">
        <f>옵션!$B$13</f>
        <v>100</v>
      </c>
      <c r="I21" s="68">
        <f>SUM(AA20:AA20)</f>
        <v>7.1999999999999995E-2</v>
      </c>
      <c r="J21" s="68"/>
      <c r="K21" s="67"/>
      <c r="L21" s="68"/>
      <c r="M21" s="68"/>
      <c r="N21" s="68"/>
      <c r="O21" s="68" t="str">
        <f>IF(I21*M21=0, "", I21*M21*(N21/100))</f>
        <v/>
      </c>
      <c r="P21" s="69"/>
      <c r="Q21" s="69">
        <f>TRUNC(P21*M21*N21/100)</f>
        <v>0</v>
      </c>
      <c r="R21" s="69"/>
      <c r="S21" s="70"/>
      <c r="T21" s="70"/>
      <c r="Z21" s="62" t="s">
        <v>520</v>
      </c>
      <c r="AA21" s="62">
        <f>SUM(AA20:AA20)</f>
        <v>7.1999999999999995E-2</v>
      </c>
    </row>
    <row r="22" spans="2:32" ht="21.95" customHeight="1">
      <c r="B22" s="63" t="s">
        <v>556</v>
      </c>
      <c r="D22" s="231" t="s">
        <v>555</v>
      </c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3"/>
    </row>
    <row r="23" spans="2:32" ht="21.95" customHeight="1">
      <c r="B23" s="63" t="s">
        <v>515</v>
      </c>
      <c r="C23" s="63" t="s">
        <v>135</v>
      </c>
      <c r="D23" s="67" t="s">
        <v>126</v>
      </c>
      <c r="E23" s="67" t="s">
        <v>130</v>
      </c>
      <c r="F23" s="68" t="s">
        <v>128</v>
      </c>
      <c r="G23" s="68">
        <v>1</v>
      </c>
      <c r="H23" s="68">
        <f>IF(I23&lt;&gt;0, G23-I23, "")</f>
        <v>0</v>
      </c>
      <c r="I23" s="68">
        <v>1</v>
      </c>
      <c r="J23" s="68"/>
      <c r="K23" s="67" t="s">
        <v>390</v>
      </c>
      <c r="L23" s="68" t="s">
        <v>392</v>
      </c>
      <c r="M23" s="68">
        <v>0.06</v>
      </c>
      <c r="N23" s="68">
        <v>70</v>
      </c>
      <c r="O23" s="68">
        <f>IF(I23*M23=0, "", I23*M23*(N23/100))</f>
        <v>4.1999999999999996E-2</v>
      </c>
      <c r="P23" s="69"/>
      <c r="Q23" s="69">
        <f>TRUNC(P23*M23*N23/100)</f>
        <v>0</v>
      </c>
      <c r="R23" s="69"/>
      <c r="S23" s="70" t="s">
        <v>521</v>
      </c>
      <c r="T23" s="70"/>
      <c r="AA23" s="62">
        <f>O23</f>
        <v>4.1999999999999996E-2</v>
      </c>
    </row>
    <row r="24" spans="2:32" ht="21.95" customHeight="1">
      <c r="B24" s="63" t="s">
        <v>515</v>
      </c>
      <c r="C24" s="63" t="s">
        <v>390</v>
      </c>
      <c r="D24" s="67" t="s">
        <v>391</v>
      </c>
      <c r="E24" s="67" t="s">
        <v>392</v>
      </c>
      <c r="F24" s="68" t="s">
        <v>393</v>
      </c>
      <c r="G24" s="68">
        <f>IF(H24*I24/100+0.000005 &lt;1, TRUNC(H24*I24/100+0.000005, 옵션!$E$13), TRUNC(H24*I24/100+0.000005, 옵션!$E$13))</f>
        <v>4.2000000000000003E-2</v>
      </c>
      <c r="H24" s="68">
        <f>옵션!$B$13</f>
        <v>100</v>
      </c>
      <c r="I24" s="68">
        <f>SUM(AA23:AA23)</f>
        <v>4.1999999999999996E-2</v>
      </c>
      <c r="J24" s="68"/>
      <c r="K24" s="67"/>
      <c r="L24" s="68"/>
      <c r="M24" s="68"/>
      <c r="N24" s="68"/>
      <c r="O24" s="68" t="str">
        <f>IF(I24*M24=0, "", I24*M24*(N24/100))</f>
        <v/>
      </c>
      <c r="P24" s="69"/>
      <c r="Q24" s="69">
        <f>TRUNC(P24*M24*N24/100)</f>
        <v>0</v>
      </c>
      <c r="R24" s="69"/>
      <c r="S24" s="70"/>
      <c r="T24" s="70"/>
      <c r="Z24" s="62" t="s">
        <v>520</v>
      </c>
      <c r="AA24" s="62">
        <f>SUM(AA23:AA23)</f>
        <v>4.1999999999999996E-2</v>
      </c>
    </row>
    <row r="25" spans="2:32" ht="21.95" customHeight="1">
      <c r="B25" s="63" t="s">
        <v>556</v>
      </c>
      <c r="D25" s="231" t="s">
        <v>557</v>
      </c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3"/>
    </row>
    <row r="26" spans="2:32" ht="21.95" customHeight="1">
      <c r="B26" s="63" t="s">
        <v>515</v>
      </c>
      <c r="C26" s="63" t="s">
        <v>136</v>
      </c>
      <c r="D26" s="67" t="s">
        <v>137</v>
      </c>
      <c r="E26" s="67" t="s">
        <v>138</v>
      </c>
      <c r="F26" s="68" t="s">
        <v>128</v>
      </c>
      <c r="G26" s="68">
        <v>1</v>
      </c>
      <c r="H26" s="68">
        <f>IF(I26&lt;&gt;0, G26-I26, "")</f>
        <v>0</v>
      </c>
      <c r="I26" s="68">
        <v>1</v>
      </c>
      <c r="J26" s="68"/>
      <c r="K26" s="67" t="s">
        <v>398</v>
      </c>
      <c r="L26" s="68" t="s">
        <v>1195</v>
      </c>
      <c r="M26" s="68">
        <v>6.0000000000000001E-3</v>
      </c>
      <c r="N26" s="68">
        <v>100</v>
      </c>
      <c r="O26" s="68">
        <f>IF(I26*M26=0, "", I26*M26*(N26/100))</f>
        <v>6.0000000000000001E-3</v>
      </c>
      <c r="P26" s="69"/>
      <c r="Q26" s="69">
        <f>TRUNC(P26*M26*N26/100)</f>
        <v>0</v>
      </c>
      <c r="R26" s="69"/>
      <c r="S26" s="70" t="s">
        <v>1196</v>
      </c>
      <c r="T26" s="70"/>
      <c r="AD26" s="62">
        <f>O26</f>
        <v>6.0000000000000001E-3</v>
      </c>
    </row>
    <row r="27" spans="2:32" ht="21.95" customHeight="1">
      <c r="B27" s="63" t="s">
        <v>515</v>
      </c>
      <c r="C27" s="63" t="s">
        <v>136</v>
      </c>
      <c r="D27" s="67"/>
      <c r="E27" s="67"/>
      <c r="F27" s="68"/>
      <c r="G27" s="68">
        <v>1</v>
      </c>
      <c r="H27" s="68">
        <f>IF(I27&lt;&gt;0, G27-I27, "")</f>
        <v>0</v>
      </c>
      <c r="I27" s="68">
        <v>1</v>
      </c>
      <c r="J27" s="68"/>
      <c r="K27" s="67" t="s">
        <v>402</v>
      </c>
      <c r="L27" s="68" t="s">
        <v>403</v>
      </c>
      <c r="M27" s="68">
        <v>1.4E-2</v>
      </c>
      <c r="N27" s="68">
        <v>100</v>
      </c>
      <c r="O27" s="68">
        <f>IF(I27*M27=0, "", I27*M27*(N27/100))</f>
        <v>1.4E-2</v>
      </c>
      <c r="P27" s="69"/>
      <c r="Q27" s="69">
        <f>TRUNC(P27*M27*N27/100)</f>
        <v>0</v>
      </c>
      <c r="R27" s="69"/>
      <c r="S27" s="70" t="s">
        <v>1196</v>
      </c>
      <c r="T27" s="70"/>
      <c r="AF27" s="62">
        <f>O27</f>
        <v>1.4E-2</v>
      </c>
    </row>
    <row r="28" spans="2:32" ht="21.95" customHeight="1">
      <c r="B28" s="63" t="s">
        <v>515</v>
      </c>
      <c r="C28" s="63" t="s">
        <v>398</v>
      </c>
      <c r="D28" s="67" t="s">
        <v>391</v>
      </c>
      <c r="E28" s="68" t="s">
        <v>1195</v>
      </c>
      <c r="F28" s="68" t="s">
        <v>393</v>
      </c>
      <c r="G28" s="68">
        <f>IF(H28*I28/100+0.000005 &lt;1, TRUNC(H28*I28/100+0.000005, 옵션!$E$13), TRUNC(H28*I28/100+0.000005, 옵션!$E$13))</f>
        <v>6.0000000000000001E-3</v>
      </c>
      <c r="H28" s="68">
        <f>옵션!$B$13</f>
        <v>100</v>
      </c>
      <c r="I28" s="68">
        <f>SUM(AD26:AD27)</f>
        <v>6.0000000000000001E-3</v>
      </c>
      <c r="J28" s="68"/>
      <c r="K28" s="67"/>
      <c r="L28" s="68"/>
      <c r="M28" s="68"/>
      <c r="N28" s="68"/>
      <c r="O28" s="68" t="str">
        <f>IF(I28*M28=0, "", I28*M28*(N28/100))</f>
        <v/>
      </c>
      <c r="P28" s="69"/>
      <c r="Q28" s="69">
        <f>TRUNC(P28*M28*N28/100)</f>
        <v>0</v>
      </c>
      <c r="R28" s="69"/>
      <c r="S28" s="70"/>
      <c r="T28" s="70"/>
      <c r="Z28" s="62" t="s">
        <v>520</v>
      </c>
      <c r="AD28" s="62">
        <f>SUM(AD26:AD27)</f>
        <v>6.0000000000000001E-3</v>
      </c>
      <c r="AF28" s="62">
        <f>SUM(AF26:AF27)</f>
        <v>1.4E-2</v>
      </c>
    </row>
    <row r="29" spans="2:32" ht="21.95" customHeight="1">
      <c r="B29" s="63" t="s">
        <v>515</v>
      </c>
      <c r="C29" s="63" t="s">
        <v>402</v>
      </c>
      <c r="D29" s="67" t="s">
        <v>391</v>
      </c>
      <c r="E29" s="67" t="s">
        <v>403</v>
      </c>
      <c r="F29" s="68" t="s">
        <v>393</v>
      </c>
      <c r="G29" s="68">
        <f>IF(H29*I29/100+0.000005 &lt;1, TRUNC(H29*I29/100+0.000005, 옵션!$E$13), TRUNC(H29*I29/100+0.000005, 옵션!$E$13))</f>
        <v>1.4E-2</v>
      </c>
      <c r="H29" s="68">
        <f>옵션!$B$13</f>
        <v>100</v>
      </c>
      <c r="I29" s="68">
        <f>SUM(AF26:AF27)</f>
        <v>1.4E-2</v>
      </c>
      <c r="J29" s="68"/>
      <c r="K29" s="67"/>
      <c r="L29" s="68"/>
      <c r="M29" s="68"/>
      <c r="N29" s="68"/>
      <c r="O29" s="68" t="str">
        <f>IF(I29*M29=0, "", I29*M29*(N29/100))</f>
        <v/>
      </c>
      <c r="P29" s="69"/>
      <c r="Q29" s="69">
        <f>TRUNC(P29*M29*N29/100)</f>
        <v>0</v>
      </c>
      <c r="R29" s="69"/>
      <c r="S29" s="70"/>
      <c r="T29" s="70"/>
    </row>
    <row r="30" spans="2:32" ht="21.95" customHeight="1">
      <c r="B30" s="63" t="s">
        <v>556</v>
      </c>
      <c r="D30" s="231" t="s">
        <v>558</v>
      </c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3"/>
    </row>
    <row r="31" spans="2:32" ht="21.95" customHeight="1">
      <c r="B31" s="63" t="s">
        <v>515</v>
      </c>
      <c r="C31" s="63" t="s">
        <v>336</v>
      </c>
      <c r="D31" s="67" t="s">
        <v>137</v>
      </c>
      <c r="E31" s="67" t="s">
        <v>337</v>
      </c>
      <c r="F31" s="68" t="s">
        <v>128</v>
      </c>
      <c r="G31" s="68">
        <v>1</v>
      </c>
      <c r="H31" s="68">
        <f>IF(I31&lt;&gt;0, G31-I31, "")</f>
        <v>0</v>
      </c>
      <c r="I31" s="68">
        <v>1</v>
      </c>
      <c r="J31" s="68"/>
      <c r="K31" s="67" t="s">
        <v>398</v>
      </c>
      <c r="L31" s="68" t="s">
        <v>1195</v>
      </c>
      <c r="M31" s="68">
        <v>6.0000000000000001E-3</v>
      </c>
      <c r="N31" s="68">
        <v>90</v>
      </c>
      <c r="O31" s="68">
        <f>IF(I31*M31=0, "", I31*M31*(N31/100))</f>
        <v>5.4000000000000003E-3</v>
      </c>
      <c r="P31" s="69"/>
      <c r="Q31" s="69">
        <f>TRUNC(P31*M31*N31/100)</f>
        <v>0</v>
      </c>
      <c r="R31" s="69"/>
      <c r="S31" s="70" t="s">
        <v>1196</v>
      </c>
      <c r="T31" s="70"/>
      <c r="AD31" s="62">
        <f>O31</f>
        <v>5.4000000000000003E-3</v>
      </c>
    </row>
    <row r="32" spans="2:32" ht="21.95" customHeight="1">
      <c r="B32" s="63" t="s">
        <v>515</v>
      </c>
      <c r="C32" s="63" t="s">
        <v>336</v>
      </c>
      <c r="D32" s="67"/>
      <c r="E32" s="67"/>
      <c r="F32" s="68"/>
      <c r="G32" s="68">
        <v>1</v>
      </c>
      <c r="H32" s="68">
        <f>IF(I32&lt;&gt;0, G32-I32, "")</f>
        <v>0</v>
      </c>
      <c r="I32" s="68">
        <v>1</v>
      </c>
      <c r="J32" s="68"/>
      <c r="K32" s="67" t="s">
        <v>402</v>
      </c>
      <c r="L32" s="68" t="s">
        <v>403</v>
      </c>
      <c r="M32" s="68">
        <v>1.4E-2</v>
      </c>
      <c r="N32" s="68">
        <v>90</v>
      </c>
      <c r="O32" s="68">
        <f>IF(I32*M32=0, "", I32*M32*(N32/100))</f>
        <v>1.26E-2</v>
      </c>
      <c r="P32" s="69"/>
      <c r="Q32" s="69">
        <f>TRUNC(P32*M32*N32/100)</f>
        <v>0</v>
      </c>
      <c r="R32" s="69"/>
      <c r="S32" s="70" t="s">
        <v>1196</v>
      </c>
      <c r="T32" s="70"/>
      <c r="AF32" s="62">
        <f>O32</f>
        <v>1.26E-2</v>
      </c>
    </row>
    <row r="33" spans="2:32" ht="21.95" customHeight="1">
      <c r="B33" s="63" t="s">
        <v>515</v>
      </c>
      <c r="C33" s="63" t="s">
        <v>398</v>
      </c>
      <c r="D33" s="67" t="s">
        <v>391</v>
      </c>
      <c r="E33" s="68" t="s">
        <v>1195</v>
      </c>
      <c r="F33" s="68" t="s">
        <v>393</v>
      </c>
      <c r="G33" s="68">
        <f>IF(H33*I33/100+0.000005 &lt;1, TRUNC(H33*I33/100+0.000005, 옵션!$E$13), TRUNC(H33*I33/100+0.000005, 옵션!$E$13))</f>
        <v>5.4000000000000003E-3</v>
      </c>
      <c r="H33" s="68">
        <f>옵션!$B$13</f>
        <v>100</v>
      </c>
      <c r="I33" s="68">
        <f>SUM(AD31:AD32)</f>
        <v>5.4000000000000003E-3</v>
      </c>
      <c r="J33" s="68"/>
      <c r="K33" s="67"/>
      <c r="L33" s="68"/>
      <c r="M33" s="68"/>
      <c r="N33" s="68"/>
      <c r="O33" s="68" t="str">
        <f>IF(I33*M33=0, "", I33*M33*(N33/100))</f>
        <v/>
      </c>
      <c r="P33" s="69"/>
      <c r="Q33" s="69">
        <f>TRUNC(P33*M33*N33/100)</f>
        <v>0</v>
      </c>
      <c r="R33" s="69"/>
      <c r="S33" s="70"/>
      <c r="T33" s="70"/>
      <c r="Z33" s="62" t="s">
        <v>520</v>
      </c>
      <c r="AD33" s="62">
        <f>SUM(AD31:AD32)</f>
        <v>5.4000000000000003E-3</v>
      </c>
      <c r="AF33" s="62">
        <f>SUM(AF31:AF32)</f>
        <v>1.26E-2</v>
      </c>
    </row>
    <row r="34" spans="2:32" ht="21.95" customHeight="1">
      <c r="B34" s="63" t="s">
        <v>515</v>
      </c>
      <c r="C34" s="63" t="s">
        <v>402</v>
      </c>
      <c r="D34" s="67" t="s">
        <v>391</v>
      </c>
      <c r="E34" s="67" t="s">
        <v>403</v>
      </c>
      <c r="F34" s="68" t="s">
        <v>393</v>
      </c>
      <c r="G34" s="68">
        <f>IF(H34*I34/100+0.000005 &lt;1, TRUNC(H34*I34/100+0.000005, 옵션!$E$13), TRUNC(H34*I34/100+0.000005, 옵션!$E$13))</f>
        <v>1.26E-2</v>
      </c>
      <c r="H34" s="68">
        <f>옵션!$B$13</f>
        <v>100</v>
      </c>
      <c r="I34" s="68">
        <f>SUM(AF31:AF32)</f>
        <v>1.26E-2</v>
      </c>
      <c r="J34" s="68"/>
      <c r="K34" s="67"/>
      <c r="L34" s="68"/>
      <c r="M34" s="68"/>
      <c r="N34" s="68"/>
      <c r="O34" s="68" t="str">
        <f>IF(I34*M34=0, "", I34*M34*(N34/100))</f>
        <v/>
      </c>
      <c r="P34" s="69"/>
      <c r="Q34" s="69">
        <f>TRUNC(P34*M34*N34/100)</f>
        <v>0</v>
      </c>
      <c r="R34" s="69"/>
      <c r="S34" s="70"/>
      <c r="T34" s="70"/>
    </row>
    <row r="35" spans="2:32" ht="21.95" customHeight="1">
      <c r="B35" s="63" t="s">
        <v>556</v>
      </c>
      <c r="D35" s="231" t="s">
        <v>559</v>
      </c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3"/>
    </row>
    <row r="36" spans="2:32" ht="21.95" customHeight="1">
      <c r="B36" s="63" t="s">
        <v>515</v>
      </c>
      <c r="C36" s="63" t="s">
        <v>338</v>
      </c>
      <c r="D36" s="67" t="s">
        <v>137</v>
      </c>
      <c r="E36" s="67" t="s">
        <v>339</v>
      </c>
      <c r="F36" s="68" t="s">
        <v>128</v>
      </c>
      <c r="G36" s="68">
        <v>1</v>
      </c>
      <c r="H36" s="68">
        <f>IF(I36&lt;&gt;0, G36-I36, "")</f>
        <v>0</v>
      </c>
      <c r="I36" s="68">
        <v>1</v>
      </c>
      <c r="J36" s="68"/>
      <c r="K36" s="67" t="s">
        <v>398</v>
      </c>
      <c r="L36" s="68" t="s">
        <v>1195</v>
      </c>
      <c r="M36" s="68">
        <v>6.0000000000000001E-3</v>
      </c>
      <c r="N36" s="68">
        <v>86.7</v>
      </c>
      <c r="O36" s="68">
        <f>IF(I36*M36=0, "", I36*M36*(N36/100))</f>
        <v>5.202E-3</v>
      </c>
      <c r="P36" s="69"/>
      <c r="Q36" s="69">
        <f>TRUNC(P36*M36*N36/100)</f>
        <v>0</v>
      </c>
      <c r="R36" s="69"/>
      <c r="S36" s="70" t="s">
        <v>1196</v>
      </c>
      <c r="T36" s="70"/>
      <c r="AD36" s="62">
        <f>O36</f>
        <v>5.202E-3</v>
      </c>
    </row>
    <row r="37" spans="2:32" ht="21.95" customHeight="1">
      <c r="B37" s="63" t="s">
        <v>515</v>
      </c>
      <c r="C37" s="63" t="s">
        <v>338</v>
      </c>
      <c r="D37" s="67"/>
      <c r="E37" s="67"/>
      <c r="F37" s="68"/>
      <c r="G37" s="68">
        <v>1</v>
      </c>
      <c r="H37" s="68">
        <f>IF(I37&lt;&gt;0, G37-I37, "")</f>
        <v>0</v>
      </c>
      <c r="I37" s="68">
        <v>1</v>
      </c>
      <c r="J37" s="68"/>
      <c r="K37" s="67" t="s">
        <v>402</v>
      </c>
      <c r="L37" s="68" t="s">
        <v>403</v>
      </c>
      <c r="M37" s="68">
        <v>1.4E-2</v>
      </c>
      <c r="N37" s="68">
        <v>86.7</v>
      </c>
      <c r="O37" s="68">
        <f>IF(I37*M37=0, "", I37*M37*(N37/100))</f>
        <v>1.2137999999999999E-2</v>
      </c>
      <c r="P37" s="69"/>
      <c r="Q37" s="69">
        <f>TRUNC(P37*M37*N37/100)</f>
        <v>0</v>
      </c>
      <c r="R37" s="69"/>
      <c r="S37" s="70" t="s">
        <v>1196</v>
      </c>
      <c r="T37" s="70"/>
      <c r="AF37" s="62">
        <f>O37</f>
        <v>1.2137999999999999E-2</v>
      </c>
    </row>
    <row r="38" spans="2:32" ht="21.95" customHeight="1">
      <c r="B38" s="63" t="s">
        <v>515</v>
      </c>
      <c r="C38" s="63" t="s">
        <v>398</v>
      </c>
      <c r="D38" s="67" t="s">
        <v>391</v>
      </c>
      <c r="E38" s="68" t="s">
        <v>1195</v>
      </c>
      <c r="F38" s="68" t="s">
        <v>393</v>
      </c>
      <c r="G38" s="68">
        <f>IF(H38*I38/100+0.000005 &lt;1, TRUNC(H38*I38/100+0.000005, 옵션!$E$13), TRUNC(H38*I38/100+0.000005, 옵션!$E$13))</f>
        <v>5.1999999999999998E-3</v>
      </c>
      <c r="H38" s="68">
        <f>옵션!$B$13</f>
        <v>100</v>
      </c>
      <c r="I38" s="68">
        <f>SUM(AD36:AD37)</f>
        <v>5.202E-3</v>
      </c>
      <c r="J38" s="68"/>
      <c r="K38" s="67"/>
      <c r="L38" s="68"/>
      <c r="M38" s="68"/>
      <c r="N38" s="68"/>
      <c r="O38" s="68" t="str">
        <f>IF(I38*M38=0, "", I38*M38*(N38/100))</f>
        <v/>
      </c>
      <c r="P38" s="69"/>
      <c r="Q38" s="69">
        <f>TRUNC(P38*M38*N38/100)</f>
        <v>0</v>
      </c>
      <c r="R38" s="69"/>
      <c r="S38" s="70"/>
      <c r="T38" s="70"/>
      <c r="Z38" s="62" t="s">
        <v>520</v>
      </c>
      <c r="AD38" s="62">
        <f>SUM(AD36:AD37)</f>
        <v>5.202E-3</v>
      </c>
      <c r="AF38" s="62">
        <f>SUM(AF36:AF37)</f>
        <v>1.2137999999999999E-2</v>
      </c>
    </row>
    <row r="39" spans="2:32" ht="21.95" customHeight="1">
      <c r="B39" s="63" t="s">
        <v>515</v>
      </c>
      <c r="C39" s="63" t="s">
        <v>402</v>
      </c>
      <c r="D39" s="67" t="s">
        <v>391</v>
      </c>
      <c r="E39" s="67" t="s">
        <v>403</v>
      </c>
      <c r="F39" s="68" t="s">
        <v>393</v>
      </c>
      <c r="G39" s="68">
        <f>IF(H39*I39/100+0.000005 &lt;1, TRUNC(H39*I39/100+0.000005, 옵션!$E$13), TRUNC(H39*I39/100+0.000005, 옵션!$E$13))</f>
        <v>1.214E-2</v>
      </c>
      <c r="H39" s="68">
        <f>옵션!$B$13</f>
        <v>100</v>
      </c>
      <c r="I39" s="68">
        <f>SUM(AF36:AF37)</f>
        <v>1.2137999999999999E-2</v>
      </c>
      <c r="J39" s="68"/>
      <c r="K39" s="67"/>
      <c r="L39" s="68"/>
      <c r="M39" s="68"/>
      <c r="N39" s="68"/>
      <c r="O39" s="68" t="str">
        <f>IF(I39*M39=0, "", I39*M39*(N39/100))</f>
        <v/>
      </c>
      <c r="P39" s="69"/>
      <c r="Q39" s="69">
        <f>TRUNC(P39*M39*N39/100)</f>
        <v>0</v>
      </c>
      <c r="R39" s="69"/>
      <c r="S39" s="70"/>
      <c r="T39" s="70"/>
    </row>
    <row r="40" spans="2:32" ht="21.95" customHeight="1">
      <c r="B40" s="63" t="s">
        <v>556</v>
      </c>
      <c r="D40" s="231" t="s">
        <v>560</v>
      </c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3"/>
    </row>
    <row r="41" spans="2:32" ht="21.95" customHeight="1">
      <c r="B41" s="63" t="s">
        <v>515</v>
      </c>
      <c r="C41" s="63" t="s">
        <v>340</v>
      </c>
      <c r="D41" s="67" t="s">
        <v>137</v>
      </c>
      <c r="E41" s="67" t="s">
        <v>341</v>
      </c>
      <c r="F41" s="68" t="s">
        <v>128</v>
      </c>
      <c r="G41" s="68">
        <v>1</v>
      </c>
      <c r="H41" s="68">
        <f>IF(I41&lt;&gt;0, G41-I41, "")</f>
        <v>0</v>
      </c>
      <c r="I41" s="68">
        <v>1</v>
      </c>
      <c r="J41" s="68"/>
      <c r="K41" s="67" t="s">
        <v>398</v>
      </c>
      <c r="L41" s="68" t="s">
        <v>1195</v>
      </c>
      <c r="M41" s="68">
        <v>6.0000000000000001E-3</v>
      </c>
      <c r="N41" s="68">
        <v>85</v>
      </c>
      <c r="O41" s="68">
        <f>IF(I41*M41=0, "", I41*M41*(N41/100))</f>
        <v>5.1000000000000004E-3</v>
      </c>
      <c r="P41" s="69"/>
      <c r="Q41" s="69">
        <f>TRUNC(P41*M41*N41/100)</f>
        <v>0</v>
      </c>
      <c r="R41" s="69"/>
      <c r="S41" s="70" t="s">
        <v>1196</v>
      </c>
      <c r="T41" s="70"/>
      <c r="AD41" s="62">
        <f>O41</f>
        <v>5.1000000000000004E-3</v>
      </c>
    </row>
    <row r="42" spans="2:32" ht="21.95" customHeight="1">
      <c r="B42" s="63" t="s">
        <v>515</v>
      </c>
      <c r="C42" s="63" t="s">
        <v>340</v>
      </c>
      <c r="D42" s="67"/>
      <c r="E42" s="67"/>
      <c r="F42" s="68"/>
      <c r="G42" s="68">
        <v>1</v>
      </c>
      <c r="H42" s="68">
        <f>IF(I42&lt;&gt;0, G42-I42, "")</f>
        <v>0</v>
      </c>
      <c r="I42" s="68">
        <v>1</v>
      </c>
      <c r="J42" s="68"/>
      <c r="K42" s="67" t="s">
        <v>402</v>
      </c>
      <c r="L42" s="68" t="s">
        <v>403</v>
      </c>
      <c r="M42" s="68">
        <v>1.4E-2</v>
      </c>
      <c r="N42" s="68">
        <v>85</v>
      </c>
      <c r="O42" s="68">
        <f>IF(I42*M42=0, "", I42*M42*(N42/100))</f>
        <v>1.1899999999999999E-2</v>
      </c>
      <c r="P42" s="69"/>
      <c r="Q42" s="69">
        <f>TRUNC(P42*M42*N42/100)</f>
        <v>0</v>
      </c>
      <c r="R42" s="69"/>
      <c r="S42" s="70" t="s">
        <v>1196</v>
      </c>
      <c r="T42" s="70"/>
      <c r="AF42" s="62">
        <f>O42</f>
        <v>1.1899999999999999E-2</v>
      </c>
    </row>
    <row r="43" spans="2:32" ht="21.95" customHeight="1">
      <c r="B43" s="63" t="s">
        <v>515</v>
      </c>
      <c r="C43" s="63" t="s">
        <v>398</v>
      </c>
      <c r="D43" s="67" t="s">
        <v>391</v>
      </c>
      <c r="E43" s="68" t="s">
        <v>1195</v>
      </c>
      <c r="F43" s="68" t="s">
        <v>393</v>
      </c>
      <c r="G43" s="68">
        <f>IF(H43*I43/100+0.000005 &lt;1, TRUNC(H43*I43/100+0.000005, 옵션!$E$13), TRUNC(H43*I43/100+0.000005, 옵션!$E$13))</f>
        <v>5.1000000000000004E-3</v>
      </c>
      <c r="H43" s="68">
        <f>옵션!$B$13</f>
        <v>100</v>
      </c>
      <c r="I43" s="68">
        <f>SUM(AD41:AD42)</f>
        <v>5.1000000000000004E-3</v>
      </c>
      <c r="J43" s="68"/>
      <c r="K43" s="67"/>
      <c r="L43" s="68"/>
      <c r="M43" s="68"/>
      <c r="N43" s="68"/>
      <c r="O43" s="68" t="str">
        <f>IF(I43*M43=0, "", I43*M43*(N43/100))</f>
        <v/>
      </c>
      <c r="P43" s="69"/>
      <c r="Q43" s="69">
        <f>TRUNC(P43*M43*N43/100)</f>
        <v>0</v>
      </c>
      <c r="R43" s="69"/>
      <c r="S43" s="70"/>
      <c r="T43" s="70"/>
      <c r="Z43" s="62" t="s">
        <v>520</v>
      </c>
      <c r="AD43" s="62">
        <f>SUM(AD41:AD42)</f>
        <v>5.1000000000000004E-3</v>
      </c>
      <c r="AF43" s="62">
        <f>SUM(AF41:AF42)</f>
        <v>1.1899999999999999E-2</v>
      </c>
    </row>
    <row r="44" spans="2:32" ht="21.95" customHeight="1">
      <c r="B44" s="63" t="s">
        <v>515</v>
      </c>
      <c r="C44" s="63" t="s">
        <v>402</v>
      </c>
      <c r="D44" s="67" t="s">
        <v>391</v>
      </c>
      <c r="E44" s="67" t="s">
        <v>403</v>
      </c>
      <c r="F44" s="68" t="s">
        <v>393</v>
      </c>
      <c r="G44" s="68">
        <f>IF(H44*I44/100+0.000005 &lt;1, TRUNC(H44*I44/100+0.000005, 옵션!$E$13), TRUNC(H44*I44/100+0.000005, 옵션!$E$13))</f>
        <v>1.1900000000000001E-2</v>
      </c>
      <c r="H44" s="68">
        <f>옵션!$B$13</f>
        <v>100</v>
      </c>
      <c r="I44" s="68">
        <f>SUM(AF41:AF42)</f>
        <v>1.1899999999999999E-2</v>
      </c>
      <c r="J44" s="68"/>
      <c r="K44" s="67"/>
      <c r="L44" s="68"/>
      <c r="M44" s="68"/>
      <c r="N44" s="68"/>
      <c r="O44" s="68" t="str">
        <f>IF(I44*M44=0, "", I44*M44*(N44/100))</f>
        <v/>
      </c>
      <c r="P44" s="69"/>
      <c r="Q44" s="69">
        <f>TRUNC(P44*M44*N44/100)</f>
        <v>0</v>
      </c>
      <c r="R44" s="69"/>
      <c r="S44" s="70"/>
      <c r="T44" s="70"/>
    </row>
    <row r="45" spans="2:32" ht="21.95" customHeight="1">
      <c r="B45" s="63" t="s">
        <v>556</v>
      </c>
      <c r="D45" s="231" t="s">
        <v>561</v>
      </c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3"/>
    </row>
    <row r="46" spans="2:32" ht="21.95" customHeight="1">
      <c r="B46" s="63" t="s">
        <v>515</v>
      </c>
      <c r="C46" s="63" t="s">
        <v>342</v>
      </c>
      <c r="D46" s="67" t="s">
        <v>137</v>
      </c>
      <c r="E46" s="67" t="s">
        <v>343</v>
      </c>
      <c r="F46" s="68" t="s">
        <v>128</v>
      </c>
      <c r="G46" s="68">
        <v>1</v>
      </c>
      <c r="H46" s="68">
        <f>IF(I46&lt;&gt;0, G46-I46, "")</f>
        <v>0</v>
      </c>
      <c r="I46" s="68">
        <v>1</v>
      </c>
      <c r="J46" s="68"/>
      <c r="K46" s="67" t="s">
        <v>398</v>
      </c>
      <c r="L46" s="68" t="s">
        <v>1195</v>
      </c>
      <c r="M46" s="68">
        <v>6.0000000000000001E-3</v>
      </c>
      <c r="N46" s="68">
        <v>84</v>
      </c>
      <c r="O46" s="68">
        <f>IF(I46*M46=0, "", I46*M46*(N46/100))</f>
        <v>5.0400000000000002E-3</v>
      </c>
      <c r="P46" s="69"/>
      <c r="Q46" s="69">
        <f>TRUNC(P46*M46*N46/100)</f>
        <v>0</v>
      </c>
      <c r="R46" s="69"/>
      <c r="S46" s="70" t="s">
        <v>1196</v>
      </c>
      <c r="T46" s="70"/>
      <c r="AD46" s="62">
        <f>O46</f>
        <v>5.0400000000000002E-3</v>
      </c>
    </row>
    <row r="47" spans="2:32" ht="21.95" customHeight="1">
      <c r="B47" s="63" t="s">
        <v>515</v>
      </c>
      <c r="C47" s="63" t="s">
        <v>342</v>
      </c>
      <c r="D47" s="67"/>
      <c r="E47" s="67"/>
      <c r="F47" s="68"/>
      <c r="G47" s="68">
        <v>1</v>
      </c>
      <c r="H47" s="68">
        <f>IF(I47&lt;&gt;0, G47-I47, "")</f>
        <v>0</v>
      </c>
      <c r="I47" s="68">
        <v>1</v>
      </c>
      <c r="J47" s="68"/>
      <c r="K47" s="67" t="s">
        <v>402</v>
      </c>
      <c r="L47" s="68" t="s">
        <v>403</v>
      </c>
      <c r="M47" s="68">
        <v>1.4E-2</v>
      </c>
      <c r="N47" s="68">
        <v>84</v>
      </c>
      <c r="O47" s="68">
        <f>IF(I47*M47=0, "", I47*M47*(N47/100))</f>
        <v>1.176E-2</v>
      </c>
      <c r="P47" s="69"/>
      <c r="Q47" s="69">
        <f>TRUNC(P47*M47*N47/100)</f>
        <v>0</v>
      </c>
      <c r="R47" s="69"/>
      <c r="S47" s="70" t="s">
        <v>1196</v>
      </c>
      <c r="T47" s="70"/>
      <c r="AF47" s="62">
        <f>O47</f>
        <v>1.176E-2</v>
      </c>
    </row>
    <row r="48" spans="2:32" ht="21.95" customHeight="1">
      <c r="B48" s="63" t="s">
        <v>515</v>
      </c>
      <c r="C48" s="63" t="s">
        <v>398</v>
      </c>
      <c r="D48" s="67" t="s">
        <v>391</v>
      </c>
      <c r="E48" s="68" t="s">
        <v>1195</v>
      </c>
      <c r="F48" s="68" t="s">
        <v>393</v>
      </c>
      <c r="G48" s="68">
        <f>IF(H48*I48/100+0.000005 &lt;1, TRUNC(H48*I48/100+0.000005, 옵션!$E$13), TRUNC(H48*I48/100+0.000005, 옵션!$E$13))</f>
        <v>5.0400000000000002E-3</v>
      </c>
      <c r="H48" s="68">
        <f>옵션!$B$13</f>
        <v>100</v>
      </c>
      <c r="I48" s="68">
        <f>SUM(AD46:AD47)</f>
        <v>5.0400000000000002E-3</v>
      </c>
      <c r="J48" s="68"/>
      <c r="K48" s="67"/>
      <c r="L48" s="68"/>
      <c r="M48" s="68"/>
      <c r="N48" s="68"/>
      <c r="O48" s="68" t="str">
        <f>IF(I48*M48=0, "", I48*M48*(N48/100))</f>
        <v/>
      </c>
      <c r="P48" s="69"/>
      <c r="Q48" s="69">
        <f>TRUNC(P48*M48*N48/100)</f>
        <v>0</v>
      </c>
      <c r="R48" s="69"/>
      <c r="S48" s="70"/>
      <c r="T48" s="70"/>
      <c r="Z48" s="62" t="s">
        <v>520</v>
      </c>
      <c r="AD48" s="62">
        <f>SUM(AD46:AD47)</f>
        <v>5.0400000000000002E-3</v>
      </c>
      <c r="AF48" s="62">
        <f>SUM(AF46:AF47)</f>
        <v>1.176E-2</v>
      </c>
    </row>
    <row r="49" spans="2:32" ht="21.95" customHeight="1">
      <c r="B49" s="63" t="s">
        <v>515</v>
      </c>
      <c r="C49" s="63" t="s">
        <v>402</v>
      </c>
      <c r="D49" s="67" t="s">
        <v>391</v>
      </c>
      <c r="E49" s="67" t="s">
        <v>403</v>
      </c>
      <c r="F49" s="68" t="s">
        <v>393</v>
      </c>
      <c r="G49" s="68">
        <f>IF(H49*I49/100+0.000005 &lt;1, TRUNC(H49*I49/100+0.000005, 옵션!$E$13), TRUNC(H49*I49/100+0.000005, 옵션!$E$13))</f>
        <v>1.176E-2</v>
      </c>
      <c r="H49" s="68">
        <f>옵션!$B$13</f>
        <v>100</v>
      </c>
      <c r="I49" s="68">
        <f>SUM(AF46:AF47)</f>
        <v>1.176E-2</v>
      </c>
      <c r="J49" s="68"/>
      <c r="K49" s="67"/>
      <c r="L49" s="68"/>
      <c r="M49" s="68"/>
      <c r="N49" s="68"/>
      <c r="O49" s="68" t="str">
        <f>IF(I49*M49=0, "", I49*M49*(N49/100))</f>
        <v/>
      </c>
      <c r="P49" s="69"/>
      <c r="Q49" s="69">
        <f>TRUNC(P49*M49*N49/100)</f>
        <v>0</v>
      </c>
      <c r="R49" s="69"/>
      <c r="S49" s="70"/>
      <c r="T49" s="70"/>
    </row>
    <row r="50" spans="2:32" ht="21.95" customHeight="1">
      <c r="B50" s="63" t="s">
        <v>556</v>
      </c>
      <c r="D50" s="231" t="s">
        <v>562</v>
      </c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3"/>
    </row>
    <row r="51" spans="2:32" ht="21.95" customHeight="1">
      <c r="B51" s="63" t="s">
        <v>515</v>
      </c>
      <c r="C51" s="63" t="s">
        <v>344</v>
      </c>
      <c r="D51" s="67" t="s">
        <v>137</v>
      </c>
      <c r="E51" s="67" t="s">
        <v>345</v>
      </c>
      <c r="F51" s="68" t="s">
        <v>128</v>
      </c>
      <c r="G51" s="68">
        <v>1</v>
      </c>
      <c r="H51" s="68">
        <f>IF(I51&lt;&gt;0, G51-I51, "")</f>
        <v>0</v>
      </c>
      <c r="I51" s="68">
        <v>1</v>
      </c>
      <c r="J51" s="68"/>
      <c r="K51" s="67" t="s">
        <v>398</v>
      </c>
      <c r="L51" s="68" t="s">
        <v>1195</v>
      </c>
      <c r="M51" s="68">
        <v>6.0000000000000001E-3</v>
      </c>
      <c r="N51" s="68">
        <v>82.9</v>
      </c>
      <c r="O51" s="68">
        <f>IF(I51*M51=0, "", I51*M51*(N51/100))</f>
        <v>4.9740000000000001E-3</v>
      </c>
      <c r="P51" s="69"/>
      <c r="Q51" s="69">
        <f>TRUNC(P51*M51*N51/100)</f>
        <v>0</v>
      </c>
      <c r="R51" s="69"/>
      <c r="S51" s="70" t="s">
        <v>1196</v>
      </c>
      <c r="T51" s="70"/>
      <c r="AD51" s="62">
        <f>O51</f>
        <v>4.9740000000000001E-3</v>
      </c>
    </row>
    <row r="52" spans="2:32" ht="21.95" customHeight="1">
      <c r="B52" s="63" t="s">
        <v>515</v>
      </c>
      <c r="C52" s="63" t="s">
        <v>344</v>
      </c>
      <c r="D52" s="67"/>
      <c r="E52" s="67"/>
      <c r="F52" s="68"/>
      <c r="G52" s="68">
        <v>1</v>
      </c>
      <c r="H52" s="68">
        <f>IF(I52&lt;&gt;0, G52-I52, "")</f>
        <v>0</v>
      </c>
      <c r="I52" s="68">
        <v>1</v>
      </c>
      <c r="J52" s="68"/>
      <c r="K52" s="67" t="s">
        <v>402</v>
      </c>
      <c r="L52" s="68" t="s">
        <v>403</v>
      </c>
      <c r="M52" s="68">
        <v>1.4E-2</v>
      </c>
      <c r="N52" s="68">
        <v>82.9</v>
      </c>
      <c r="O52" s="68">
        <f>IF(I52*M52=0, "", I52*M52*(N52/100))</f>
        <v>1.1606000000000002E-2</v>
      </c>
      <c r="P52" s="69"/>
      <c r="Q52" s="69">
        <f>TRUNC(P52*M52*N52/100)</f>
        <v>0</v>
      </c>
      <c r="R52" s="69"/>
      <c r="S52" s="70" t="s">
        <v>1196</v>
      </c>
      <c r="T52" s="70"/>
      <c r="AF52" s="62">
        <f>O52</f>
        <v>1.1606000000000002E-2</v>
      </c>
    </row>
    <row r="53" spans="2:32" ht="21.95" customHeight="1">
      <c r="B53" s="63" t="s">
        <v>515</v>
      </c>
      <c r="C53" s="63" t="s">
        <v>398</v>
      </c>
      <c r="D53" s="67" t="s">
        <v>391</v>
      </c>
      <c r="E53" s="68" t="s">
        <v>1195</v>
      </c>
      <c r="F53" s="68" t="s">
        <v>393</v>
      </c>
      <c r="G53" s="68">
        <f>IF(H53*I53/100+0.000005 &lt;1, TRUNC(H53*I53/100+0.000005, 옵션!$E$13), TRUNC(H53*I53/100+0.000005, 옵션!$E$13))</f>
        <v>4.9699999999999996E-3</v>
      </c>
      <c r="H53" s="68">
        <f>옵션!$B$13</f>
        <v>100</v>
      </c>
      <c r="I53" s="68">
        <f>SUM(AD51:AD52)</f>
        <v>4.9740000000000001E-3</v>
      </c>
      <c r="J53" s="68"/>
      <c r="K53" s="67"/>
      <c r="L53" s="68"/>
      <c r="M53" s="68"/>
      <c r="N53" s="68"/>
      <c r="O53" s="68" t="str">
        <f>IF(I53*M53=0, "", I53*M53*(N53/100))</f>
        <v/>
      </c>
      <c r="P53" s="69"/>
      <c r="Q53" s="69">
        <f>TRUNC(P53*M53*N53/100)</f>
        <v>0</v>
      </c>
      <c r="R53" s="69"/>
      <c r="S53" s="70"/>
      <c r="T53" s="70"/>
      <c r="Z53" s="62" t="s">
        <v>520</v>
      </c>
      <c r="AD53" s="62">
        <f>SUM(AD51:AD52)</f>
        <v>4.9740000000000001E-3</v>
      </c>
      <c r="AF53" s="62">
        <f>SUM(AF51:AF52)</f>
        <v>1.1606000000000002E-2</v>
      </c>
    </row>
    <row r="54" spans="2:32" ht="21.95" customHeight="1">
      <c r="B54" s="63" t="s">
        <v>515</v>
      </c>
      <c r="C54" s="63" t="s">
        <v>402</v>
      </c>
      <c r="D54" s="67" t="s">
        <v>391</v>
      </c>
      <c r="E54" s="67" t="s">
        <v>403</v>
      </c>
      <c r="F54" s="68" t="s">
        <v>393</v>
      </c>
      <c r="G54" s="68">
        <f>IF(H54*I54/100+0.000005 &lt;1, TRUNC(H54*I54/100+0.000005, 옵션!$E$13), TRUNC(H54*I54/100+0.000005, 옵션!$E$13))</f>
        <v>1.1610000000000001E-2</v>
      </c>
      <c r="H54" s="68">
        <f>옵션!$B$13</f>
        <v>100</v>
      </c>
      <c r="I54" s="68">
        <f>SUM(AF51:AF52)</f>
        <v>1.1606000000000002E-2</v>
      </c>
      <c r="J54" s="68"/>
      <c r="K54" s="67"/>
      <c r="L54" s="68"/>
      <c r="M54" s="68"/>
      <c r="N54" s="68"/>
      <c r="O54" s="68" t="str">
        <f>IF(I54*M54=0, "", I54*M54*(N54/100))</f>
        <v/>
      </c>
      <c r="P54" s="69"/>
      <c r="Q54" s="69">
        <f>TRUNC(P54*M54*N54/100)</f>
        <v>0</v>
      </c>
      <c r="R54" s="69"/>
      <c r="S54" s="70"/>
      <c r="T54" s="70"/>
    </row>
    <row r="55" spans="2:32" ht="21.95" customHeight="1">
      <c r="B55" s="63" t="s">
        <v>556</v>
      </c>
      <c r="D55" s="231" t="s">
        <v>563</v>
      </c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3"/>
    </row>
    <row r="56" spans="2:32" ht="21.95" customHeight="1">
      <c r="B56" s="63" t="s">
        <v>515</v>
      </c>
      <c r="C56" s="63" t="s">
        <v>139</v>
      </c>
      <c r="D56" s="67" t="s">
        <v>137</v>
      </c>
      <c r="E56" s="67" t="s">
        <v>140</v>
      </c>
      <c r="F56" s="68" t="s">
        <v>128</v>
      </c>
      <c r="G56" s="68">
        <v>1</v>
      </c>
      <c r="H56" s="68">
        <f>IF(I56&lt;&gt;0, G56-I56, "")</f>
        <v>0</v>
      </c>
      <c r="I56" s="68">
        <v>1</v>
      </c>
      <c r="J56" s="68"/>
      <c r="K56" s="67" t="s">
        <v>398</v>
      </c>
      <c r="L56" s="68" t="s">
        <v>1195</v>
      </c>
      <c r="M56" s="68">
        <v>7.0000000000000001E-3</v>
      </c>
      <c r="N56" s="68">
        <v>100</v>
      </c>
      <c r="O56" s="68">
        <f>IF(I56*M56=0, "", I56*M56*(N56/100))</f>
        <v>7.0000000000000001E-3</v>
      </c>
      <c r="P56" s="69"/>
      <c r="Q56" s="69">
        <f>TRUNC(P56*M56*N56/100)</f>
        <v>0</v>
      </c>
      <c r="R56" s="69"/>
      <c r="S56" s="70" t="s">
        <v>1196</v>
      </c>
      <c r="T56" s="70"/>
      <c r="AD56" s="62">
        <f>O56</f>
        <v>7.0000000000000001E-3</v>
      </c>
    </row>
    <row r="57" spans="2:32" ht="21.95" customHeight="1">
      <c r="B57" s="63" t="s">
        <v>515</v>
      </c>
      <c r="C57" s="63" t="s">
        <v>139</v>
      </c>
      <c r="D57" s="67"/>
      <c r="E57" s="67"/>
      <c r="F57" s="68"/>
      <c r="G57" s="68">
        <v>1</v>
      </c>
      <c r="H57" s="68">
        <f>IF(I57&lt;&gt;0, G57-I57, "")</f>
        <v>0</v>
      </c>
      <c r="I57" s="68">
        <v>1</v>
      </c>
      <c r="J57" s="68"/>
      <c r="K57" s="67" t="s">
        <v>402</v>
      </c>
      <c r="L57" s="68" t="s">
        <v>403</v>
      </c>
      <c r="M57" s="68">
        <v>1.7999999999999999E-2</v>
      </c>
      <c r="N57" s="68">
        <v>100</v>
      </c>
      <c r="O57" s="68">
        <f>IF(I57*M57=0, "", I57*M57*(N57/100))</f>
        <v>1.7999999999999999E-2</v>
      </c>
      <c r="P57" s="69"/>
      <c r="Q57" s="69">
        <f>TRUNC(P57*M57*N57/100)</f>
        <v>0</v>
      </c>
      <c r="R57" s="69"/>
      <c r="S57" s="70" t="s">
        <v>1196</v>
      </c>
      <c r="T57" s="70"/>
      <c r="AF57" s="62">
        <f>O57</f>
        <v>1.7999999999999999E-2</v>
      </c>
    </row>
    <row r="58" spans="2:32" ht="21.95" customHeight="1">
      <c r="B58" s="63" t="s">
        <v>515</v>
      </c>
      <c r="C58" s="63" t="s">
        <v>398</v>
      </c>
      <c r="D58" s="67" t="s">
        <v>391</v>
      </c>
      <c r="E58" s="68" t="s">
        <v>1195</v>
      </c>
      <c r="F58" s="68" t="s">
        <v>393</v>
      </c>
      <c r="G58" s="68">
        <f>IF(H58*I58/100+0.000005 &lt;1, TRUNC(H58*I58/100+0.000005, 옵션!$E$13), TRUNC(H58*I58/100+0.000005, 옵션!$E$13))</f>
        <v>7.0000000000000001E-3</v>
      </c>
      <c r="H58" s="68">
        <f>옵션!$B$13</f>
        <v>100</v>
      </c>
      <c r="I58" s="68">
        <f>SUM(AD56:AD57)</f>
        <v>7.0000000000000001E-3</v>
      </c>
      <c r="J58" s="68"/>
      <c r="K58" s="67"/>
      <c r="L58" s="68"/>
      <c r="M58" s="68"/>
      <c r="N58" s="68"/>
      <c r="O58" s="68" t="str">
        <f>IF(I58*M58=0, "", I58*M58*(N58/100))</f>
        <v/>
      </c>
      <c r="P58" s="69"/>
      <c r="Q58" s="69">
        <f>TRUNC(P58*M58*N58/100)</f>
        <v>0</v>
      </c>
      <c r="R58" s="69"/>
      <c r="S58" s="70"/>
      <c r="T58" s="70"/>
      <c r="Z58" s="62" t="s">
        <v>520</v>
      </c>
      <c r="AD58" s="62">
        <f>SUM(AD56:AD57)</f>
        <v>7.0000000000000001E-3</v>
      </c>
      <c r="AF58" s="62">
        <f>SUM(AF56:AF57)</f>
        <v>1.7999999999999999E-2</v>
      </c>
    </row>
    <row r="59" spans="2:32" ht="21.95" customHeight="1">
      <c r="B59" s="63" t="s">
        <v>515</v>
      </c>
      <c r="C59" s="63" t="s">
        <v>402</v>
      </c>
      <c r="D59" s="67" t="s">
        <v>391</v>
      </c>
      <c r="E59" s="67" t="s">
        <v>403</v>
      </c>
      <c r="F59" s="68" t="s">
        <v>393</v>
      </c>
      <c r="G59" s="68">
        <f>IF(H59*I59/100+0.000005 &lt;1, TRUNC(H59*I59/100+0.000005, 옵션!$E$13), TRUNC(H59*I59/100+0.000005, 옵션!$E$13))</f>
        <v>1.7999999999999999E-2</v>
      </c>
      <c r="H59" s="68">
        <f>옵션!$B$13</f>
        <v>100</v>
      </c>
      <c r="I59" s="68">
        <f>SUM(AF56:AF57)</f>
        <v>1.7999999999999999E-2</v>
      </c>
      <c r="J59" s="68"/>
      <c r="K59" s="67"/>
      <c r="L59" s="68"/>
      <c r="M59" s="68"/>
      <c r="N59" s="68"/>
      <c r="O59" s="68" t="str">
        <f>IF(I59*M59=0, "", I59*M59*(N59/100))</f>
        <v/>
      </c>
      <c r="P59" s="69"/>
      <c r="Q59" s="69">
        <f>TRUNC(P59*M59*N59/100)</f>
        <v>0</v>
      </c>
      <c r="R59" s="69"/>
      <c r="S59" s="70"/>
      <c r="T59" s="70"/>
    </row>
    <row r="60" spans="2:32" ht="21.95" customHeight="1">
      <c r="B60" s="63" t="s">
        <v>556</v>
      </c>
      <c r="D60" s="231" t="s">
        <v>564</v>
      </c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3"/>
    </row>
    <row r="61" spans="2:32" ht="21.95" customHeight="1">
      <c r="B61" s="63" t="s">
        <v>515</v>
      </c>
      <c r="C61" s="63" t="s">
        <v>141</v>
      </c>
      <c r="D61" s="67" t="s">
        <v>142</v>
      </c>
      <c r="E61" s="67" t="s">
        <v>143</v>
      </c>
      <c r="F61" s="68" t="s">
        <v>128</v>
      </c>
      <c r="G61" s="68">
        <v>1</v>
      </c>
      <c r="H61" s="68">
        <f>IF(I61&lt;&gt;0, G61-I61, "")</f>
        <v>0</v>
      </c>
      <c r="I61" s="68">
        <v>1</v>
      </c>
      <c r="J61" s="68"/>
      <c r="K61" s="67" t="s">
        <v>390</v>
      </c>
      <c r="L61" s="68" t="s">
        <v>392</v>
      </c>
      <c r="M61" s="68">
        <v>4.3999999999999997E-2</v>
      </c>
      <c r="N61" s="68">
        <v>100</v>
      </c>
      <c r="O61" s="68">
        <f>IF(I61*M61=0, "", I61*M61*(N61/100))</f>
        <v>4.3999999999999997E-2</v>
      </c>
      <c r="P61" s="69"/>
      <c r="Q61" s="69">
        <f>TRUNC(P61*M61*N61/100)</f>
        <v>0</v>
      </c>
      <c r="R61" s="69"/>
      <c r="S61" s="70" t="s">
        <v>521</v>
      </c>
      <c r="T61" s="70"/>
      <c r="AA61" s="62">
        <f>O61</f>
        <v>4.3999999999999997E-2</v>
      </c>
    </row>
    <row r="62" spans="2:32" ht="21.95" customHeight="1">
      <c r="B62" s="63" t="s">
        <v>515</v>
      </c>
      <c r="C62" s="63" t="s">
        <v>390</v>
      </c>
      <c r="D62" s="67" t="s">
        <v>391</v>
      </c>
      <c r="E62" s="67" t="s">
        <v>392</v>
      </c>
      <c r="F62" s="68" t="s">
        <v>393</v>
      </c>
      <c r="G62" s="68">
        <f>IF(H62*I62/100+0.000005 &lt;1, TRUNC(H62*I62/100+0.000005, 옵션!$E$13), TRUNC(H62*I62/100+0.000005, 옵션!$E$13))</f>
        <v>4.3999999999999997E-2</v>
      </c>
      <c r="H62" s="68">
        <f>옵션!$B$13</f>
        <v>100</v>
      </c>
      <c r="I62" s="68">
        <f>SUM(AA61:AA61)</f>
        <v>4.3999999999999997E-2</v>
      </c>
      <c r="J62" s="68"/>
      <c r="K62" s="67"/>
      <c r="L62" s="68"/>
      <c r="M62" s="68"/>
      <c r="N62" s="68"/>
      <c r="O62" s="68" t="str">
        <f>IF(I62*M62=0, "", I62*M62*(N62/100))</f>
        <v/>
      </c>
      <c r="P62" s="69"/>
      <c r="Q62" s="69">
        <f>TRUNC(P62*M62*N62/100)</f>
        <v>0</v>
      </c>
      <c r="R62" s="69"/>
      <c r="S62" s="70"/>
      <c r="T62" s="70"/>
      <c r="Z62" s="62" t="s">
        <v>520</v>
      </c>
      <c r="AA62" s="62">
        <f>SUM(AA61:AA61)</f>
        <v>4.3999999999999997E-2</v>
      </c>
    </row>
    <row r="63" spans="2:32" ht="21.95" customHeight="1">
      <c r="B63" s="63" t="s">
        <v>556</v>
      </c>
      <c r="D63" s="231" t="s">
        <v>565</v>
      </c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3"/>
    </row>
    <row r="64" spans="2:32" ht="21.95" customHeight="1">
      <c r="B64" s="63" t="s">
        <v>515</v>
      </c>
      <c r="C64" s="63" t="s">
        <v>144</v>
      </c>
      <c r="D64" s="67" t="s">
        <v>142</v>
      </c>
      <c r="E64" s="67" t="s">
        <v>145</v>
      </c>
      <c r="F64" s="68" t="s">
        <v>128</v>
      </c>
      <c r="G64" s="68">
        <v>1</v>
      </c>
      <c r="H64" s="68">
        <f>IF(I64&lt;&gt;0, G64-I64, "")</f>
        <v>0</v>
      </c>
      <c r="I64" s="68">
        <v>1</v>
      </c>
      <c r="J64" s="68"/>
      <c r="K64" s="67" t="s">
        <v>390</v>
      </c>
      <c r="L64" s="68" t="s">
        <v>392</v>
      </c>
      <c r="M64" s="68">
        <v>5.8999999999999997E-2</v>
      </c>
      <c r="N64" s="68">
        <v>100</v>
      </c>
      <c r="O64" s="68">
        <f>IF(I64*M64=0, "", I64*M64*(N64/100))</f>
        <v>5.8999999999999997E-2</v>
      </c>
      <c r="P64" s="69"/>
      <c r="Q64" s="69">
        <f>TRUNC(P64*M64*N64/100)</f>
        <v>0</v>
      </c>
      <c r="R64" s="69"/>
      <c r="S64" s="70" t="s">
        <v>521</v>
      </c>
      <c r="T64" s="70"/>
      <c r="AA64" s="62">
        <f>O64</f>
        <v>5.8999999999999997E-2</v>
      </c>
    </row>
    <row r="65" spans="2:32" ht="21.95" customHeight="1">
      <c r="B65" s="63" t="s">
        <v>515</v>
      </c>
      <c r="C65" s="63" t="s">
        <v>390</v>
      </c>
      <c r="D65" s="67" t="s">
        <v>391</v>
      </c>
      <c r="E65" s="67" t="s">
        <v>392</v>
      </c>
      <c r="F65" s="68" t="s">
        <v>393</v>
      </c>
      <c r="G65" s="68">
        <f>IF(H65*I65/100+0.000005 &lt;1, TRUNC(H65*I65/100+0.000005, 옵션!$E$13), TRUNC(H65*I65/100+0.000005, 옵션!$E$13))</f>
        <v>5.8999999999999997E-2</v>
      </c>
      <c r="H65" s="68">
        <f>옵션!$B$13</f>
        <v>100</v>
      </c>
      <c r="I65" s="68">
        <f>SUM(AA64:AA64)</f>
        <v>5.8999999999999997E-2</v>
      </c>
      <c r="J65" s="68"/>
      <c r="K65" s="67"/>
      <c r="L65" s="68"/>
      <c r="M65" s="68"/>
      <c r="N65" s="68"/>
      <c r="O65" s="68" t="str">
        <f>IF(I65*M65=0, "", I65*M65*(N65/100))</f>
        <v/>
      </c>
      <c r="P65" s="69"/>
      <c r="Q65" s="69">
        <f>TRUNC(P65*M65*N65/100)</f>
        <v>0</v>
      </c>
      <c r="R65" s="69"/>
      <c r="S65" s="70"/>
      <c r="T65" s="70"/>
      <c r="Z65" s="62" t="s">
        <v>520</v>
      </c>
      <c r="AA65" s="62">
        <f>SUM(AA64:AA64)</f>
        <v>5.8999999999999997E-2</v>
      </c>
    </row>
    <row r="66" spans="2:32" ht="21.95" customHeight="1">
      <c r="B66" s="63" t="s">
        <v>556</v>
      </c>
      <c r="D66" s="231" t="s">
        <v>566</v>
      </c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3"/>
    </row>
    <row r="67" spans="2:32" ht="21.95" customHeight="1">
      <c r="B67" s="63" t="s">
        <v>515</v>
      </c>
      <c r="C67" s="63" t="s">
        <v>151</v>
      </c>
      <c r="D67" s="67" t="s">
        <v>152</v>
      </c>
      <c r="E67" s="67" t="s">
        <v>153</v>
      </c>
      <c r="F67" s="68" t="s">
        <v>154</v>
      </c>
      <c r="G67" s="68">
        <v>1</v>
      </c>
      <c r="H67" s="68">
        <f>IF(I67&lt;&gt;0, G67-I67, "")</f>
        <v>0</v>
      </c>
      <c r="I67" s="68">
        <v>1</v>
      </c>
      <c r="J67" s="68"/>
      <c r="K67" s="67" t="s">
        <v>394</v>
      </c>
      <c r="L67" s="68" t="s">
        <v>395</v>
      </c>
      <c r="M67" s="68">
        <v>0.03</v>
      </c>
      <c r="N67" s="68">
        <v>100</v>
      </c>
      <c r="O67" s="68">
        <f>IF(I67*M67=0, "", I67*M67*(N67/100))</f>
        <v>0.03</v>
      </c>
      <c r="P67" s="69"/>
      <c r="Q67" s="69">
        <f>TRUNC(P67*M67*N67/100)</f>
        <v>0</v>
      </c>
      <c r="R67" s="69"/>
      <c r="S67" s="70" t="s">
        <v>522</v>
      </c>
      <c r="T67" s="70"/>
      <c r="AB67" s="62">
        <f>O67</f>
        <v>0.03</v>
      </c>
    </row>
    <row r="68" spans="2:32" ht="21.95" customHeight="1">
      <c r="B68" s="63" t="s">
        <v>515</v>
      </c>
      <c r="C68" s="63" t="s">
        <v>151</v>
      </c>
      <c r="D68" s="67"/>
      <c r="E68" s="67"/>
      <c r="F68" s="68"/>
      <c r="G68" s="68">
        <v>1</v>
      </c>
      <c r="H68" s="68">
        <f>IF(I68&lt;&gt;0, G68-I68, "")</f>
        <v>0</v>
      </c>
      <c r="I68" s="68">
        <v>1</v>
      </c>
      <c r="J68" s="68"/>
      <c r="K68" s="67" t="s">
        <v>402</v>
      </c>
      <c r="L68" s="68" t="s">
        <v>403</v>
      </c>
      <c r="M68" s="68">
        <v>0.03</v>
      </c>
      <c r="N68" s="68">
        <v>100</v>
      </c>
      <c r="O68" s="68">
        <f>IF(I68*M68=0, "", I68*M68*(N68/100))</f>
        <v>0.03</v>
      </c>
      <c r="P68" s="69"/>
      <c r="Q68" s="69">
        <f>TRUNC(P68*M68*N68/100)</f>
        <v>0</v>
      </c>
      <c r="R68" s="69"/>
      <c r="S68" s="70" t="s">
        <v>522</v>
      </c>
      <c r="T68" s="70"/>
      <c r="AF68" s="62">
        <f>O68</f>
        <v>0.03</v>
      </c>
    </row>
    <row r="69" spans="2:32" ht="21.95" customHeight="1">
      <c r="B69" s="63" t="s">
        <v>515</v>
      </c>
      <c r="C69" s="63" t="s">
        <v>394</v>
      </c>
      <c r="D69" s="67" t="s">
        <v>391</v>
      </c>
      <c r="E69" s="67" t="s">
        <v>395</v>
      </c>
      <c r="F69" s="68" t="s">
        <v>393</v>
      </c>
      <c r="G69" s="68">
        <f>IF(H69*I69/100+0.000005 &lt;1, TRUNC(H69*I69/100+0.000005, 옵션!$E$13), TRUNC(H69*I69/100+0.000005, 옵션!$E$13))</f>
        <v>0.03</v>
      </c>
      <c r="H69" s="68">
        <f>옵션!$B$13</f>
        <v>100</v>
      </c>
      <c r="I69" s="68">
        <f>SUM(AB67:AB68)</f>
        <v>0.03</v>
      </c>
      <c r="J69" s="68"/>
      <c r="K69" s="67"/>
      <c r="L69" s="68"/>
      <c r="M69" s="68"/>
      <c r="N69" s="68"/>
      <c r="O69" s="68" t="str">
        <f>IF(I69*M69=0, "", I69*M69*(N69/100))</f>
        <v/>
      </c>
      <c r="P69" s="69"/>
      <c r="Q69" s="69">
        <f>TRUNC(P69*M69*N69/100)</f>
        <v>0</v>
      </c>
      <c r="R69" s="69"/>
      <c r="S69" s="70"/>
      <c r="T69" s="70"/>
      <c r="Z69" s="62" t="s">
        <v>520</v>
      </c>
      <c r="AB69" s="62">
        <f>SUM(AB67:AB68)</f>
        <v>0.03</v>
      </c>
      <c r="AF69" s="62">
        <f>SUM(AF67:AF68)</f>
        <v>0.03</v>
      </c>
    </row>
    <row r="70" spans="2:32" ht="21.95" customHeight="1">
      <c r="B70" s="63" t="s">
        <v>515</v>
      </c>
      <c r="C70" s="63" t="s">
        <v>402</v>
      </c>
      <c r="D70" s="67" t="s">
        <v>391</v>
      </c>
      <c r="E70" s="67" t="s">
        <v>403</v>
      </c>
      <c r="F70" s="68" t="s">
        <v>393</v>
      </c>
      <c r="G70" s="68">
        <f>IF(H70*I70/100+0.000005 &lt;1, TRUNC(H70*I70/100+0.000005, 옵션!$E$13), TRUNC(H70*I70/100+0.000005, 옵션!$E$13))</f>
        <v>0.03</v>
      </c>
      <c r="H70" s="68">
        <f>옵션!$B$13</f>
        <v>100</v>
      </c>
      <c r="I70" s="68">
        <f>SUM(AF67:AF68)</f>
        <v>0.03</v>
      </c>
      <c r="J70" s="68"/>
      <c r="K70" s="67"/>
      <c r="L70" s="68"/>
      <c r="M70" s="68"/>
      <c r="N70" s="68"/>
      <c r="O70" s="68" t="str">
        <f>IF(I70*M70=0, "", I70*M70*(N70/100))</f>
        <v/>
      </c>
      <c r="P70" s="69"/>
      <c r="Q70" s="69">
        <f>TRUNC(P70*M70*N70/100)</f>
        <v>0</v>
      </c>
      <c r="R70" s="69"/>
      <c r="S70" s="70"/>
      <c r="T70" s="70"/>
    </row>
    <row r="71" spans="2:32" ht="21.95" customHeight="1">
      <c r="B71" s="63" t="s">
        <v>556</v>
      </c>
      <c r="D71" s="231" t="s">
        <v>567</v>
      </c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3"/>
    </row>
    <row r="72" spans="2:32" ht="21.95" customHeight="1">
      <c r="B72" s="63" t="s">
        <v>515</v>
      </c>
      <c r="C72" s="63" t="s">
        <v>155</v>
      </c>
      <c r="D72" s="67" t="s">
        <v>152</v>
      </c>
      <c r="E72" s="67" t="s">
        <v>156</v>
      </c>
      <c r="F72" s="68" t="s">
        <v>154</v>
      </c>
      <c r="G72" s="68">
        <v>1</v>
      </c>
      <c r="H72" s="68">
        <f>IF(I72&lt;&gt;0, G72-I72, "")</f>
        <v>0</v>
      </c>
      <c r="I72" s="68">
        <v>1</v>
      </c>
      <c r="J72" s="68"/>
      <c r="K72" s="67" t="s">
        <v>394</v>
      </c>
      <c r="L72" s="68" t="s">
        <v>395</v>
      </c>
      <c r="M72" s="68">
        <v>0.03</v>
      </c>
      <c r="N72" s="68">
        <v>100</v>
      </c>
      <c r="O72" s="68">
        <f>IF(I72*M72=0, "", I72*M72*(N72/100))</f>
        <v>0.03</v>
      </c>
      <c r="P72" s="69"/>
      <c r="Q72" s="69">
        <f>TRUNC(P72*M72*N72/100)</f>
        <v>0</v>
      </c>
      <c r="R72" s="69"/>
      <c r="S72" s="70" t="s">
        <v>522</v>
      </c>
      <c r="T72" s="70"/>
      <c r="AB72" s="62">
        <f>O72</f>
        <v>0.03</v>
      </c>
    </row>
    <row r="73" spans="2:32" ht="21.95" customHeight="1">
      <c r="B73" s="63" t="s">
        <v>515</v>
      </c>
      <c r="C73" s="63" t="s">
        <v>155</v>
      </c>
      <c r="D73" s="67"/>
      <c r="E73" s="67"/>
      <c r="F73" s="68"/>
      <c r="G73" s="68">
        <v>1</v>
      </c>
      <c r="H73" s="68">
        <f>IF(I73&lt;&gt;0, G73-I73, "")</f>
        <v>0</v>
      </c>
      <c r="I73" s="68">
        <v>1</v>
      </c>
      <c r="J73" s="68"/>
      <c r="K73" s="67" t="s">
        <v>402</v>
      </c>
      <c r="L73" s="68" t="s">
        <v>403</v>
      </c>
      <c r="M73" s="68">
        <v>0.03</v>
      </c>
      <c r="N73" s="68">
        <v>100</v>
      </c>
      <c r="O73" s="68">
        <f>IF(I73*M73=0, "", I73*M73*(N73/100))</f>
        <v>0.03</v>
      </c>
      <c r="P73" s="69"/>
      <c r="Q73" s="69">
        <f>TRUNC(P73*M73*N73/100)</f>
        <v>0</v>
      </c>
      <c r="R73" s="69"/>
      <c r="S73" s="70" t="s">
        <v>522</v>
      </c>
      <c r="T73" s="70"/>
      <c r="AF73" s="62">
        <f>O73</f>
        <v>0.03</v>
      </c>
    </row>
    <row r="74" spans="2:32" ht="21.95" customHeight="1">
      <c r="B74" s="63" t="s">
        <v>515</v>
      </c>
      <c r="C74" s="63" t="s">
        <v>394</v>
      </c>
      <c r="D74" s="67" t="s">
        <v>391</v>
      </c>
      <c r="E74" s="67" t="s">
        <v>395</v>
      </c>
      <c r="F74" s="68" t="s">
        <v>393</v>
      </c>
      <c r="G74" s="68">
        <f>IF(H74*I74/100+0.000005 &lt;1, TRUNC(H74*I74/100+0.000005, 옵션!$E$13), TRUNC(H74*I74/100+0.000005, 옵션!$E$13))</f>
        <v>0.03</v>
      </c>
      <c r="H74" s="68">
        <f>옵션!$B$13</f>
        <v>100</v>
      </c>
      <c r="I74" s="68">
        <f>SUM(AB72:AB73)</f>
        <v>0.03</v>
      </c>
      <c r="J74" s="68"/>
      <c r="K74" s="67"/>
      <c r="L74" s="68"/>
      <c r="M74" s="68"/>
      <c r="N74" s="68"/>
      <c r="O74" s="68" t="str">
        <f>IF(I74*M74=0, "", I74*M74*(N74/100))</f>
        <v/>
      </c>
      <c r="P74" s="69"/>
      <c r="Q74" s="69">
        <f>TRUNC(P74*M74*N74/100)</f>
        <v>0</v>
      </c>
      <c r="R74" s="69"/>
      <c r="S74" s="70"/>
      <c r="T74" s="70"/>
      <c r="Z74" s="62" t="s">
        <v>520</v>
      </c>
      <c r="AB74" s="62">
        <f>SUM(AB72:AB73)</f>
        <v>0.03</v>
      </c>
      <c r="AF74" s="62">
        <f>SUM(AF72:AF73)</f>
        <v>0.03</v>
      </c>
    </row>
    <row r="75" spans="2:32" ht="21.95" customHeight="1">
      <c r="B75" s="63" t="s">
        <v>515</v>
      </c>
      <c r="C75" s="63" t="s">
        <v>402</v>
      </c>
      <c r="D75" s="67" t="s">
        <v>391</v>
      </c>
      <c r="E75" s="67" t="s">
        <v>403</v>
      </c>
      <c r="F75" s="68" t="s">
        <v>393</v>
      </c>
      <c r="G75" s="68">
        <f>IF(H75*I75/100+0.000005 &lt;1, TRUNC(H75*I75/100+0.000005, 옵션!$E$13), TRUNC(H75*I75/100+0.000005, 옵션!$E$13))</f>
        <v>0.03</v>
      </c>
      <c r="H75" s="68">
        <f>옵션!$B$13</f>
        <v>100</v>
      </c>
      <c r="I75" s="68">
        <f>SUM(AF72:AF73)</f>
        <v>0.03</v>
      </c>
      <c r="J75" s="68"/>
      <c r="K75" s="67"/>
      <c r="L75" s="68"/>
      <c r="M75" s="68"/>
      <c r="N75" s="68"/>
      <c r="O75" s="68" t="str">
        <f>IF(I75*M75=0, "", I75*M75*(N75/100))</f>
        <v/>
      </c>
      <c r="P75" s="69"/>
      <c r="Q75" s="69">
        <f>TRUNC(P75*M75*N75/100)</f>
        <v>0</v>
      </c>
      <c r="R75" s="69"/>
      <c r="S75" s="70"/>
      <c r="T75" s="70"/>
    </row>
    <row r="76" spans="2:32" ht="21.95" customHeight="1">
      <c r="B76" s="63" t="s">
        <v>556</v>
      </c>
      <c r="D76" s="231" t="s">
        <v>568</v>
      </c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3"/>
    </row>
    <row r="77" spans="2:32" ht="21.95" customHeight="1">
      <c r="B77" s="63" t="s">
        <v>515</v>
      </c>
      <c r="C77" s="63" t="s">
        <v>218</v>
      </c>
      <c r="D77" s="67" t="s">
        <v>212</v>
      </c>
      <c r="E77" s="67" t="s">
        <v>219</v>
      </c>
      <c r="F77" s="68" t="s">
        <v>220</v>
      </c>
      <c r="G77" s="68">
        <v>1</v>
      </c>
      <c r="H77" s="68">
        <f>IF(I77&lt;&gt;0, G77-I77, "")</f>
        <v>0</v>
      </c>
      <c r="I77" s="68">
        <v>1</v>
      </c>
      <c r="J77" s="68"/>
      <c r="K77" s="67" t="s">
        <v>390</v>
      </c>
      <c r="L77" s="68" t="s">
        <v>392</v>
      </c>
      <c r="M77" s="68">
        <v>1.7999999999999999E-2</v>
      </c>
      <c r="N77" s="68">
        <v>100</v>
      </c>
      <c r="O77" s="68">
        <f>IF(I77*M77=0, "", I77*M77*(N77/100))</f>
        <v>1.7999999999999999E-2</v>
      </c>
      <c r="P77" s="69"/>
      <c r="Q77" s="69">
        <f>TRUNC(P77*M77*N77/100)</f>
        <v>0</v>
      </c>
      <c r="R77" s="69"/>
      <c r="S77" s="70" t="s">
        <v>523</v>
      </c>
      <c r="T77" s="70"/>
      <c r="AA77" s="62">
        <f>O77</f>
        <v>1.7999999999999999E-2</v>
      </c>
    </row>
    <row r="78" spans="2:32" ht="21.95" customHeight="1">
      <c r="B78" s="63" t="s">
        <v>515</v>
      </c>
      <c r="C78" s="63" t="s">
        <v>390</v>
      </c>
      <c r="D78" s="67" t="s">
        <v>391</v>
      </c>
      <c r="E78" s="67" t="s">
        <v>392</v>
      </c>
      <c r="F78" s="68" t="s">
        <v>393</v>
      </c>
      <c r="G78" s="68">
        <f>IF(H78*I78/100+0.000005 &lt;1, TRUNC(H78*I78/100+0.000005, 옵션!$E$13), TRUNC(H78*I78/100+0.000005, 옵션!$E$13))</f>
        <v>1.7999999999999999E-2</v>
      </c>
      <c r="H78" s="68">
        <f>옵션!$B$13</f>
        <v>100</v>
      </c>
      <c r="I78" s="68">
        <f>SUM(AA77:AA77)</f>
        <v>1.7999999999999999E-2</v>
      </c>
      <c r="J78" s="68"/>
      <c r="K78" s="67"/>
      <c r="L78" s="68"/>
      <c r="M78" s="68"/>
      <c r="N78" s="68"/>
      <c r="O78" s="68" t="str">
        <f>IF(I78*M78=0, "", I78*M78*(N78/100))</f>
        <v/>
      </c>
      <c r="P78" s="69"/>
      <c r="Q78" s="69">
        <f>TRUNC(P78*M78*N78/100)</f>
        <v>0</v>
      </c>
      <c r="R78" s="69"/>
      <c r="S78" s="70"/>
      <c r="T78" s="70"/>
      <c r="Z78" s="62" t="s">
        <v>520</v>
      </c>
      <c r="AA78" s="62">
        <f>SUM(AA77:AA77)</f>
        <v>1.7999999999999999E-2</v>
      </c>
    </row>
    <row r="79" spans="2:32" ht="21.95" customHeight="1">
      <c r="B79" s="63" t="s">
        <v>556</v>
      </c>
      <c r="D79" s="231" t="s">
        <v>569</v>
      </c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3"/>
    </row>
    <row r="80" spans="2:32" ht="21.95" customHeight="1">
      <c r="B80" s="63" t="s">
        <v>515</v>
      </c>
      <c r="C80" s="63" t="s">
        <v>221</v>
      </c>
      <c r="D80" s="67" t="s">
        <v>212</v>
      </c>
      <c r="E80" s="67" t="s">
        <v>222</v>
      </c>
      <c r="F80" s="68" t="s">
        <v>220</v>
      </c>
      <c r="G80" s="68">
        <v>1</v>
      </c>
      <c r="H80" s="68">
        <f>IF(I80&lt;&gt;0, G80-I80, "")</f>
        <v>0</v>
      </c>
      <c r="I80" s="68">
        <v>1</v>
      </c>
      <c r="J80" s="68"/>
      <c r="K80" s="67" t="s">
        <v>390</v>
      </c>
      <c r="L80" s="68" t="s">
        <v>392</v>
      </c>
      <c r="M80" s="68">
        <v>1.7999999999999999E-2</v>
      </c>
      <c r="N80" s="68">
        <v>100</v>
      </c>
      <c r="O80" s="68">
        <f>IF(I80*M80=0, "", I80*M80*(N80/100))</f>
        <v>1.7999999999999999E-2</v>
      </c>
      <c r="P80" s="69"/>
      <c r="Q80" s="69">
        <f>TRUNC(P80*M80*N80/100)</f>
        <v>0</v>
      </c>
      <c r="R80" s="69"/>
      <c r="S80" s="70" t="s">
        <v>523</v>
      </c>
      <c r="T80" s="70"/>
      <c r="AA80" s="62">
        <f>O80</f>
        <v>1.7999999999999999E-2</v>
      </c>
    </row>
    <row r="81" spans="2:27" ht="21.95" customHeight="1">
      <c r="B81" s="63" t="s">
        <v>515</v>
      </c>
      <c r="C81" s="63" t="s">
        <v>390</v>
      </c>
      <c r="D81" s="67" t="s">
        <v>391</v>
      </c>
      <c r="E81" s="67" t="s">
        <v>392</v>
      </c>
      <c r="F81" s="68" t="s">
        <v>393</v>
      </c>
      <c r="G81" s="68">
        <f>IF(H81*I81/100+0.000005 &lt;1, TRUNC(H81*I81/100+0.000005, 옵션!$E$13), TRUNC(H81*I81/100+0.000005, 옵션!$E$13))</f>
        <v>1.7999999999999999E-2</v>
      </c>
      <c r="H81" s="68">
        <f>옵션!$B$13</f>
        <v>100</v>
      </c>
      <c r="I81" s="68">
        <f>SUM(AA80:AA80)</f>
        <v>1.7999999999999999E-2</v>
      </c>
      <c r="J81" s="68"/>
      <c r="K81" s="67"/>
      <c r="L81" s="68"/>
      <c r="M81" s="68"/>
      <c r="N81" s="68"/>
      <c r="O81" s="68" t="str">
        <f>IF(I81*M81=0, "", I81*M81*(N81/100))</f>
        <v/>
      </c>
      <c r="P81" s="69"/>
      <c r="Q81" s="69">
        <f>TRUNC(P81*M81*N81/100)</f>
        <v>0</v>
      </c>
      <c r="R81" s="69"/>
      <c r="S81" s="70"/>
      <c r="T81" s="70"/>
      <c r="Z81" s="62" t="s">
        <v>520</v>
      </c>
      <c r="AA81" s="62">
        <f>SUM(AA80:AA80)</f>
        <v>1.7999999999999999E-2</v>
      </c>
    </row>
    <row r="82" spans="2:27" ht="21.95" customHeight="1">
      <c r="B82" s="63" t="s">
        <v>556</v>
      </c>
      <c r="D82" s="231" t="s">
        <v>570</v>
      </c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3"/>
    </row>
    <row r="83" spans="2:27" ht="21.95" customHeight="1">
      <c r="B83" s="63" t="s">
        <v>515</v>
      </c>
      <c r="C83" s="63" t="s">
        <v>223</v>
      </c>
      <c r="D83" s="67" t="s">
        <v>212</v>
      </c>
      <c r="E83" s="67" t="s">
        <v>224</v>
      </c>
      <c r="F83" s="68" t="s">
        <v>220</v>
      </c>
      <c r="G83" s="68">
        <v>1</v>
      </c>
      <c r="H83" s="68">
        <f>IF(I83&lt;&gt;0, G83-I83, "")</f>
        <v>0</v>
      </c>
      <c r="I83" s="68">
        <v>1</v>
      </c>
      <c r="J83" s="68"/>
      <c r="K83" s="67" t="s">
        <v>390</v>
      </c>
      <c r="L83" s="68" t="s">
        <v>392</v>
      </c>
      <c r="M83" s="68">
        <v>1.7999999999999999E-2</v>
      </c>
      <c r="N83" s="68">
        <v>100</v>
      </c>
      <c r="O83" s="68">
        <f>IF(I83*M83=0, "", I83*M83*(N83/100))</f>
        <v>1.7999999999999999E-2</v>
      </c>
      <c r="P83" s="69"/>
      <c r="Q83" s="69">
        <f>TRUNC(P83*M83*N83/100)</f>
        <v>0</v>
      </c>
      <c r="R83" s="69"/>
      <c r="S83" s="70" t="s">
        <v>523</v>
      </c>
      <c r="T83" s="70"/>
      <c r="AA83" s="62">
        <f>O83</f>
        <v>1.7999999999999999E-2</v>
      </c>
    </row>
    <row r="84" spans="2:27" ht="21.95" customHeight="1">
      <c r="B84" s="63" t="s">
        <v>515</v>
      </c>
      <c r="C84" s="63" t="s">
        <v>390</v>
      </c>
      <c r="D84" s="67" t="s">
        <v>391</v>
      </c>
      <c r="E84" s="67" t="s">
        <v>392</v>
      </c>
      <c r="F84" s="68" t="s">
        <v>393</v>
      </c>
      <c r="G84" s="68">
        <f>IF(H84*I84/100+0.000005 &lt;1, TRUNC(H84*I84/100+0.000005, 옵션!$E$13), TRUNC(H84*I84/100+0.000005, 옵션!$E$13))</f>
        <v>1.7999999999999999E-2</v>
      </c>
      <c r="H84" s="68">
        <f>옵션!$B$13</f>
        <v>100</v>
      </c>
      <c r="I84" s="68">
        <f>SUM(AA83:AA83)</f>
        <v>1.7999999999999999E-2</v>
      </c>
      <c r="J84" s="68"/>
      <c r="K84" s="67"/>
      <c r="L84" s="68"/>
      <c r="M84" s="68"/>
      <c r="N84" s="68"/>
      <c r="O84" s="68" t="str">
        <f>IF(I84*M84=0, "", I84*M84*(N84/100))</f>
        <v/>
      </c>
      <c r="P84" s="69"/>
      <c r="Q84" s="69">
        <f>TRUNC(P84*M84*N84/100)</f>
        <v>0</v>
      </c>
      <c r="R84" s="69"/>
      <c r="S84" s="70"/>
      <c r="T84" s="70"/>
      <c r="Z84" s="62" t="s">
        <v>520</v>
      </c>
      <c r="AA84" s="62">
        <f>SUM(AA83:AA83)</f>
        <v>1.7999999999999999E-2</v>
      </c>
    </row>
    <row r="85" spans="2:27" ht="21.95" customHeight="1">
      <c r="B85" s="63" t="s">
        <v>556</v>
      </c>
      <c r="D85" s="231" t="s">
        <v>571</v>
      </c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3"/>
    </row>
    <row r="86" spans="2:27" ht="21.95" customHeight="1">
      <c r="B86" s="63" t="s">
        <v>515</v>
      </c>
      <c r="C86" s="63" t="s">
        <v>218</v>
      </c>
      <c r="D86" s="67" t="s">
        <v>212</v>
      </c>
      <c r="E86" s="67" t="s">
        <v>219</v>
      </c>
      <c r="F86" s="68" t="s">
        <v>220</v>
      </c>
      <c r="G86" s="68">
        <v>1</v>
      </c>
      <c r="H86" s="68">
        <f>IF(I86&lt;&gt;0, G86-I86, "")</f>
        <v>0</v>
      </c>
      <c r="I86" s="68">
        <v>1</v>
      </c>
      <c r="J86" s="68"/>
      <c r="K86" s="67" t="s">
        <v>390</v>
      </c>
      <c r="L86" s="68" t="s">
        <v>392</v>
      </c>
      <c r="M86" s="68">
        <v>1.7999999999999999E-2</v>
      </c>
      <c r="N86" s="68">
        <v>100</v>
      </c>
      <c r="O86" s="68">
        <f>IF(I86*M86=0, "", I86*M86*(N86/100))</f>
        <v>1.7999999999999999E-2</v>
      </c>
      <c r="P86" s="69"/>
      <c r="Q86" s="69">
        <f>TRUNC(P86*M86*N86/100)</f>
        <v>0</v>
      </c>
      <c r="R86" s="69"/>
      <c r="S86" s="70" t="s">
        <v>523</v>
      </c>
      <c r="T86" s="70"/>
      <c r="AA86" s="62">
        <f>O86</f>
        <v>1.7999999999999999E-2</v>
      </c>
    </row>
    <row r="87" spans="2:27" ht="21.95" customHeight="1">
      <c r="B87" s="63" t="s">
        <v>515</v>
      </c>
      <c r="C87" s="63" t="s">
        <v>390</v>
      </c>
      <c r="D87" s="67" t="s">
        <v>391</v>
      </c>
      <c r="E87" s="67" t="s">
        <v>392</v>
      </c>
      <c r="F87" s="68" t="s">
        <v>393</v>
      </c>
      <c r="G87" s="68">
        <f>IF(H87*I87/100+0.000005 &lt;1, TRUNC(H87*I87/100+0.000005, 옵션!$E$13), TRUNC(H87*I87/100+0.000005, 옵션!$E$13))</f>
        <v>1.7999999999999999E-2</v>
      </c>
      <c r="H87" s="68">
        <f>옵션!$B$13</f>
        <v>100</v>
      </c>
      <c r="I87" s="68">
        <f>SUM(AA86:AA86)</f>
        <v>1.7999999999999999E-2</v>
      </c>
      <c r="J87" s="68"/>
      <c r="K87" s="67"/>
      <c r="L87" s="68"/>
      <c r="M87" s="68"/>
      <c r="N87" s="68"/>
      <c r="O87" s="68" t="str">
        <f>IF(I87*M87=0, "", I87*M87*(N87/100))</f>
        <v/>
      </c>
      <c r="P87" s="69"/>
      <c r="Q87" s="69">
        <f>TRUNC(P87*M87*N87/100)</f>
        <v>0</v>
      </c>
      <c r="R87" s="69"/>
      <c r="S87" s="70"/>
      <c r="T87" s="70"/>
      <c r="Z87" s="62" t="s">
        <v>520</v>
      </c>
      <c r="AA87" s="62">
        <f>SUM(AA86:AA86)</f>
        <v>1.7999999999999999E-2</v>
      </c>
    </row>
    <row r="88" spans="2:27" ht="21.95" customHeight="1">
      <c r="B88" s="63" t="s">
        <v>556</v>
      </c>
      <c r="D88" s="231" t="s">
        <v>1202</v>
      </c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3"/>
    </row>
    <row r="89" spans="2:27" ht="21.95" customHeight="1">
      <c r="B89" s="63" t="s">
        <v>515</v>
      </c>
      <c r="C89" s="63" t="s">
        <v>225</v>
      </c>
      <c r="D89" s="67" t="s">
        <v>226</v>
      </c>
      <c r="E89" s="67" t="s">
        <v>227</v>
      </c>
      <c r="F89" s="68" t="s">
        <v>148</v>
      </c>
      <c r="G89" s="68">
        <v>1</v>
      </c>
      <c r="H89" s="68">
        <f>IF(I89&lt;&gt;0, G89-I89, "")</f>
        <v>0</v>
      </c>
      <c r="I89" s="68">
        <v>1</v>
      </c>
      <c r="J89" s="68"/>
      <c r="K89" s="67" t="s">
        <v>390</v>
      </c>
      <c r="L89" s="68" t="s">
        <v>1198</v>
      </c>
      <c r="M89" s="68">
        <v>3.5999999999999997E-2</v>
      </c>
      <c r="N89" s="68">
        <v>150</v>
      </c>
      <c r="O89" s="68">
        <f>IF(I89*M89=0, "", I89*M89*(N89/100))</f>
        <v>5.3999999999999992E-2</v>
      </c>
      <c r="P89" s="69"/>
      <c r="Q89" s="69">
        <f>TRUNC(P89*M89*N89/100)</f>
        <v>0</v>
      </c>
      <c r="R89" s="69"/>
      <c r="S89" s="70" t="s">
        <v>1197</v>
      </c>
      <c r="T89" s="70"/>
      <c r="AA89" s="62">
        <f>O89</f>
        <v>5.3999999999999992E-2</v>
      </c>
    </row>
    <row r="90" spans="2:27" ht="21.95" customHeight="1">
      <c r="B90" s="63" t="s">
        <v>515</v>
      </c>
      <c r="C90" s="63" t="s">
        <v>390</v>
      </c>
      <c r="D90" s="67" t="s">
        <v>391</v>
      </c>
      <c r="E90" s="68" t="s">
        <v>1198</v>
      </c>
      <c r="F90" s="68" t="s">
        <v>393</v>
      </c>
      <c r="G90" s="68">
        <f>IF(H90*I90/100+0.000005 &lt;1, TRUNC(H90*I90/100+0.000005, 옵션!$E$13), TRUNC(H90*I90/100+0.000005, 옵션!$E$13))</f>
        <v>5.3999999999999999E-2</v>
      </c>
      <c r="H90" s="68">
        <f>옵션!$B$13</f>
        <v>100</v>
      </c>
      <c r="I90" s="68">
        <f>SUM(AA89:AA89)</f>
        <v>5.3999999999999992E-2</v>
      </c>
      <c r="J90" s="68"/>
      <c r="K90" s="67"/>
      <c r="L90" s="68"/>
      <c r="M90" s="68"/>
      <c r="N90" s="68"/>
      <c r="O90" s="68" t="str">
        <f>IF(I90*M90=0, "", I90*M90*(N90/100))</f>
        <v/>
      </c>
      <c r="P90" s="69"/>
      <c r="Q90" s="69">
        <f>TRUNC(P90*M90*N90/100)</f>
        <v>0</v>
      </c>
      <c r="R90" s="69"/>
      <c r="S90" s="70"/>
      <c r="T90" s="70"/>
      <c r="Z90" s="62" t="s">
        <v>520</v>
      </c>
      <c r="AA90" s="62">
        <f>SUM(AA89:AA89)</f>
        <v>5.3999999999999992E-2</v>
      </c>
    </row>
    <row r="91" spans="2:27" ht="21.95" customHeight="1">
      <c r="B91" s="63" t="s">
        <v>556</v>
      </c>
      <c r="D91" s="231" t="s">
        <v>572</v>
      </c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3"/>
    </row>
    <row r="92" spans="2:27" ht="21.95" customHeight="1">
      <c r="B92" s="63" t="s">
        <v>515</v>
      </c>
      <c r="C92" s="63" t="s">
        <v>225</v>
      </c>
      <c r="D92" s="67" t="s">
        <v>226</v>
      </c>
      <c r="E92" s="67" t="s">
        <v>227</v>
      </c>
      <c r="F92" s="68" t="s">
        <v>148</v>
      </c>
      <c r="G92" s="68">
        <v>1</v>
      </c>
      <c r="H92" s="68">
        <f>IF(I92&lt;&gt;0, G92-I92, "")</f>
        <v>0</v>
      </c>
      <c r="I92" s="68">
        <v>1</v>
      </c>
      <c r="J92" s="68"/>
      <c r="K92" s="67" t="s">
        <v>390</v>
      </c>
      <c r="L92" s="68" t="s">
        <v>1198</v>
      </c>
      <c r="M92" s="68">
        <v>3.5999999999999997E-2</v>
      </c>
      <c r="N92" s="68">
        <v>150</v>
      </c>
      <c r="O92" s="68">
        <f>IF(I92*M92=0, "", I92*M92*(N92/100))</f>
        <v>5.3999999999999992E-2</v>
      </c>
      <c r="P92" s="69"/>
      <c r="Q92" s="69">
        <f>TRUNC(P92*M92*N92/100)</f>
        <v>0</v>
      </c>
      <c r="R92" s="69"/>
      <c r="S92" s="70" t="s">
        <v>1197</v>
      </c>
      <c r="T92" s="70"/>
      <c r="AA92" s="62">
        <f>O92</f>
        <v>5.3999999999999992E-2</v>
      </c>
    </row>
    <row r="93" spans="2:27" ht="21.95" customHeight="1">
      <c r="B93" s="63" t="s">
        <v>515</v>
      </c>
      <c r="C93" s="63" t="s">
        <v>390</v>
      </c>
      <c r="D93" s="67" t="s">
        <v>391</v>
      </c>
      <c r="E93" s="68" t="s">
        <v>1198</v>
      </c>
      <c r="F93" s="68" t="s">
        <v>393</v>
      </c>
      <c r="G93" s="68">
        <f>IF(H93*I93/100+0.000005 &lt;1, TRUNC(H93*I93/100+0.000005, 옵션!$E$13), TRUNC(H93*I93/100+0.000005, 옵션!$E$13))</f>
        <v>5.3999999999999999E-2</v>
      </c>
      <c r="H93" s="68">
        <f>옵션!$B$13</f>
        <v>100</v>
      </c>
      <c r="I93" s="68">
        <f>SUM(AA92:AA92)</f>
        <v>5.3999999999999992E-2</v>
      </c>
      <c r="J93" s="68"/>
      <c r="K93" s="67"/>
      <c r="L93" s="68"/>
      <c r="M93" s="68"/>
      <c r="N93" s="68"/>
      <c r="O93" s="68" t="str">
        <f>IF(I93*M93=0, "", I93*M93*(N93/100))</f>
        <v/>
      </c>
      <c r="P93" s="69"/>
      <c r="Q93" s="69">
        <f>TRUNC(P93*M93*N93/100)</f>
        <v>0</v>
      </c>
      <c r="R93" s="69"/>
      <c r="S93" s="70"/>
      <c r="T93" s="70"/>
      <c r="Z93" s="62" t="s">
        <v>520</v>
      </c>
      <c r="AA93" s="62">
        <f>SUM(AA92:AA92)</f>
        <v>5.3999999999999992E-2</v>
      </c>
    </row>
    <row r="94" spans="2:27" ht="21.95" customHeight="1">
      <c r="B94" s="63" t="s">
        <v>556</v>
      </c>
      <c r="D94" s="231" t="s">
        <v>573</v>
      </c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3"/>
    </row>
    <row r="95" spans="2:27" ht="21.95" customHeight="1">
      <c r="B95" s="63" t="s">
        <v>515</v>
      </c>
      <c r="C95" s="63" t="s">
        <v>225</v>
      </c>
      <c r="D95" s="67" t="s">
        <v>226</v>
      </c>
      <c r="E95" s="67" t="s">
        <v>227</v>
      </c>
      <c r="F95" s="68" t="s">
        <v>148</v>
      </c>
      <c r="G95" s="68">
        <v>1</v>
      </c>
      <c r="H95" s="68">
        <f>IF(I95&lt;&gt;0, G95-I95, "")</f>
        <v>0</v>
      </c>
      <c r="I95" s="68">
        <v>1</v>
      </c>
      <c r="J95" s="68"/>
      <c r="K95" s="67" t="s">
        <v>390</v>
      </c>
      <c r="L95" s="68" t="s">
        <v>1198</v>
      </c>
      <c r="M95" s="68">
        <v>3.5999999999999997E-2</v>
      </c>
      <c r="N95" s="68">
        <v>150</v>
      </c>
      <c r="O95" s="68">
        <f>IF(I95*M95=0, "", I95*M95*(N95/100))</f>
        <v>5.3999999999999992E-2</v>
      </c>
      <c r="P95" s="69"/>
      <c r="Q95" s="69">
        <f>TRUNC(P95*M95*N95/100)</f>
        <v>0</v>
      </c>
      <c r="R95" s="69"/>
      <c r="S95" s="70" t="s">
        <v>1197</v>
      </c>
      <c r="T95" s="70"/>
      <c r="AA95" s="62">
        <f>O95</f>
        <v>5.3999999999999992E-2</v>
      </c>
    </row>
    <row r="96" spans="2:27" ht="21.95" customHeight="1">
      <c r="B96" s="63" t="s">
        <v>515</v>
      </c>
      <c r="C96" s="63" t="s">
        <v>390</v>
      </c>
      <c r="D96" s="67" t="s">
        <v>391</v>
      </c>
      <c r="E96" s="68" t="s">
        <v>1198</v>
      </c>
      <c r="F96" s="68" t="s">
        <v>393</v>
      </c>
      <c r="G96" s="68">
        <f>IF(H96*I96/100+0.000005 &lt;1, TRUNC(H96*I96/100+0.000005, 옵션!$E$13), TRUNC(H96*I96/100+0.000005, 옵션!$E$13))</f>
        <v>5.3999999999999999E-2</v>
      </c>
      <c r="H96" s="68">
        <f>옵션!$B$13</f>
        <v>100</v>
      </c>
      <c r="I96" s="68">
        <f>SUM(AA95:AA95)</f>
        <v>5.3999999999999992E-2</v>
      </c>
      <c r="J96" s="68"/>
      <c r="K96" s="67"/>
      <c r="L96" s="68"/>
      <c r="M96" s="68"/>
      <c r="N96" s="68"/>
      <c r="O96" s="68" t="str">
        <f>IF(I96*M96=0, "", I96*M96*(N96/100))</f>
        <v/>
      </c>
      <c r="P96" s="69"/>
      <c r="Q96" s="69">
        <f>TRUNC(P96*M96*N96/100)</f>
        <v>0</v>
      </c>
      <c r="R96" s="69"/>
      <c r="S96" s="70"/>
      <c r="T96" s="70"/>
      <c r="Z96" s="62" t="s">
        <v>520</v>
      </c>
      <c r="AA96" s="62">
        <f>SUM(AA95:AA95)</f>
        <v>5.3999999999999992E-2</v>
      </c>
    </row>
    <row r="97" spans="2:33" ht="21.95" customHeight="1">
      <c r="B97" s="63" t="s">
        <v>556</v>
      </c>
      <c r="D97" s="231" t="s">
        <v>574</v>
      </c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233"/>
    </row>
    <row r="98" spans="2:33" ht="21.95" customHeight="1">
      <c r="B98" s="63" t="s">
        <v>515</v>
      </c>
      <c r="C98" s="63" t="s">
        <v>525</v>
      </c>
      <c r="D98" s="67" t="s">
        <v>517</v>
      </c>
      <c r="E98" s="67" t="s">
        <v>526</v>
      </c>
      <c r="F98" s="68" t="s">
        <v>348</v>
      </c>
      <c r="G98" s="68">
        <v>1</v>
      </c>
      <c r="H98" s="68">
        <f>IF(I98&lt;&gt;0, G98-I98, "")</f>
        <v>0</v>
      </c>
      <c r="I98" s="68">
        <v>1</v>
      </c>
      <c r="J98" s="68"/>
      <c r="K98" s="67" t="s">
        <v>404</v>
      </c>
      <c r="L98" s="68" t="s">
        <v>405</v>
      </c>
      <c r="M98" s="68">
        <v>0.69</v>
      </c>
      <c r="N98" s="68">
        <v>100</v>
      </c>
      <c r="O98" s="68">
        <f>IF(I98*M98=0, "", I98*M98*(N98/100))</f>
        <v>0.69</v>
      </c>
      <c r="P98" s="69"/>
      <c r="Q98" s="69">
        <f>TRUNC(P98*M98*N98/100)</f>
        <v>0</v>
      </c>
      <c r="R98" s="69"/>
      <c r="S98" s="70" t="s">
        <v>527</v>
      </c>
      <c r="T98" s="70"/>
      <c r="AG98" s="62">
        <f>O98</f>
        <v>0.69</v>
      </c>
    </row>
    <row r="99" spans="2:33" ht="21.95" customHeight="1">
      <c r="B99" s="63" t="s">
        <v>515</v>
      </c>
      <c r="C99" s="63" t="s">
        <v>404</v>
      </c>
      <c r="D99" s="67" t="s">
        <v>391</v>
      </c>
      <c r="E99" s="67" t="s">
        <v>405</v>
      </c>
      <c r="F99" s="68" t="s">
        <v>393</v>
      </c>
      <c r="G99" s="68">
        <f>IF(H99*I99/100+0.000005 &lt;1, TRUNC(H99*I99/100+0.000005, 옵션!$E$13), TRUNC(H99*I99/100+0.000005, 옵션!$E$13))</f>
        <v>0.69</v>
      </c>
      <c r="H99" s="68">
        <f>옵션!$B$13</f>
        <v>100</v>
      </c>
      <c r="I99" s="68">
        <f>SUM(AG98:AG98)</f>
        <v>0.69</v>
      </c>
      <c r="J99" s="68"/>
      <c r="K99" s="67"/>
      <c r="L99" s="68"/>
      <c r="M99" s="68"/>
      <c r="N99" s="68"/>
      <c r="O99" s="68" t="str">
        <f>IF(I99*M99=0, "", I99*M99*(N99/100))</f>
        <v/>
      </c>
      <c r="P99" s="69"/>
      <c r="Q99" s="69">
        <f>TRUNC(P99*M99*N99/100)</f>
        <v>0</v>
      </c>
      <c r="R99" s="69"/>
      <c r="S99" s="70"/>
      <c r="T99" s="70"/>
      <c r="Z99" s="62" t="s">
        <v>520</v>
      </c>
      <c r="AG99" s="62">
        <f>SUM(AG98:AG98)</f>
        <v>0.69</v>
      </c>
    </row>
    <row r="100" spans="2:33" ht="21.95" customHeight="1">
      <c r="B100" s="63" t="s">
        <v>556</v>
      </c>
      <c r="D100" s="231" t="s">
        <v>575</v>
      </c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3"/>
    </row>
    <row r="101" spans="2:33" ht="21.95" customHeight="1">
      <c r="B101" s="63" t="s">
        <v>515</v>
      </c>
      <c r="C101" s="63" t="s">
        <v>334</v>
      </c>
      <c r="D101" s="67" t="s">
        <v>158</v>
      </c>
      <c r="E101" s="67" t="s">
        <v>335</v>
      </c>
      <c r="F101" s="68" t="s">
        <v>148</v>
      </c>
      <c r="G101" s="68">
        <v>1</v>
      </c>
      <c r="H101" s="68">
        <f>IF(I101&lt;&gt;0, G101-I101, "")</f>
        <v>0</v>
      </c>
      <c r="I101" s="68">
        <v>1</v>
      </c>
      <c r="J101" s="68"/>
      <c r="K101" s="67" t="s">
        <v>390</v>
      </c>
      <c r="L101" s="68" t="s">
        <v>392</v>
      </c>
      <c r="M101" s="68">
        <v>0.11</v>
      </c>
      <c r="N101" s="68">
        <v>90</v>
      </c>
      <c r="O101" s="68">
        <f>IF(I101*M101=0, "", I101*M101*(N101/100))</f>
        <v>9.9000000000000005E-2</v>
      </c>
      <c r="P101" s="69"/>
      <c r="Q101" s="69">
        <f>TRUNC(P101*M101*N101/100)</f>
        <v>0</v>
      </c>
      <c r="R101" s="69"/>
      <c r="S101" s="70" t="s">
        <v>528</v>
      </c>
      <c r="T101" s="70"/>
      <c r="AA101" s="62">
        <f>O101</f>
        <v>9.9000000000000005E-2</v>
      </c>
    </row>
    <row r="102" spans="2:33" ht="21.95" customHeight="1">
      <c r="B102" s="63" t="s">
        <v>515</v>
      </c>
      <c r="C102" s="63" t="s">
        <v>390</v>
      </c>
      <c r="D102" s="67" t="s">
        <v>391</v>
      </c>
      <c r="E102" s="67" t="s">
        <v>392</v>
      </c>
      <c r="F102" s="68" t="s">
        <v>393</v>
      </c>
      <c r="G102" s="68">
        <f>IF(H102*I102/100+0.000005 &lt;1, TRUNC(H102*I102/100+0.000005, 옵션!$E$13), TRUNC(H102*I102/100+0.000005, 옵션!$E$13))</f>
        <v>9.9000000000000005E-2</v>
      </c>
      <c r="H102" s="68">
        <f>옵션!$B$13</f>
        <v>100</v>
      </c>
      <c r="I102" s="68">
        <f>SUM(AA101:AA101)</f>
        <v>9.9000000000000005E-2</v>
      </c>
      <c r="J102" s="68"/>
      <c r="K102" s="67"/>
      <c r="L102" s="68"/>
      <c r="M102" s="68"/>
      <c r="N102" s="68"/>
      <c r="O102" s="68" t="str">
        <f>IF(I102*M102=0, "", I102*M102*(N102/100))</f>
        <v/>
      </c>
      <c r="P102" s="69"/>
      <c r="Q102" s="69">
        <f>TRUNC(P102*M102*N102/100)</f>
        <v>0</v>
      </c>
      <c r="R102" s="69"/>
      <c r="S102" s="70"/>
      <c r="T102" s="70"/>
      <c r="Z102" s="62" t="s">
        <v>520</v>
      </c>
      <c r="AA102" s="62">
        <f>SUM(AA101:AA101)</f>
        <v>9.9000000000000005E-2</v>
      </c>
    </row>
    <row r="103" spans="2:33" ht="21.95" customHeight="1">
      <c r="B103" s="63" t="s">
        <v>556</v>
      </c>
      <c r="D103" s="231" t="s">
        <v>576</v>
      </c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3"/>
    </row>
    <row r="104" spans="2:33" ht="21.95" customHeight="1">
      <c r="B104" s="63" t="s">
        <v>515</v>
      </c>
      <c r="C104" s="63" t="s">
        <v>157</v>
      </c>
      <c r="D104" s="67" t="s">
        <v>158</v>
      </c>
      <c r="E104" s="67" t="s">
        <v>159</v>
      </c>
      <c r="F104" s="68" t="s">
        <v>148</v>
      </c>
      <c r="G104" s="68">
        <v>1</v>
      </c>
      <c r="H104" s="68">
        <f>IF(I104&lt;&gt;0, G104-I104, "")</f>
        <v>0</v>
      </c>
      <c r="I104" s="68">
        <v>1</v>
      </c>
      <c r="J104" s="68"/>
      <c r="K104" s="67" t="s">
        <v>390</v>
      </c>
      <c r="L104" s="68" t="s">
        <v>392</v>
      </c>
      <c r="M104" s="68">
        <v>0.11</v>
      </c>
      <c r="N104" s="68">
        <v>90</v>
      </c>
      <c r="O104" s="68">
        <f>IF(I104*M104=0, "", I104*M104*(N104/100))</f>
        <v>9.9000000000000005E-2</v>
      </c>
      <c r="P104" s="69"/>
      <c r="Q104" s="69">
        <f>TRUNC(P104*M104*N104/100)</f>
        <v>0</v>
      </c>
      <c r="R104" s="69"/>
      <c r="S104" s="70" t="s">
        <v>528</v>
      </c>
      <c r="T104" s="70"/>
      <c r="AA104" s="62">
        <f>O104</f>
        <v>9.9000000000000005E-2</v>
      </c>
    </row>
    <row r="105" spans="2:33" ht="21.95" customHeight="1">
      <c r="B105" s="63" t="s">
        <v>515</v>
      </c>
      <c r="C105" s="63" t="s">
        <v>390</v>
      </c>
      <c r="D105" s="67" t="s">
        <v>391</v>
      </c>
      <c r="E105" s="67" t="s">
        <v>392</v>
      </c>
      <c r="F105" s="68" t="s">
        <v>393</v>
      </c>
      <c r="G105" s="68">
        <f>IF(H105*I105/100+0.000005 &lt;1, TRUNC(H105*I105/100+0.000005, 옵션!$E$13), TRUNC(H105*I105/100+0.000005, 옵션!$E$13))</f>
        <v>9.9000000000000005E-2</v>
      </c>
      <c r="H105" s="68">
        <f>옵션!$B$13</f>
        <v>100</v>
      </c>
      <c r="I105" s="68">
        <f>SUM(AA104:AA104)</f>
        <v>9.9000000000000005E-2</v>
      </c>
      <c r="J105" s="68"/>
      <c r="K105" s="67"/>
      <c r="L105" s="68"/>
      <c r="M105" s="68"/>
      <c r="N105" s="68"/>
      <c r="O105" s="68" t="str">
        <f>IF(I105*M105=0, "", I105*M105*(N105/100))</f>
        <v/>
      </c>
      <c r="P105" s="69"/>
      <c r="Q105" s="69">
        <f>TRUNC(P105*M105*N105/100)</f>
        <v>0</v>
      </c>
      <c r="R105" s="69"/>
      <c r="S105" s="70"/>
      <c r="T105" s="70"/>
      <c r="Z105" s="62" t="s">
        <v>520</v>
      </c>
      <c r="AA105" s="62">
        <f>SUM(AA104:AA104)</f>
        <v>9.9000000000000005E-2</v>
      </c>
    </row>
    <row r="106" spans="2:33" ht="21.95" customHeight="1">
      <c r="B106" s="63" t="s">
        <v>556</v>
      </c>
      <c r="D106" s="231" t="s">
        <v>577</v>
      </c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3"/>
    </row>
    <row r="107" spans="2:33" ht="21.95" customHeight="1">
      <c r="B107" s="63" t="s">
        <v>515</v>
      </c>
      <c r="C107" s="63" t="s">
        <v>160</v>
      </c>
      <c r="D107" s="67" t="s">
        <v>161</v>
      </c>
      <c r="E107" s="67" t="s">
        <v>162</v>
      </c>
      <c r="F107" s="68" t="s">
        <v>148</v>
      </c>
      <c r="G107" s="68">
        <v>1</v>
      </c>
      <c r="H107" s="68">
        <f>IF(I107&lt;&gt;0, G107-I107, "")</f>
        <v>0</v>
      </c>
      <c r="I107" s="68">
        <v>1</v>
      </c>
      <c r="J107" s="68"/>
      <c r="K107" s="67" t="s">
        <v>390</v>
      </c>
      <c r="L107" s="68" t="s">
        <v>392</v>
      </c>
      <c r="M107" s="68">
        <v>0.18</v>
      </c>
      <c r="N107" s="68">
        <v>90</v>
      </c>
      <c r="O107" s="68">
        <f>IF(I107*M107=0, "", I107*M107*(N107/100))</f>
        <v>0.16200000000000001</v>
      </c>
      <c r="P107" s="69"/>
      <c r="Q107" s="69">
        <f>TRUNC(P107*M107*N107/100)</f>
        <v>0</v>
      </c>
      <c r="R107" s="69"/>
      <c r="S107" s="70" t="s">
        <v>528</v>
      </c>
      <c r="T107" s="70"/>
      <c r="AA107" s="62">
        <f>O107</f>
        <v>0.16200000000000001</v>
      </c>
    </row>
    <row r="108" spans="2:33" ht="21.95" customHeight="1">
      <c r="B108" s="63" t="s">
        <v>515</v>
      </c>
      <c r="C108" s="63" t="s">
        <v>390</v>
      </c>
      <c r="D108" s="67" t="s">
        <v>391</v>
      </c>
      <c r="E108" s="67" t="s">
        <v>392</v>
      </c>
      <c r="F108" s="68" t="s">
        <v>393</v>
      </c>
      <c r="G108" s="68">
        <f>IF(H108*I108/100+0.000005 &lt;1, TRUNC(H108*I108/100+0.000005, 옵션!$E$13), TRUNC(H108*I108/100+0.000005, 옵션!$E$13))</f>
        <v>0.16200000000000001</v>
      </c>
      <c r="H108" s="68">
        <f>옵션!$B$13</f>
        <v>100</v>
      </c>
      <c r="I108" s="68">
        <f>SUM(AA107:AA107)</f>
        <v>0.16200000000000001</v>
      </c>
      <c r="J108" s="68"/>
      <c r="K108" s="67"/>
      <c r="L108" s="68"/>
      <c r="M108" s="68"/>
      <c r="N108" s="68"/>
      <c r="O108" s="68" t="str">
        <f>IF(I108*M108=0, "", I108*M108*(N108/100))</f>
        <v/>
      </c>
      <c r="P108" s="69"/>
      <c r="Q108" s="69">
        <f>TRUNC(P108*M108*N108/100)</f>
        <v>0</v>
      </c>
      <c r="R108" s="69"/>
      <c r="S108" s="70"/>
      <c r="T108" s="70"/>
      <c r="Z108" s="62" t="s">
        <v>520</v>
      </c>
      <c r="AA108" s="62">
        <f>SUM(AA107:AA107)</f>
        <v>0.16200000000000001</v>
      </c>
    </row>
    <row r="109" spans="2:33" ht="21.95" customHeight="1">
      <c r="B109" s="63" t="s">
        <v>556</v>
      </c>
      <c r="D109" s="231" t="s">
        <v>578</v>
      </c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3"/>
    </row>
    <row r="110" spans="2:33" ht="21.95" customHeight="1">
      <c r="B110" s="63" t="s">
        <v>515</v>
      </c>
      <c r="C110" s="63" t="s">
        <v>168</v>
      </c>
      <c r="D110" s="67" t="s">
        <v>169</v>
      </c>
      <c r="E110" s="67" t="s">
        <v>170</v>
      </c>
      <c r="F110" s="68" t="s">
        <v>148</v>
      </c>
      <c r="G110" s="68">
        <v>1</v>
      </c>
      <c r="H110" s="68">
        <f>IF(I110&lt;&gt;0, G110-I110, "")</f>
        <v>0</v>
      </c>
      <c r="I110" s="68">
        <v>1</v>
      </c>
      <c r="J110" s="68"/>
      <c r="K110" s="67" t="s">
        <v>390</v>
      </c>
      <c r="L110" s="68" t="s">
        <v>392</v>
      </c>
      <c r="M110" s="68">
        <v>0.04</v>
      </c>
      <c r="N110" s="68">
        <v>90</v>
      </c>
      <c r="O110" s="68">
        <f>IF(I110*M110=0, "", I110*M110*(N110/100))</f>
        <v>3.6000000000000004E-2</v>
      </c>
      <c r="P110" s="69"/>
      <c r="Q110" s="69">
        <f>TRUNC(P110*M110*N110/100)</f>
        <v>0</v>
      </c>
      <c r="R110" s="69"/>
      <c r="S110" s="70" t="s">
        <v>528</v>
      </c>
      <c r="T110" s="70"/>
      <c r="AA110" s="62">
        <f>O110</f>
        <v>3.6000000000000004E-2</v>
      </c>
    </row>
    <row r="111" spans="2:33" ht="21.95" customHeight="1">
      <c r="B111" s="63" t="s">
        <v>515</v>
      </c>
      <c r="C111" s="63" t="s">
        <v>390</v>
      </c>
      <c r="D111" s="67" t="s">
        <v>391</v>
      </c>
      <c r="E111" s="67" t="s">
        <v>392</v>
      </c>
      <c r="F111" s="68" t="s">
        <v>393</v>
      </c>
      <c r="G111" s="68">
        <f>IF(H111*I111/100+0.000005 &lt;1, TRUNC(H111*I111/100+0.000005, 옵션!$E$13), TRUNC(H111*I111/100+0.000005, 옵션!$E$13))</f>
        <v>3.5999999999999997E-2</v>
      </c>
      <c r="H111" s="68">
        <f>옵션!$B$13</f>
        <v>100</v>
      </c>
      <c r="I111" s="68">
        <f>SUM(AA110:AA110)</f>
        <v>3.6000000000000004E-2</v>
      </c>
      <c r="J111" s="68"/>
      <c r="K111" s="67"/>
      <c r="L111" s="68"/>
      <c r="M111" s="68"/>
      <c r="N111" s="68"/>
      <c r="O111" s="68" t="str">
        <f>IF(I111*M111=0, "", I111*M111*(N111/100))</f>
        <v/>
      </c>
      <c r="P111" s="69"/>
      <c r="Q111" s="69">
        <f>TRUNC(P111*M111*N111/100)</f>
        <v>0</v>
      </c>
      <c r="R111" s="69"/>
      <c r="S111" s="70"/>
      <c r="T111" s="70"/>
      <c r="Z111" s="62" t="s">
        <v>520</v>
      </c>
      <c r="AA111" s="62">
        <f>SUM(AA110:AA110)</f>
        <v>3.6000000000000004E-2</v>
      </c>
    </row>
    <row r="112" spans="2:33" ht="21.95" customHeight="1">
      <c r="B112" s="63" t="s">
        <v>556</v>
      </c>
      <c r="D112" s="231" t="s">
        <v>579</v>
      </c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  <c r="R112" s="232"/>
      <c r="S112" s="232"/>
      <c r="T112" s="233"/>
    </row>
    <row r="113" spans="2:27" ht="21.95" customHeight="1">
      <c r="B113" s="63" t="s">
        <v>515</v>
      </c>
      <c r="C113" s="63" t="s">
        <v>171</v>
      </c>
      <c r="D113" s="67" t="s">
        <v>172</v>
      </c>
      <c r="E113" s="67" t="s">
        <v>173</v>
      </c>
      <c r="F113" s="68" t="s">
        <v>148</v>
      </c>
      <c r="G113" s="68">
        <v>1</v>
      </c>
      <c r="H113" s="68">
        <f>IF(I113&lt;&gt;0, G113-I113, "")</f>
        <v>0</v>
      </c>
      <c r="I113" s="68">
        <v>1</v>
      </c>
      <c r="J113" s="68"/>
      <c r="K113" s="67" t="s">
        <v>390</v>
      </c>
      <c r="L113" s="68" t="s">
        <v>392</v>
      </c>
      <c r="M113" s="68">
        <v>0.2</v>
      </c>
      <c r="N113" s="68">
        <v>90</v>
      </c>
      <c r="O113" s="68">
        <f>IF(I113*M113=0, "", I113*M113*(N113/100))</f>
        <v>0.18000000000000002</v>
      </c>
      <c r="P113" s="69"/>
      <c r="Q113" s="69">
        <f>TRUNC(P113*M113*N113/100)</f>
        <v>0</v>
      </c>
      <c r="R113" s="69"/>
      <c r="S113" s="70" t="s">
        <v>528</v>
      </c>
      <c r="T113" s="70"/>
      <c r="AA113" s="62">
        <f>O113</f>
        <v>0.18000000000000002</v>
      </c>
    </row>
    <row r="114" spans="2:27" ht="21.95" customHeight="1">
      <c r="B114" s="63" t="s">
        <v>515</v>
      </c>
      <c r="C114" s="63" t="s">
        <v>390</v>
      </c>
      <c r="D114" s="67" t="s">
        <v>391</v>
      </c>
      <c r="E114" s="67" t="s">
        <v>392</v>
      </c>
      <c r="F114" s="68" t="s">
        <v>393</v>
      </c>
      <c r="G114" s="68">
        <f>IF(H114*I114/100+0.000005 &lt;1, TRUNC(H114*I114/100+0.000005, 옵션!$E$13), TRUNC(H114*I114/100+0.000005, 옵션!$E$13))</f>
        <v>0.18</v>
      </c>
      <c r="H114" s="68">
        <f>옵션!$B$13</f>
        <v>100</v>
      </c>
      <c r="I114" s="68">
        <f>SUM(AA113:AA113)</f>
        <v>0.18000000000000002</v>
      </c>
      <c r="J114" s="68"/>
      <c r="K114" s="67"/>
      <c r="L114" s="68"/>
      <c r="M114" s="68"/>
      <c r="N114" s="68"/>
      <c r="O114" s="68" t="str">
        <f>IF(I114*M114=0, "", I114*M114*(N114/100))</f>
        <v/>
      </c>
      <c r="P114" s="69"/>
      <c r="Q114" s="69">
        <f>TRUNC(P114*M114*N114/100)</f>
        <v>0</v>
      </c>
      <c r="R114" s="69"/>
      <c r="S114" s="70"/>
      <c r="T114" s="70"/>
      <c r="Z114" s="62" t="s">
        <v>520</v>
      </c>
      <c r="AA114" s="62">
        <f>SUM(AA113:AA113)</f>
        <v>0.18000000000000002</v>
      </c>
    </row>
    <row r="115" spans="2:27" ht="21.95" customHeight="1">
      <c r="B115" s="63" t="s">
        <v>556</v>
      </c>
      <c r="D115" s="231" t="s">
        <v>580</v>
      </c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33"/>
    </row>
    <row r="116" spans="2:27" ht="21.95" customHeight="1">
      <c r="B116" s="63" t="s">
        <v>515</v>
      </c>
      <c r="C116" s="63" t="s">
        <v>174</v>
      </c>
      <c r="D116" s="67" t="s">
        <v>172</v>
      </c>
      <c r="E116" s="67" t="s">
        <v>175</v>
      </c>
      <c r="F116" s="68" t="s">
        <v>148</v>
      </c>
      <c r="G116" s="68">
        <v>1</v>
      </c>
      <c r="H116" s="68">
        <f>IF(I116&lt;&gt;0, G116-I116, "")</f>
        <v>0</v>
      </c>
      <c r="I116" s="68">
        <v>1</v>
      </c>
      <c r="J116" s="68"/>
      <c r="K116" s="67" t="s">
        <v>390</v>
      </c>
      <c r="L116" s="68" t="s">
        <v>392</v>
      </c>
      <c r="M116" s="68">
        <v>0.2</v>
      </c>
      <c r="N116" s="68">
        <v>90</v>
      </c>
      <c r="O116" s="68">
        <f>IF(I116*M116=0, "", I116*M116*(N116/100))</f>
        <v>0.18000000000000002</v>
      </c>
      <c r="P116" s="69"/>
      <c r="Q116" s="69">
        <f>TRUNC(P116*M116*N116/100)</f>
        <v>0</v>
      </c>
      <c r="R116" s="69"/>
      <c r="S116" s="70" t="s">
        <v>528</v>
      </c>
      <c r="T116" s="70"/>
      <c r="AA116" s="62">
        <f>O116</f>
        <v>0.18000000000000002</v>
      </c>
    </row>
    <row r="117" spans="2:27" ht="21.95" customHeight="1">
      <c r="B117" s="63" t="s">
        <v>515</v>
      </c>
      <c r="C117" s="63" t="s">
        <v>390</v>
      </c>
      <c r="D117" s="67" t="s">
        <v>391</v>
      </c>
      <c r="E117" s="67" t="s">
        <v>392</v>
      </c>
      <c r="F117" s="68" t="s">
        <v>393</v>
      </c>
      <c r="G117" s="68">
        <f>IF(H117*I117/100+0.000005 &lt;1, TRUNC(H117*I117/100+0.000005, 옵션!$E$13), TRUNC(H117*I117/100+0.000005, 옵션!$E$13))</f>
        <v>0.18</v>
      </c>
      <c r="H117" s="68">
        <f>옵션!$B$13</f>
        <v>100</v>
      </c>
      <c r="I117" s="68">
        <f>SUM(AA116:AA116)</f>
        <v>0.18000000000000002</v>
      </c>
      <c r="J117" s="68"/>
      <c r="K117" s="67"/>
      <c r="L117" s="68"/>
      <c r="M117" s="68"/>
      <c r="N117" s="68"/>
      <c r="O117" s="68" t="str">
        <f>IF(I117*M117=0, "", I117*M117*(N117/100))</f>
        <v/>
      </c>
      <c r="P117" s="69"/>
      <c r="Q117" s="69">
        <f>TRUNC(P117*M117*N117/100)</f>
        <v>0</v>
      </c>
      <c r="R117" s="69"/>
      <c r="S117" s="70"/>
      <c r="T117" s="70"/>
      <c r="Z117" s="62" t="s">
        <v>520</v>
      </c>
      <c r="AA117" s="62">
        <f>SUM(AA116:AA116)</f>
        <v>0.18000000000000002</v>
      </c>
    </row>
    <row r="118" spans="2:27" ht="21.95" customHeight="1">
      <c r="B118" s="63" t="s">
        <v>556</v>
      </c>
      <c r="D118" s="231" t="s">
        <v>581</v>
      </c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  <c r="R118" s="232"/>
      <c r="S118" s="232"/>
      <c r="T118" s="233"/>
    </row>
    <row r="119" spans="2:27" ht="21.95" customHeight="1">
      <c r="B119" s="63" t="s">
        <v>515</v>
      </c>
      <c r="C119" s="63" t="s">
        <v>176</v>
      </c>
      <c r="D119" s="67" t="s">
        <v>172</v>
      </c>
      <c r="E119" s="67" t="s">
        <v>177</v>
      </c>
      <c r="F119" s="68" t="s">
        <v>148</v>
      </c>
      <c r="G119" s="68">
        <v>1</v>
      </c>
      <c r="H119" s="68">
        <f>IF(I119&lt;&gt;0, G119-I119, "")</f>
        <v>0</v>
      </c>
      <c r="I119" s="68">
        <v>1</v>
      </c>
      <c r="J119" s="68"/>
      <c r="K119" s="67" t="s">
        <v>390</v>
      </c>
      <c r="L119" s="68" t="s">
        <v>392</v>
      </c>
      <c r="M119" s="68">
        <v>0.2</v>
      </c>
      <c r="N119" s="68">
        <v>90</v>
      </c>
      <c r="O119" s="68">
        <f>IF(I119*M119=0, "", I119*M119*(N119/100))</f>
        <v>0.18000000000000002</v>
      </c>
      <c r="P119" s="69"/>
      <c r="Q119" s="69">
        <f>TRUNC(P119*M119*N119/100)</f>
        <v>0</v>
      </c>
      <c r="R119" s="69"/>
      <c r="S119" s="70" t="s">
        <v>528</v>
      </c>
      <c r="T119" s="70"/>
      <c r="AA119" s="62">
        <f>O119</f>
        <v>0.18000000000000002</v>
      </c>
    </row>
    <row r="120" spans="2:27" ht="21.95" customHeight="1">
      <c r="B120" s="63" t="s">
        <v>515</v>
      </c>
      <c r="C120" s="63" t="s">
        <v>390</v>
      </c>
      <c r="D120" s="67" t="s">
        <v>391</v>
      </c>
      <c r="E120" s="67" t="s">
        <v>392</v>
      </c>
      <c r="F120" s="68" t="s">
        <v>393</v>
      </c>
      <c r="G120" s="68">
        <f>IF(H120*I120/100+0.000005 &lt;1, TRUNC(H120*I120/100+0.000005, 옵션!$E$13), TRUNC(H120*I120/100+0.000005, 옵션!$E$13))</f>
        <v>0.18</v>
      </c>
      <c r="H120" s="68">
        <f>옵션!$B$13</f>
        <v>100</v>
      </c>
      <c r="I120" s="68">
        <f>SUM(AA119:AA119)</f>
        <v>0.18000000000000002</v>
      </c>
      <c r="J120" s="68"/>
      <c r="K120" s="67"/>
      <c r="L120" s="68"/>
      <c r="M120" s="68"/>
      <c r="N120" s="68"/>
      <c r="O120" s="68" t="str">
        <f>IF(I120*M120=0, "", I120*M120*(N120/100))</f>
        <v/>
      </c>
      <c r="P120" s="69"/>
      <c r="Q120" s="69">
        <f>TRUNC(P120*M120*N120/100)</f>
        <v>0</v>
      </c>
      <c r="R120" s="69"/>
      <c r="S120" s="70"/>
      <c r="T120" s="70"/>
      <c r="Z120" s="62" t="s">
        <v>520</v>
      </c>
      <c r="AA120" s="62">
        <f>SUM(AA119:AA119)</f>
        <v>0.18000000000000002</v>
      </c>
    </row>
    <row r="121" spans="2:27" ht="21.95" customHeight="1">
      <c r="B121" s="63" t="s">
        <v>556</v>
      </c>
      <c r="D121" s="231" t="s">
        <v>582</v>
      </c>
      <c r="E121" s="232"/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  <c r="R121" s="232"/>
      <c r="S121" s="232"/>
      <c r="T121" s="233"/>
    </row>
    <row r="122" spans="2:27" ht="21.95" customHeight="1">
      <c r="B122" s="63" t="s">
        <v>515</v>
      </c>
      <c r="C122" s="63" t="s">
        <v>178</v>
      </c>
      <c r="D122" s="67" t="s">
        <v>172</v>
      </c>
      <c r="E122" s="67" t="s">
        <v>179</v>
      </c>
      <c r="F122" s="68" t="s">
        <v>148</v>
      </c>
      <c r="G122" s="68">
        <v>1</v>
      </c>
      <c r="H122" s="68">
        <f>IF(I122&lt;&gt;0, G122-I122, "")</f>
        <v>0</v>
      </c>
      <c r="I122" s="68">
        <v>1</v>
      </c>
      <c r="J122" s="68"/>
      <c r="K122" s="67" t="s">
        <v>390</v>
      </c>
      <c r="L122" s="68" t="s">
        <v>392</v>
      </c>
      <c r="M122" s="68">
        <v>0.2</v>
      </c>
      <c r="N122" s="68">
        <v>90</v>
      </c>
      <c r="O122" s="68">
        <f>IF(I122*M122=0, "", I122*M122*(N122/100))</f>
        <v>0.18000000000000002</v>
      </c>
      <c r="P122" s="69"/>
      <c r="Q122" s="69">
        <f>TRUNC(P122*M122*N122/100)</f>
        <v>0</v>
      </c>
      <c r="R122" s="69"/>
      <c r="S122" s="70" t="s">
        <v>528</v>
      </c>
      <c r="T122" s="70"/>
      <c r="AA122" s="62">
        <f>O122</f>
        <v>0.18000000000000002</v>
      </c>
    </row>
    <row r="123" spans="2:27" ht="21.95" customHeight="1">
      <c r="B123" s="63" t="s">
        <v>515</v>
      </c>
      <c r="C123" s="63" t="s">
        <v>390</v>
      </c>
      <c r="D123" s="67" t="s">
        <v>391</v>
      </c>
      <c r="E123" s="67" t="s">
        <v>392</v>
      </c>
      <c r="F123" s="68" t="s">
        <v>393</v>
      </c>
      <c r="G123" s="68">
        <f>IF(H123*I123/100+0.000005 &lt;1, TRUNC(H123*I123/100+0.000005, 옵션!$E$13), TRUNC(H123*I123/100+0.000005, 옵션!$E$13))</f>
        <v>0.18</v>
      </c>
      <c r="H123" s="68">
        <f>옵션!$B$13</f>
        <v>100</v>
      </c>
      <c r="I123" s="68">
        <f>SUM(AA122:AA122)</f>
        <v>0.18000000000000002</v>
      </c>
      <c r="J123" s="68"/>
      <c r="K123" s="67"/>
      <c r="L123" s="68"/>
      <c r="M123" s="68"/>
      <c r="N123" s="68"/>
      <c r="O123" s="68" t="str">
        <f>IF(I123*M123=0, "", I123*M123*(N123/100))</f>
        <v/>
      </c>
      <c r="P123" s="69"/>
      <c r="Q123" s="69">
        <f>TRUNC(P123*M123*N123/100)</f>
        <v>0</v>
      </c>
      <c r="R123" s="69"/>
      <c r="S123" s="70"/>
      <c r="T123" s="70"/>
      <c r="Z123" s="62" t="s">
        <v>520</v>
      </c>
      <c r="AA123" s="62">
        <f>SUM(AA122:AA122)</f>
        <v>0.18000000000000002</v>
      </c>
    </row>
    <row r="124" spans="2:27" ht="21.95" customHeight="1">
      <c r="B124" s="63" t="s">
        <v>556</v>
      </c>
      <c r="D124" s="231" t="s">
        <v>583</v>
      </c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3"/>
    </row>
    <row r="125" spans="2:27" ht="21.95" customHeight="1">
      <c r="B125" s="63" t="s">
        <v>515</v>
      </c>
      <c r="C125" s="63" t="s">
        <v>180</v>
      </c>
      <c r="D125" s="67" t="s">
        <v>181</v>
      </c>
      <c r="E125" s="67" t="s">
        <v>182</v>
      </c>
      <c r="F125" s="68" t="s">
        <v>128</v>
      </c>
      <c r="G125" s="68">
        <v>1.05</v>
      </c>
      <c r="H125" s="68">
        <f>IF(I125&lt;&gt;0, G125-I125, "")</f>
        <v>5.0000000000000044E-2</v>
      </c>
      <c r="I125" s="68">
        <v>1</v>
      </c>
      <c r="J125" s="68">
        <v>5</v>
      </c>
      <c r="K125" s="67" t="s">
        <v>390</v>
      </c>
      <c r="L125" s="68" t="s">
        <v>392</v>
      </c>
      <c r="M125" s="68">
        <v>0.22500000000000001</v>
      </c>
      <c r="N125" s="68">
        <v>100</v>
      </c>
      <c r="O125" s="68">
        <f>IF(I125*M125=0, "", I125*M125*(N125/100))</f>
        <v>0.22500000000000001</v>
      </c>
      <c r="P125" s="69"/>
      <c r="Q125" s="69">
        <f>TRUNC(P125*M125*N125/100)</f>
        <v>0</v>
      </c>
      <c r="R125" s="69"/>
      <c r="S125" s="70" t="s">
        <v>529</v>
      </c>
      <c r="T125" s="70"/>
      <c r="AA125" s="62">
        <f>O125</f>
        <v>0.22500000000000001</v>
      </c>
    </row>
    <row r="126" spans="2:27" ht="21.95" customHeight="1">
      <c r="B126" s="63" t="s">
        <v>515</v>
      </c>
      <c r="C126" s="63" t="s">
        <v>390</v>
      </c>
      <c r="D126" s="67" t="s">
        <v>391</v>
      </c>
      <c r="E126" s="67" t="s">
        <v>392</v>
      </c>
      <c r="F126" s="68" t="s">
        <v>393</v>
      </c>
      <c r="G126" s="68">
        <f>IF(H126*I126/100+0.000005 &lt;1, TRUNC(H126*I126/100+0.000005, 옵션!$E$13), TRUNC(H126*I126/100+0.000005, 옵션!$E$13))</f>
        <v>0.22500000000000001</v>
      </c>
      <c r="H126" s="68">
        <f>옵션!$B$13</f>
        <v>100</v>
      </c>
      <c r="I126" s="68">
        <f>SUM(AA125:AA125)</f>
        <v>0.22500000000000001</v>
      </c>
      <c r="J126" s="68"/>
      <c r="K126" s="67"/>
      <c r="L126" s="68"/>
      <c r="M126" s="68"/>
      <c r="N126" s="68"/>
      <c r="O126" s="68" t="str">
        <f>IF(I126*M126=0, "", I126*M126*(N126/100))</f>
        <v/>
      </c>
      <c r="P126" s="69"/>
      <c r="Q126" s="69">
        <f>TRUNC(P126*M126*N126/100)</f>
        <v>0</v>
      </c>
      <c r="R126" s="69"/>
      <c r="S126" s="70"/>
      <c r="T126" s="70"/>
      <c r="Z126" s="62" t="s">
        <v>520</v>
      </c>
      <c r="AA126" s="62">
        <f>SUM(AA125:AA125)</f>
        <v>0.22500000000000001</v>
      </c>
    </row>
    <row r="127" spans="2:27" ht="21.95" customHeight="1">
      <c r="B127" s="63" t="s">
        <v>556</v>
      </c>
      <c r="D127" s="231" t="s">
        <v>584</v>
      </c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233"/>
    </row>
    <row r="128" spans="2:27" ht="21.95" customHeight="1">
      <c r="B128" s="63" t="s">
        <v>515</v>
      </c>
      <c r="C128" s="63" t="s">
        <v>183</v>
      </c>
      <c r="D128" s="67" t="s">
        <v>181</v>
      </c>
      <c r="E128" s="67" t="s">
        <v>184</v>
      </c>
      <c r="F128" s="68" t="s">
        <v>128</v>
      </c>
      <c r="G128" s="68">
        <v>1.05</v>
      </c>
      <c r="H128" s="68">
        <f>IF(I128&lt;&gt;0, G128-I128, "")</f>
        <v>5.0000000000000044E-2</v>
      </c>
      <c r="I128" s="68">
        <v>1</v>
      </c>
      <c r="J128" s="68">
        <v>5</v>
      </c>
      <c r="K128" s="67" t="s">
        <v>390</v>
      </c>
      <c r="L128" s="68" t="s">
        <v>392</v>
      </c>
      <c r="M128" s="68">
        <v>0.27100000000000002</v>
      </c>
      <c r="N128" s="68">
        <v>100</v>
      </c>
      <c r="O128" s="68">
        <f>IF(I128*M128=0, "", I128*M128*(N128/100))</f>
        <v>0.27100000000000002</v>
      </c>
      <c r="P128" s="69"/>
      <c r="Q128" s="69">
        <f>TRUNC(P128*M128*N128/100)</f>
        <v>0</v>
      </c>
      <c r="R128" s="69"/>
      <c r="S128" s="70" t="s">
        <v>529</v>
      </c>
      <c r="T128" s="70"/>
      <c r="AA128" s="62">
        <f>O128</f>
        <v>0.27100000000000002</v>
      </c>
    </row>
    <row r="129" spans="2:27" ht="21.95" customHeight="1">
      <c r="B129" s="63" t="s">
        <v>515</v>
      </c>
      <c r="C129" s="63" t="s">
        <v>390</v>
      </c>
      <c r="D129" s="67" t="s">
        <v>391</v>
      </c>
      <c r="E129" s="67" t="s">
        <v>392</v>
      </c>
      <c r="F129" s="68" t="s">
        <v>393</v>
      </c>
      <c r="G129" s="68">
        <f>IF(H129*I129/100+0.000005 &lt;1, TRUNC(H129*I129/100+0.000005, 옵션!$E$13), TRUNC(H129*I129/100+0.000005, 옵션!$E$13))</f>
        <v>0.27100000000000002</v>
      </c>
      <c r="H129" s="68">
        <f>옵션!$B$13</f>
        <v>100</v>
      </c>
      <c r="I129" s="68">
        <f>SUM(AA128:AA128)</f>
        <v>0.27100000000000002</v>
      </c>
      <c r="J129" s="68"/>
      <c r="K129" s="67"/>
      <c r="L129" s="68"/>
      <c r="M129" s="68"/>
      <c r="N129" s="68"/>
      <c r="O129" s="68" t="str">
        <f>IF(I129*M129=0, "", I129*M129*(N129/100))</f>
        <v/>
      </c>
      <c r="P129" s="69"/>
      <c r="Q129" s="69">
        <f>TRUNC(P129*M129*N129/100)</f>
        <v>0</v>
      </c>
      <c r="R129" s="69"/>
      <c r="S129" s="70"/>
      <c r="T129" s="70"/>
      <c r="Z129" s="62" t="s">
        <v>520</v>
      </c>
      <c r="AA129" s="62">
        <f>SUM(AA128:AA128)</f>
        <v>0.27100000000000002</v>
      </c>
    </row>
    <row r="130" spans="2:27" ht="21.95" customHeight="1">
      <c r="B130" s="63" t="s">
        <v>556</v>
      </c>
      <c r="D130" s="231" t="s">
        <v>585</v>
      </c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232"/>
      <c r="S130" s="232"/>
      <c r="T130" s="233"/>
    </row>
    <row r="131" spans="2:27" ht="21.95" customHeight="1">
      <c r="B131" s="63" t="s">
        <v>515</v>
      </c>
      <c r="C131" s="63" t="s">
        <v>185</v>
      </c>
      <c r="D131" s="67" t="s">
        <v>181</v>
      </c>
      <c r="E131" s="67" t="s">
        <v>186</v>
      </c>
      <c r="F131" s="68" t="s">
        <v>128</v>
      </c>
      <c r="G131" s="68">
        <v>1.05</v>
      </c>
      <c r="H131" s="68">
        <f>IF(I131&lt;&gt;0, G131-I131, "")</f>
        <v>5.0000000000000044E-2</v>
      </c>
      <c r="I131" s="68">
        <v>1</v>
      </c>
      <c r="J131" s="68">
        <v>5</v>
      </c>
      <c r="K131" s="67" t="s">
        <v>390</v>
      </c>
      <c r="L131" s="68" t="s">
        <v>392</v>
      </c>
      <c r="M131" s="68">
        <v>4.4999999999999998E-2</v>
      </c>
      <c r="N131" s="68">
        <v>100</v>
      </c>
      <c r="O131" s="68">
        <f>IF(I131*M131=0, "", I131*M131*(N131/100))</f>
        <v>4.4999999999999998E-2</v>
      </c>
      <c r="P131" s="69"/>
      <c r="Q131" s="69">
        <f>TRUNC(P131*M131*N131/100)</f>
        <v>0</v>
      </c>
      <c r="R131" s="69"/>
      <c r="S131" s="70" t="s">
        <v>529</v>
      </c>
      <c r="T131" s="70"/>
      <c r="AA131" s="62">
        <f>O131</f>
        <v>4.4999999999999998E-2</v>
      </c>
    </row>
    <row r="132" spans="2:27" ht="21.95" customHeight="1">
      <c r="B132" s="63" t="s">
        <v>515</v>
      </c>
      <c r="C132" s="63" t="s">
        <v>390</v>
      </c>
      <c r="D132" s="67" t="s">
        <v>391</v>
      </c>
      <c r="E132" s="67" t="s">
        <v>392</v>
      </c>
      <c r="F132" s="68" t="s">
        <v>393</v>
      </c>
      <c r="G132" s="68">
        <f>IF(H132*I132/100+0.000005 &lt;1, TRUNC(H132*I132/100+0.000005, 옵션!$E$13), TRUNC(H132*I132/100+0.000005, 옵션!$E$13))</f>
        <v>4.4999999999999998E-2</v>
      </c>
      <c r="H132" s="68">
        <f>옵션!$B$13</f>
        <v>100</v>
      </c>
      <c r="I132" s="68">
        <f>SUM(AA131:AA131)</f>
        <v>4.4999999999999998E-2</v>
      </c>
      <c r="J132" s="68"/>
      <c r="K132" s="67"/>
      <c r="L132" s="68"/>
      <c r="M132" s="68"/>
      <c r="N132" s="68"/>
      <c r="O132" s="68" t="str">
        <f>IF(I132*M132=0, "", I132*M132*(N132/100))</f>
        <v/>
      </c>
      <c r="P132" s="69"/>
      <c r="Q132" s="69">
        <f>TRUNC(P132*M132*N132/100)</f>
        <v>0</v>
      </c>
      <c r="R132" s="69"/>
      <c r="S132" s="70"/>
      <c r="T132" s="70"/>
      <c r="Z132" s="62" t="s">
        <v>520</v>
      </c>
      <c r="AA132" s="62">
        <f>SUM(AA131:AA131)</f>
        <v>4.4999999999999998E-2</v>
      </c>
    </row>
    <row r="133" spans="2:27" ht="21.95" customHeight="1">
      <c r="B133" s="63" t="s">
        <v>556</v>
      </c>
      <c r="D133" s="231" t="s">
        <v>586</v>
      </c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233"/>
    </row>
    <row r="134" spans="2:27" ht="21.95" customHeight="1">
      <c r="B134" s="63" t="s">
        <v>515</v>
      </c>
      <c r="C134" s="63" t="s">
        <v>187</v>
      </c>
      <c r="D134" s="67" t="s">
        <v>181</v>
      </c>
      <c r="E134" s="67" t="s">
        <v>188</v>
      </c>
      <c r="F134" s="68" t="s">
        <v>128</v>
      </c>
      <c r="G134" s="68">
        <v>1.05</v>
      </c>
      <c r="H134" s="68">
        <f>IF(I134&lt;&gt;0, G134-I134, "")</f>
        <v>5.0000000000000044E-2</v>
      </c>
      <c r="I134" s="68">
        <v>1</v>
      </c>
      <c r="J134" s="68">
        <v>5</v>
      </c>
      <c r="K134" s="67" t="s">
        <v>390</v>
      </c>
      <c r="L134" s="68" t="s">
        <v>392</v>
      </c>
      <c r="M134" s="68">
        <v>5.7000000000000002E-2</v>
      </c>
      <c r="N134" s="68">
        <v>100</v>
      </c>
      <c r="O134" s="68">
        <f>IF(I134*M134=0, "", I134*M134*(N134/100))</f>
        <v>5.7000000000000002E-2</v>
      </c>
      <c r="P134" s="69"/>
      <c r="Q134" s="69">
        <f>TRUNC(P134*M134*N134/100)</f>
        <v>0</v>
      </c>
      <c r="R134" s="69"/>
      <c r="S134" s="70" t="s">
        <v>529</v>
      </c>
      <c r="T134" s="70"/>
      <c r="AA134" s="62">
        <f>O134</f>
        <v>5.7000000000000002E-2</v>
      </c>
    </row>
    <row r="135" spans="2:27" ht="21.95" customHeight="1">
      <c r="B135" s="63" t="s">
        <v>515</v>
      </c>
      <c r="C135" s="63" t="s">
        <v>390</v>
      </c>
      <c r="D135" s="67" t="s">
        <v>391</v>
      </c>
      <c r="E135" s="67" t="s">
        <v>392</v>
      </c>
      <c r="F135" s="68" t="s">
        <v>393</v>
      </c>
      <c r="G135" s="68">
        <f>IF(H135*I135/100+0.000005 &lt;1, TRUNC(H135*I135/100+0.000005, 옵션!$E$13), TRUNC(H135*I135/100+0.000005, 옵션!$E$13))</f>
        <v>5.7000000000000002E-2</v>
      </c>
      <c r="H135" s="68">
        <f>옵션!$B$13</f>
        <v>100</v>
      </c>
      <c r="I135" s="68">
        <f>SUM(AA134:AA134)</f>
        <v>5.7000000000000002E-2</v>
      </c>
      <c r="J135" s="68"/>
      <c r="K135" s="67"/>
      <c r="L135" s="68"/>
      <c r="M135" s="68"/>
      <c r="N135" s="68"/>
      <c r="O135" s="68" t="str">
        <f>IF(I135*M135=0, "", I135*M135*(N135/100))</f>
        <v/>
      </c>
      <c r="P135" s="69"/>
      <c r="Q135" s="69">
        <f>TRUNC(P135*M135*N135/100)</f>
        <v>0</v>
      </c>
      <c r="R135" s="69"/>
      <c r="S135" s="70"/>
      <c r="T135" s="70"/>
      <c r="Z135" s="62" t="s">
        <v>520</v>
      </c>
      <c r="AA135" s="62">
        <f>SUM(AA134:AA134)</f>
        <v>5.7000000000000002E-2</v>
      </c>
    </row>
    <row r="136" spans="2:27" ht="21.95" customHeight="1">
      <c r="B136" s="63" t="s">
        <v>556</v>
      </c>
      <c r="D136" s="231" t="s">
        <v>587</v>
      </c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33"/>
    </row>
    <row r="137" spans="2:27" ht="21.95" customHeight="1">
      <c r="B137" s="63" t="s">
        <v>515</v>
      </c>
      <c r="C137" s="63" t="s">
        <v>189</v>
      </c>
      <c r="D137" s="67" t="s">
        <v>190</v>
      </c>
      <c r="E137" s="67" t="s">
        <v>191</v>
      </c>
      <c r="F137" s="68" t="s">
        <v>148</v>
      </c>
      <c r="G137" s="68">
        <v>1</v>
      </c>
      <c r="H137" s="68">
        <f>IF(I137&lt;&gt;0, G137-I137, "")</f>
        <v>0</v>
      </c>
      <c r="I137" s="68">
        <v>1</v>
      </c>
      <c r="J137" s="68"/>
      <c r="K137" s="67" t="s">
        <v>390</v>
      </c>
      <c r="L137" s="68" t="s">
        <v>392</v>
      </c>
      <c r="M137" s="68">
        <v>0.22500000000000001</v>
      </c>
      <c r="N137" s="68">
        <v>100</v>
      </c>
      <c r="O137" s="68">
        <f>IF(I137*M137=0, "", I137*M137*(N137/100))</f>
        <v>0.22500000000000001</v>
      </c>
      <c r="P137" s="69"/>
      <c r="Q137" s="69">
        <f>TRUNC(P137*M137*N137/100)</f>
        <v>0</v>
      </c>
      <c r="R137" s="69"/>
      <c r="S137" s="70" t="s">
        <v>529</v>
      </c>
      <c r="T137" s="70"/>
      <c r="AA137" s="62">
        <f>O137</f>
        <v>0.22500000000000001</v>
      </c>
    </row>
    <row r="138" spans="2:27" ht="21.95" customHeight="1">
      <c r="B138" s="63" t="s">
        <v>515</v>
      </c>
      <c r="C138" s="63" t="s">
        <v>390</v>
      </c>
      <c r="D138" s="67" t="s">
        <v>391</v>
      </c>
      <c r="E138" s="67" t="s">
        <v>392</v>
      </c>
      <c r="F138" s="68" t="s">
        <v>393</v>
      </c>
      <c r="G138" s="68">
        <f>IF(H138*I138/100+0.000005 &lt;1, TRUNC(H138*I138/100+0.000005, 옵션!$E$13), TRUNC(H138*I138/100+0.000005, 옵션!$E$13))</f>
        <v>0.22500000000000001</v>
      </c>
      <c r="H138" s="68">
        <f>옵션!$B$13</f>
        <v>100</v>
      </c>
      <c r="I138" s="68">
        <f>SUM(AA137:AA137)</f>
        <v>0.22500000000000001</v>
      </c>
      <c r="J138" s="68"/>
      <c r="K138" s="67"/>
      <c r="L138" s="68"/>
      <c r="M138" s="68"/>
      <c r="N138" s="68"/>
      <c r="O138" s="68" t="str">
        <f>IF(I138*M138=0, "", I138*M138*(N138/100))</f>
        <v/>
      </c>
      <c r="P138" s="69"/>
      <c r="Q138" s="69">
        <f>TRUNC(P138*M138*N138/100)</f>
        <v>0</v>
      </c>
      <c r="R138" s="69"/>
      <c r="S138" s="70"/>
      <c r="T138" s="70"/>
      <c r="Z138" s="62" t="s">
        <v>520</v>
      </c>
      <c r="AA138" s="62">
        <f>SUM(AA137:AA137)</f>
        <v>0.22500000000000001</v>
      </c>
    </row>
    <row r="139" spans="2:27" ht="21.95" customHeight="1">
      <c r="B139" s="63" t="s">
        <v>556</v>
      </c>
      <c r="D139" s="231" t="s">
        <v>588</v>
      </c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  <c r="R139" s="232"/>
      <c r="S139" s="232"/>
      <c r="T139" s="233"/>
    </row>
    <row r="140" spans="2:27" ht="21.95" customHeight="1">
      <c r="B140" s="63" t="s">
        <v>515</v>
      </c>
      <c r="C140" s="63" t="s">
        <v>192</v>
      </c>
      <c r="D140" s="67" t="s">
        <v>190</v>
      </c>
      <c r="E140" s="67" t="s">
        <v>193</v>
      </c>
      <c r="F140" s="68" t="s">
        <v>148</v>
      </c>
      <c r="G140" s="68">
        <v>1</v>
      </c>
      <c r="H140" s="68">
        <f>IF(I140&lt;&gt;0, G140-I140, "")</f>
        <v>0</v>
      </c>
      <c r="I140" s="68">
        <v>1</v>
      </c>
      <c r="J140" s="68"/>
      <c r="K140" s="67" t="s">
        <v>390</v>
      </c>
      <c r="L140" s="68" t="s">
        <v>392</v>
      </c>
      <c r="M140" s="68">
        <v>0.27100000000000002</v>
      </c>
      <c r="N140" s="68">
        <v>100</v>
      </c>
      <c r="O140" s="68">
        <f>IF(I140*M140=0, "", I140*M140*(N140/100))</f>
        <v>0.27100000000000002</v>
      </c>
      <c r="P140" s="69"/>
      <c r="Q140" s="69">
        <f>TRUNC(P140*M140*N140/100)</f>
        <v>0</v>
      </c>
      <c r="R140" s="69"/>
      <c r="S140" s="70" t="s">
        <v>529</v>
      </c>
      <c r="T140" s="70"/>
      <c r="AA140" s="62">
        <f>O140</f>
        <v>0.27100000000000002</v>
      </c>
    </row>
    <row r="141" spans="2:27" ht="21.95" customHeight="1">
      <c r="B141" s="63" t="s">
        <v>515</v>
      </c>
      <c r="C141" s="63" t="s">
        <v>390</v>
      </c>
      <c r="D141" s="67" t="s">
        <v>391</v>
      </c>
      <c r="E141" s="67" t="s">
        <v>392</v>
      </c>
      <c r="F141" s="68" t="s">
        <v>393</v>
      </c>
      <c r="G141" s="68">
        <f>IF(H141*I141/100+0.000005 &lt;1, TRUNC(H141*I141/100+0.000005, 옵션!$E$13), TRUNC(H141*I141/100+0.000005, 옵션!$E$13))</f>
        <v>0.27100000000000002</v>
      </c>
      <c r="H141" s="68">
        <f>옵션!$B$13</f>
        <v>100</v>
      </c>
      <c r="I141" s="68">
        <f>SUM(AA140:AA140)</f>
        <v>0.27100000000000002</v>
      </c>
      <c r="J141" s="68"/>
      <c r="K141" s="67"/>
      <c r="L141" s="68"/>
      <c r="M141" s="68"/>
      <c r="N141" s="68"/>
      <c r="O141" s="68" t="str">
        <f>IF(I141*M141=0, "", I141*M141*(N141/100))</f>
        <v/>
      </c>
      <c r="P141" s="69"/>
      <c r="Q141" s="69">
        <f>TRUNC(P141*M141*N141/100)</f>
        <v>0</v>
      </c>
      <c r="R141" s="69"/>
      <c r="S141" s="70"/>
      <c r="T141" s="70"/>
      <c r="Z141" s="62" t="s">
        <v>520</v>
      </c>
      <c r="AA141" s="62">
        <f>SUM(AA140:AA140)</f>
        <v>0.27100000000000002</v>
      </c>
    </row>
    <row r="142" spans="2:27" ht="21.95" customHeight="1">
      <c r="B142" s="63" t="s">
        <v>556</v>
      </c>
      <c r="D142" s="231" t="s">
        <v>589</v>
      </c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  <c r="R142" s="232"/>
      <c r="S142" s="232"/>
      <c r="T142" s="233"/>
    </row>
    <row r="143" spans="2:27" ht="21.95" customHeight="1">
      <c r="B143" s="63" t="s">
        <v>515</v>
      </c>
      <c r="C143" s="63" t="s">
        <v>194</v>
      </c>
      <c r="D143" s="67" t="s">
        <v>190</v>
      </c>
      <c r="E143" s="67" t="s">
        <v>195</v>
      </c>
      <c r="F143" s="68" t="s">
        <v>148</v>
      </c>
      <c r="G143" s="68">
        <v>1</v>
      </c>
      <c r="H143" s="68">
        <f>IF(I143&lt;&gt;0, G143-I143, "")</f>
        <v>0</v>
      </c>
      <c r="I143" s="68">
        <v>1</v>
      </c>
      <c r="J143" s="68"/>
      <c r="K143" s="67" t="s">
        <v>390</v>
      </c>
      <c r="L143" s="68" t="s">
        <v>392</v>
      </c>
      <c r="M143" s="68">
        <v>0.27100000000000002</v>
      </c>
      <c r="N143" s="68">
        <v>100</v>
      </c>
      <c r="O143" s="68">
        <f>IF(I143*M143=0, "", I143*M143*(N143/100))</f>
        <v>0.27100000000000002</v>
      </c>
      <c r="P143" s="69"/>
      <c r="Q143" s="69">
        <f>TRUNC(P143*M143*N143/100)</f>
        <v>0</v>
      </c>
      <c r="R143" s="69"/>
      <c r="S143" s="70" t="s">
        <v>529</v>
      </c>
      <c r="T143" s="70"/>
      <c r="AA143" s="62">
        <f>O143</f>
        <v>0.27100000000000002</v>
      </c>
    </row>
    <row r="144" spans="2:27" ht="21.95" customHeight="1">
      <c r="B144" s="63" t="s">
        <v>515</v>
      </c>
      <c r="C144" s="63" t="s">
        <v>390</v>
      </c>
      <c r="D144" s="67" t="s">
        <v>391</v>
      </c>
      <c r="E144" s="67" t="s">
        <v>392</v>
      </c>
      <c r="F144" s="68" t="s">
        <v>393</v>
      </c>
      <c r="G144" s="68">
        <f>IF(H144*I144/100+0.000005 &lt;1, TRUNC(H144*I144/100+0.000005, 옵션!$E$13), TRUNC(H144*I144/100+0.000005, 옵션!$E$13))</f>
        <v>0.27100000000000002</v>
      </c>
      <c r="H144" s="68">
        <f>옵션!$B$13</f>
        <v>100</v>
      </c>
      <c r="I144" s="68">
        <f>SUM(AA143:AA143)</f>
        <v>0.27100000000000002</v>
      </c>
      <c r="J144" s="68"/>
      <c r="K144" s="67"/>
      <c r="L144" s="68"/>
      <c r="M144" s="68"/>
      <c r="N144" s="68"/>
      <c r="O144" s="68" t="str">
        <f>IF(I144*M144=0, "", I144*M144*(N144/100))</f>
        <v/>
      </c>
      <c r="P144" s="69"/>
      <c r="Q144" s="69">
        <f>TRUNC(P144*M144*N144/100)</f>
        <v>0</v>
      </c>
      <c r="R144" s="69"/>
      <c r="S144" s="70"/>
      <c r="T144" s="70"/>
      <c r="Z144" s="62" t="s">
        <v>520</v>
      </c>
      <c r="AA144" s="62">
        <f>SUM(AA143:AA143)</f>
        <v>0.27100000000000002</v>
      </c>
    </row>
    <row r="145" spans="2:34" ht="21.95" customHeight="1">
      <c r="B145" s="63" t="s">
        <v>556</v>
      </c>
      <c r="D145" s="231" t="s">
        <v>590</v>
      </c>
      <c r="E145" s="232"/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  <c r="R145" s="232"/>
      <c r="S145" s="232"/>
      <c r="T145" s="233"/>
    </row>
    <row r="146" spans="2:34" ht="21.95" customHeight="1">
      <c r="B146" s="63" t="s">
        <v>515</v>
      </c>
      <c r="C146" s="63" t="s">
        <v>196</v>
      </c>
      <c r="D146" s="67" t="s">
        <v>190</v>
      </c>
      <c r="E146" s="67" t="s">
        <v>197</v>
      </c>
      <c r="F146" s="68" t="s">
        <v>148</v>
      </c>
      <c r="G146" s="68">
        <v>1</v>
      </c>
      <c r="H146" s="68">
        <f>IF(I146&lt;&gt;0, G146-I146, "")</f>
        <v>0</v>
      </c>
      <c r="I146" s="68">
        <v>1</v>
      </c>
      <c r="J146" s="68"/>
      <c r="K146" s="67" t="s">
        <v>390</v>
      </c>
      <c r="L146" s="68" t="s">
        <v>392</v>
      </c>
      <c r="M146" s="68">
        <v>0.22500000000000001</v>
      </c>
      <c r="N146" s="68">
        <v>100</v>
      </c>
      <c r="O146" s="68">
        <f>IF(I146*M146=0, "", I146*M146*(N146/100))</f>
        <v>0.22500000000000001</v>
      </c>
      <c r="P146" s="69"/>
      <c r="Q146" s="69">
        <f>TRUNC(P146*M146*N146/100)</f>
        <v>0</v>
      </c>
      <c r="R146" s="69"/>
      <c r="S146" s="70" t="s">
        <v>529</v>
      </c>
      <c r="T146" s="70"/>
      <c r="AA146" s="62">
        <f>O146</f>
        <v>0.22500000000000001</v>
      </c>
    </row>
    <row r="147" spans="2:34" ht="21.95" customHeight="1">
      <c r="B147" s="63" t="s">
        <v>515</v>
      </c>
      <c r="C147" s="63" t="s">
        <v>390</v>
      </c>
      <c r="D147" s="67" t="s">
        <v>391</v>
      </c>
      <c r="E147" s="67" t="s">
        <v>392</v>
      </c>
      <c r="F147" s="68" t="s">
        <v>393</v>
      </c>
      <c r="G147" s="68">
        <f>IF(H147*I147/100+0.000005 &lt;1, TRUNC(H147*I147/100+0.000005, 옵션!$E$13), TRUNC(H147*I147/100+0.000005, 옵션!$E$13))</f>
        <v>0.22500000000000001</v>
      </c>
      <c r="H147" s="68">
        <f>옵션!$B$13</f>
        <v>100</v>
      </c>
      <c r="I147" s="68">
        <f>SUM(AA146:AA146)</f>
        <v>0.22500000000000001</v>
      </c>
      <c r="J147" s="68"/>
      <c r="K147" s="67"/>
      <c r="L147" s="68"/>
      <c r="M147" s="68"/>
      <c r="N147" s="68"/>
      <c r="O147" s="68" t="str">
        <f>IF(I147*M147=0, "", I147*M147*(N147/100))</f>
        <v/>
      </c>
      <c r="P147" s="69"/>
      <c r="Q147" s="69">
        <f>TRUNC(P147*M147*N147/100)</f>
        <v>0</v>
      </c>
      <c r="R147" s="69"/>
      <c r="S147" s="70"/>
      <c r="T147" s="70"/>
      <c r="Z147" s="62" t="s">
        <v>520</v>
      </c>
      <c r="AA147" s="62">
        <f>SUM(AA146:AA146)</f>
        <v>0.22500000000000001</v>
      </c>
    </row>
    <row r="148" spans="2:34" ht="21.95" customHeight="1">
      <c r="B148" s="63" t="s">
        <v>556</v>
      </c>
      <c r="D148" s="231" t="s">
        <v>591</v>
      </c>
      <c r="E148" s="232"/>
      <c r="F148" s="232"/>
      <c r="G148" s="232"/>
      <c r="H148" s="232"/>
      <c r="I148" s="232"/>
      <c r="J148" s="232"/>
      <c r="K148" s="232"/>
      <c r="L148" s="232"/>
      <c r="M148" s="232"/>
      <c r="N148" s="232"/>
      <c r="O148" s="232"/>
      <c r="P148" s="232"/>
      <c r="Q148" s="232"/>
      <c r="R148" s="232"/>
      <c r="S148" s="232"/>
      <c r="T148" s="233"/>
    </row>
    <row r="149" spans="2:34" ht="21.95" customHeight="1">
      <c r="B149" s="63" t="s">
        <v>515</v>
      </c>
      <c r="C149" s="63" t="s">
        <v>198</v>
      </c>
      <c r="D149" s="67" t="s">
        <v>190</v>
      </c>
      <c r="E149" s="67" t="s">
        <v>199</v>
      </c>
      <c r="F149" s="68" t="s">
        <v>148</v>
      </c>
      <c r="G149" s="68">
        <v>1</v>
      </c>
      <c r="H149" s="68">
        <f>IF(I149&lt;&gt;0, G149-I149, "")</f>
        <v>0</v>
      </c>
      <c r="I149" s="68">
        <v>1</v>
      </c>
      <c r="J149" s="68"/>
      <c r="K149" s="67" t="s">
        <v>390</v>
      </c>
      <c r="L149" s="68" t="s">
        <v>392</v>
      </c>
      <c r="M149" s="68">
        <v>0.27100000000000002</v>
      </c>
      <c r="N149" s="68">
        <v>100</v>
      </c>
      <c r="O149" s="68">
        <f>IF(I149*M149=0, "", I149*M149*(N149/100))</f>
        <v>0.27100000000000002</v>
      </c>
      <c r="P149" s="69"/>
      <c r="Q149" s="69">
        <f>TRUNC(P149*M149*N149/100)</f>
        <v>0</v>
      </c>
      <c r="R149" s="69"/>
      <c r="S149" s="70" t="s">
        <v>529</v>
      </c>
      <c r="T149" s="70"/>
      <c r="AA149" s="62">
        <f>O149</f>
        <v>0.27100000000000002</v>
      </c>
    </row>
    <row r="150" spans="2:34" ht="21.95" customHeight="1">
      <c r="B150" s="63" t="s">
        <v>515</v>
      </c>
      <c r="C150" s="63" t="s">
        <v>390</v>
      </c>
      <c r="D150" s="67" t="s">
        <v>391</v>
      </c>
      <c r="E150" s="67" t="s">
        <v>392</v>
      </c>
      <c r="F150" s="68" t="s">
        <v>393</v>
      </c>
      <c r="G150" s="68">
        <f>IF(H150*I150/100+0.000005 &lt;1, TRUNC(H150*I150/100+0.000005, 옵션!$E$13), TRUNC(H150*I150/100+0.000005, 옵션!$E$13))</f>
        <v>0.27100000000000002</v>
      </c>
      <c r="H150" s="68">
        <f>옵션!$B$13</f>
        <v>100</v>
      </c>
      <c r="I150" s="68">
        <f>SUM(AA149:AA149)</f>
        <v>0.27100000000000002</v>
      </c>
      <c r="J150" s="68"/>
      <c r="K150" s="67"/>
      <c r="L150" s="68"/>
      <c r="M150" s="68"/>
      <c r="N150" s="68"/>
      <c r="O150" s="68" t="str">
        <f>IF(I150*M150=0, "", I150*M150*(N150/100))</f>
        <v/>
      </c>
      <c r="P150" s="69"/>
      <c r="Q150" s="69">
        <f>TRUNC(P150*M150*N150/100)</f>
        <v>0</v>
      </c>
      <c r="R150" s="69"/>
      <c r="S150" s="70"/>
      <c r="T150" s="70"/>
      <c r="Z150" s="62" t="s">
        <v>520</v>
      </c>
      <c r="AA150" s="62">
        <f>SUM(AA149:AA149)</f>
        <v>0.27100000000000002</v>
      </c>
    </row>
    <row r="151" spans="2:34" ht="21.95" customHeight="1">
      <c r="B151" s="63" t="s">
        <v>556</v>
      </c>
      <c r="D151" s="231" t="s">
        <v>592</v>
      </c>
      <c r="E151" s="232"/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  <c r="R151" s="232"/>
      <c r="S151" s="232"/>
      <c r="T151" s="233"/>
    </row>
    <row r="152" spans="2:34" ht="21.95" customHeight="1">
      <c r="B152" s="63" t="s">
        <v>515</v>
      </c>
      <c r="C152" s="63" t="s">
        <v>530</v>
      </c>
      <c r="D152" s="67" t="s">
        <v>517</v>
      </c>
      <c r="E152" s="67" t="s">
        <v>531</v>
      </c>
      <c r="F152" s="68" t="s">
        <v>348</v>
      </c>
      <c r="G152" s="68">
        <v>1</v>
      </c>
      <c r="H152" s="68">
        <f>IF(I152&lt;&gt;0, G152-I152, "")</f>
        <v>0</v>
      </c>
      <c r="I152" s="68">
        <v>1</v>
      </c>
      <c r="J152" s="68"/>
      <c r="K152" s="67" t="s">
        <v>404</v>
      </c>
      <c r="L152" s="68" t="s">
        <v>405</v>
      </c>
      <c r="M152" s="68">
        <v>0.4</v>
      </c>
      <c r="N152" s="68">
        <v>100</v>
      </c>
      <c r="O152" s="68">
        <f>IF(I152*M152=0, "", I152*M152*(N152/100))</f>
        <v>0.4</v>
      </c>
      <c r="P152" s="69"/>
      <c r="Q152" s="69">
        <f>TRUNC(P152*M152*N152/100)</f>
        <v>0</v>
      </c>
      <c r="R152" s="69"/>
      <c r="S152" s="70" t="s">
        <v>532</v>
      </c>
      <c r="T152" s="70"/>
      <c r="AG152" s="62">
        <f>O152</f>
        <v>0.4</v>
      </c>
    </row>
    <row r="153" spans="2:34" ht="21.95" customHeight="1">
      <c r="B153" s="63" t="s">
        <v>515</v>
      </c>
      <c r="C153" s="63" t="s">
        <v>404</v>
      </c>
      <c r="D153" s="67" t="s">
        <v>391</v>
      </c>
      <c r="E153" s="67" t="s">
        <v>405</v>
      </c>
      <c r="F153" s="68" t="s">
        <v>393</v>
      </c>
      <c r="G153" s="68">
        <f>IF(H153*I153/100+0.000005 &lt;1, TRUNC(H153*I153/100+0.000005, 옵션!$E$13), TRUNC(H153*I153/100+0.000005, 옵션!$E$13))</f>
        <v>0.4</v>
      </c>
      <c r="H153" s="68">
        <f>옵션!$B$13</f>
        <v>100</v>
      </c>
      <c r="I153" s="68">
        <f>SUM(AG152:AG152)</f>
        <v>0.4</v>
      </c>
      <c r="J153" s="68"/>
      <c r="K153" s="67"/>
      <c r="L153" s="68"/>
      <c r="M153" s="68"/>
      <c r="N153" s="68"/>
      <c r="O153" s="68" t="str">
        <f>IF(I153*M153=0, "", I153*M153*(N153/100))</f>
        <v/>
      </c>
      <c r="P153" s="69"/>
      <c r="Q153" s="69">
        <f>TRUNC(P153*M153*N153/100)</f>
        <v>0</v>
      </c>
      <c r="R153" s="69"/>
      <c r="S153" s="70"/>
      <c r="T153" s="70"/>
      <c r="Z153" s="62" t="s">
        <v>520</v>
      </c>
      <c r="AG153" s="62">
        <f>SUM(AG152:AG152)</f>
        <v>0.4</v>
      </c>
    </row>
    <row r="154" spans="2:34" ht="21.95" customHeight="1">
      <c r="B154" s="63" t="s">
        <v>556</v>
      </c>
      <c r="D154" s="231" t="s">
        <v>593</v>
      </c>
      <c r="E154" s="232"/>
      <c r="F154" s="232"/>
      <c r="G154" s="232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  <c r="R154" s="232"/>
      <c r="S154" s="232"/>
      <c r="T154" s="233"/>
    </row>
    <row r="155" spans="2:34" ht="21.95" customHeight="1">
      <c r="B155" s="63" t="s">
        <v>515</v>
      </c>
      <c r="C155" s="63" t="s">
        <v>279</v>
      </c>
      <c r="D155" s="67" t="s">
        <v>280</v>
      </c>
      <c r="E155" s="67" t="s">
        <v>281</v>
      </c>
      <c r="F155" s="68" t="s">
        <v>282</v>
      </c>
      <c r="G155" s="68">
        <v>0.57999999999999996</v>
      </c>
      <c r="H155" s="68">
        <f>IF(I155&lt;&gt;0, G155-I155, "")</f>
        <v>0</v>
      </c>
      <c r="I155" s="68">
        <v>0.57999999999999996</v>
      </c>
      <c r="J155" s="68"/>
      <c r="K155" s="67" t="s">
        <v>406</v>
      </c>
      <c r="L155" s="68" t="s">
        <v>407</v>
      </c>
      <c r="M155" s="68">
        <v>0.3</v>
      </c>
      <c r="N155" s="68">
        <v>100</v>
      </c>
      <c r="O155" s="68">
        <f>IF(I155*M155=0, "", I155*M155*(N155/100))</f>
        <v>0.17399999999999999</v>
      </c>
      <c r="P155" s="69"/>
      <c r="Q155" s="69">
        <f>TRUNC(P155*M155*N155/100)</f>
        <v>0</v>
      </c>
      <c r="R155" s="69"/>
      <c r="S155" s="70" t="s">
        <v>524</v>
      </c>
      <c r="T155" s="70"/>
      <c r="AH155" s="62">
        <f>O155</f>
        <v>0.17399999999999999</v>
      </c>
    </row>
    <row r="156" spans="2:34" ht="21.95" customHeight="1">
      <c r="B156" s="63" t="s">
        <v>515</v>
      </c>
      <c r="C156" s="63" t="s">
        <v>406</v>
      </c>
      <c r="D156" s="67" t="s">
        <v>391</v>
      </c>
      <c r="E156" s="67" t="s">
        <v>407</v>
      </c>
      <c r="F156" s="68" t="s">
        <v>393</v>
      </c>
      <c r="G156" s="68">
        <f>IF(H156*I156/100+0.000005 &lt;1, TRUNC(H156*I156/100+0.000005, 옵션!$E$13), TRUNC(H156*I156/100+0.000005, 옵션!$E$13))</f>
        <v>0.17399999999999999</v>
      </c>
      <c r="H156" s="68">
        <f>옵션!$B$13</f>
        <v>100</v>
      </c>
      <c r="I156" s="68">
        <f>SUM(AH155:AH155)</f>
        <v>0.17399999999999999</v>
      </c>
      <c r="J156" s="68"/>
      <c r="K156" s="67"/>
      <c r="L156" s="68"/>
      <c r="M156" s="68"/>
      <c r="N156" s="68"/>
      <c r="O156" s="68" t="str">
        <f>IF(I156*M156=0, "", I156*M156*(N156/100))</f>
        <v/>
      </c>
      <c r="P156" s="69"/>
      <c r="Q156" s="69">
        <f>TRUNC(P156*M156*N156/100)</f>
        <v>0</v>
      </c>
      <c r="R156" s="69"/>
      <c r="S156" s="70"/>
      <c r="T156" s="70"/>
      <c r="Z156" s="62" t="s">
        <v>520</v>
      </c>
      <c r="AH156" s="62">
        <f>SUM(AH155:AH155)</f>
        <v>0.17399999999999999</v>
      </c>
    </row>
    <row r="157" spans="2:34" ht="21.95" customHeight="1">
      <c r="B157" s="63" t="s">
        <v>556</v>
      </c>
      <c r="D157" s="231" t="s">
        <v>594</v>
      </c>
      <c r="E157" s="232"/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  <c r="R157" s="232"/>
      <c r="S157" s="232"/>
      <c r="T157" s="233"/>
    </row>
    <row r="158" spans="2:34" ht="21.95" customHeight="1">
      <c r="B158" s="63" t="s">
        <v>515</v>
      </c>
      <c r="C158" s="63" t="s">
        <v>279</v>
      </c>
      <c r="D158" s="67" t="s">
        <v>280</v>
      </c>
      <c r="E158" s="67" t="s">
        <v>281</v>
      </c>
      <c r="F158" s="68" t="s">
        <v>282</v>
      </c>
      <c r="G158" s="68">
        <v>1.1499999999999999</v>
      </c>
      <c r="H158" s="68">
        <f>IF(I158&lt;&gt;0, G158-I158, "")</f>
        <v>0</v>
      </c>
      <c r="I158" s="68">
        <v>1.1499999999999999</v>
      </c>
      <c r="J158" s="68"/>
      <c r="K158" s="67" t="s">
        <v>406</v>
      </c>
      <c r="L158" s="68" t="s">
        <v>407</v>
      </c>
      <c r="M158" s="68">
        <v>0.3</v>
      </c>
      <c r="N158" s="68">
        <v>100</v>
      </c>
      <c r="O158" s="68">
        <f>IF(I158*M158=0, "", I158*M158*(N158/100))</f>
        <v>0.34499999999999997</v>
      </c>
      <c r="P158" s="69"/>
      <c r="Q158" s="69">
        <f>TRUNC(P158*M158*N158/100)</f>
        <v>0</v>
      </c>
      <c r="R158" s="69"/>
      <c r="S158" s="70" t="s">
        <v>524</v>
      </c>
      <c r="T158" s="70"/>
      <c r="AH158" s="62">
        <f>O158</f>
        <v>0.34499999999999997</v>
      </c>
    </row>
    <row r="159" spans="2:34" ht="21.95" customHeight="1">
      <c r="B159" s="63" t="s">
        <v>515</v>
      </c>
      <c r="C159" s="63" t="s">
        <v>406</v>
      </c>
      <c r="D159" s="67" t="s">
        <v>391</v>
      </c>
      <c r="E159" s="67" t="s">
        <v>407</v>
      </c>
      <c r="F159" s="68" t="s">
        <v>393</v>
      </c>
      <c r="G159" s="68">
        <f>IF(H159*I159/100+0.000005 &lt;1, TRUNC(H159*I159/100+0.000005, 옵션!$E$13), TRUNC(H159*I159/100+0.000005, 옵션!$E$13))</f>
        <v>0.34499999999999997</v>
      </c>
      <c r="H159" s="68">
        <f>옵션!$B$13</f>
        <v>100</v>
      </c>
      <c r="I159" s="68">
        <f>SUM(AH158:AH158)</f>
        <v>0.34499999999999997</v>
      </c>
      <c r="J159" s="68"/>
      <c r="K159" s="67"/>
      <c r="L159" s="68"/>
      <c r="M159" s="68"/>
      <c r="N159" s="68"/>
      <c r="O159" s="68" t="str">
        <f>IF(I159*M159=0, "", I159*M159*(N159/100))</f>
        <v/>
      </c>
      <c r="P159" s="69"/>
      <c r="Q159" s="69">
        <f>TRUNC(P159*M159*N159/100)</f>
        <v>0</v>
      </c>
      <c r="R159" s="69"/>
      <c r="S159" s="70"/>
      <c r="T159" s="70"/>
      <c r="Z159" s="62" t="s">
        <v>520</v>
      </c>
      <c r="AH159" s="62">
        <f>SUM(AH158:AH158)</f>
        <v>0.34499999999999997</v>
      </c>
    </row>
    <row r="160" spans="2:34" ht="21.95" customHeight="1">
      <c r="B160" s="63" t="s">
        <v>556</v>
      </c>
      <c r="D160" s="231" t="s">
        <v>595</v>
      </c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233"/>
    </row>
    <row r="161" spans="2:30" ht="21.95" customHeight="1">
      <c r="B161" s="63" t="s">
        <v>515</v>
      </c>
      <c r="C161" s="63" t="s">
        <v>234</v>
      </c>
      <c r="D161" s="67" t="s">
        <v>235</v>
      </c>
      <c r="E161" s="67" t="s">
        <v>236</v>
      </c>
      <c r="F161" s="68" t="s">
        <v>128</v>
      </c>
      <c r="G161" s="68">
        <v>1</v>
      </c>
      <c r="H161" s="68">
        <f>IF(I161&lt;&gt;0, G161-I161, "")</f>
        <v>0</v>
      </c>
      <c r="I161" s="68">
        <v>1</v>
      </c>
      <c r="J161" s="68"/>
      <c r="K161" s="67" t="s">
        <v>398</v>
      </c>
      <c r="L161" s="68" t="s">
        <v>1198</v>
      </c>
      <c r="M161" s="68">
        <v>7.0000000000000001E-3</v>
      </c>
      <c r="N161" s="68">
        <v>150</v>
      </c>
      <c r="O161" s="68">
        <f>IF(I161*M161=0, "", I161*M161*(N161/100))</f>
        <v>1.0500000000000001E-2</v>
      </c>
      <c r="P161" s="69"/>
      <c r="Q161" s="69">
        <f>TRUNC(P161*M161*N161/100)</f>
        <v>0</v>
      </c>
      <c r="R161" s="69"/>
      <c r="S161" s="70" t="s">
        <v>1199</v>
      </c>
      <c r="T161" s="70"/>
      <c r="AD161" s="62">
        <f>O161</f>
        <v>1.0500000000000001E-2</v>
      </c>
    </row>
    <row r="162" spans="2:30" ht="21.95" customHeight="1">
      <c r="B162" s="63" t="s">
        <v>515</v>
      </c>
      <c r="C162" s="63" t="s">
        <v>398</v>
      </c>
      <c r="D162" s="67" t="s">
        <v>391</v>
      </c>
      <c r="E162" s="68" t="s">
        <v>1198</v>
      </c>
      <c r="F162" s="68" t="s">
        <v>393</v>
      </c>
      <c r="G162" s="68">
        <f>IF(H162*I162/100+0.000005 &lt;1, TRUNC(H162*I162/100+0.000005, 옵션!$E$13), TRUNC(H162*I162/100+0.000005, 옵션!$E$13))</f>
        <v>1.0500000000000001E-2</v>
      </c>
      <c r="H162" s="68">
        <f>옵션!$B$13</f>
        <v>100</v>
      </c>
      <c r="I162" s="68">
        <f>SUM(AD161:AD161)</f>
        <v>1.0500000000000001E-2</v>
      </c>
      <c r="J162" s="68"/>
      <c r="K162" s="67"/>
      <c r="L162" s="68"/>
      <c r="M162" s="68"/>
      <c r="N162" s="68"/>
      <c r="O162" s="68" t="str">
        <f>IF(I162*M162=0, "", I162*M162*(N162/100))</f>
        <v/>
      </c>
      <c r="P162" s="69"/>
      <c r="Q162" s="69">
        <f>TRUNC(P162*M162*N162/100)</f>
        <v>0</v>
      </c>
      <c r="R162" s="69"/>
      <c r="S162" s="70"/>
      <c r="T162" s="70"/>
      <c r="Z162" s="62" t="s">
        <v>520</v>
      </c>
      <c r="AD162" s="62">
        <f>SUM(AD161:AD161)</f>
        <v>1.0500000000000001E-2</v>
      </c>
    </row>
    <row r="163" spans="2:30" ht="21.95" customHeight="1">
      <c r="B163" s="63" t="s">
        <v>556</v>
      </c>
      <c r="D163" s="231" t="s">
        <v>1204</v>
      </c>
      <c r="E163" s="232"/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  <c r="R163" s="232"/>
      <c r="S163" s="232"/>
      <c r="T163" s="233"/>
    </row>
    <row r="164" spans="2:30" ht="21.95" customHeight="1">
      <c r="B164" s="63" t="s">
        <v>515</v>
      </c>
      <c r="C164" s="63" t="s">
        <v>237</v>
      </c>
      <c r="D164" s="67" t="s">
        <v>238</v>
      </c>
      <c r="E164" s="67" t="s">
        <v>239</v>
      </c>
      <c r="F164" s="68" t="s">
        <v>128</v>
      </c>
      <c r="G164" s="68">
        <v>1</v>
      </c>
      <c r="H164" s="68">
        <f>IF(I164&lt;&gt;0, G164-I164, "")</f>
        <v>0</v>
      </c>
      <c r="I164" s="68">
        <v>1</v>
      </c>
      <c r="J164" s="68"/>
      <c r="K164" s="67" t="s">
        <v>394</v>
      </c>
      <c r="L164" s="68" t="s">
        <v>1201</v>
      </c>
      <c r="M164" s="68">
        <v>1.9E-2</v>
      </c>
      <c r="N164" s="68">
        <v>100</v>
      </c>
      <c r="O164" s="68">
        <f>IF(I164*M164=0, "", I164*M164*(N164/100))</f>
        <v>1.9E-2</v>
      </c>
      <c r="P164" s="69"/>
      <c r="Q164" s="69">
        <f>TRUNC(P164*M164*N164/100)</f>
        <v>0</v>
      </c>
      <c r="R164" s="69"/>
      <c r="S164" s="70" t="s">
        <v>1200</v>
      </c>
      <c r="T164" s="70"/>
      <c r="AB164" s="62">
        <f>O164</f>
        <v>1.9E-2</v>
      </c>
    </row>
    <row r="165" spans="2:30" ht="21.95" customHeight="1">
      <c r="B165" s="63" t="s">
        <v>515</v>
      </c>
      <c r="C165" s="63" t="s">
        <v>394</v>
      </c>
      <c r="D165" s="67" t="s">
        <v>391</v>
      </c>
      <c r="E165" s="68" t="s">
        <v>1201</v>
      </c>
      <c r="F165" s="68" t="s">
        <v>393</v>
      </c>
      <c r="G165" s="68">
        <f>IF(H165*I165/100+0.000005 &lt;1, TRUNC(H165*I165/100+0.000005, 옵션!$E$13), TRUNC(H165*I165/100+0.000005, 옵션!$E$13))</f>
        <v>1.9E-2</v>
      </c>
      <c r="H165" s="68">
        <f>옵션!$B$13</f>
        <v>100</v>
      </c>
      <c r="I165" s="68">
        <f>SUM(AB164:AB164)</f>
        <v>1.9E-2</v>
      </c>
      <c r="J165" s="68"/>
      <c r="K165" s="67"/>
      <c r="L165" s="68"/>
      <c r="M165" s="68"/>
      <c r="N165" s="68"/>
      <c r="O165" s="68" t="str">
        <f>IF(I165*M165=0, "", I165*M165*(N165/100))</f>
        <v/>
      </c>
      <c r="P165" s="69"/>
      <c r="Q165" s="69">
        <f>TRUNC(P165*M165*N165/100)</f>
        <v>0</v>
      </c>
      <c r="R165" s="69"/>
      <c r="S165" s="70"/>
      <c r="T165" s="70"/>
      <c r="Z165" s="62" t="s">
        <v>520</v>
      </c>
      <c r="AB165" s="62">
        <f>SUM(AB164:AB164)</f>
        <v>1.9E-2</v>
      </c>
    </row>
    <row r="166" spans="2:30" ht="21.95" customHeight="1">
      <c r="B166" s="63" t="s">
        <v>556</v>
      </c>
      <c r="D166" s="231" t="s">
        <v>1203</v>
      </c>
      <c r="E166" s="232"/>
      <c r="F166" s="232"/>
      <c r="G166" s="232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  <c r="R166" s="232"/>
      <c r="S166" s="232"/>
      <c r="T166" s="233"/>
    </row>
    <row r="167" spans="2:30" ht="21.95" customHeight="1">
      <c r="B167" s="63" t="s">
        <v>515</v>
      </c>
      <c r="C167" s="63" t="s">
        <v>240</v>
      </c>
      <c r="D167" s="67" t="s">
        <v>241</v>
      </c>
      <c r="E167" s="67" t="s">
        <v>242</v>
      </c>
      <c r="F167" s="68" t="s">
        <v>128</v>
      </c>
      <c r="G167" s="68">
        <v>1</v>
      </c>
      <c r="H167" s="68">
        <f>IF(I167&lt;&gt;0, G167-I167, "")</f>
        <v>0</v>
      </c>
      <c r="I167" s="68">
        <v>1</v>
      </c>
      <c r="J167" s="68"/>
      <c r="K167" s="67" t="s">
        <v>394</v>
      </c>
      <c r="L167" s="68" t="s">
        <v>1201</v>
      </c>
      <c r="M167" s="68">
        <v>1.2E-2</v>
      </c>
      <c r="N167" s="68">
        <v>100</v>
      </c>
      <c r="O167" s="68">
        <f>IF(I167*M167=0, "", I167*M167*(N167/100))</f>
        <v>1.2E-2</v>
      </c>
      <c r="P167" s="69"/>
      <c r="Q167" s="69">
        <f>TRUNC(P167*M167*N167/100)</f>
        <v>0</v>
      </c>
      <c r="R167" s="69"/>
      <c r="S167" s="70" t="s">
        <v>1200</v>
      </c>
      <c r="T167" s="70"/>
      <c r="AB167" s="62">
        <f>O167</f>
        <v>1.2E-2</v>
      </c>
    </row>
    <row r="168" spans="2:30" ht="21.95" customHeight="1">
      <c r="B168" s="63" t="s">
        <v>515</v>
      </c>
      <c r="C168" s="63" t="s">
        <v>394</v>
      </c>
      <c r="D168" s="67" t="s">
        <v>391</v>
      </c>
      <c r="E168" s="68" t="s">
        <v>1201</v>
      </c>
      <c r="F168" s="68" t="s">
        <v>393</v>
      </c>
      <c r="G168" s="68">
        <f>IF(H168*I168/100+0.000005 &lt;1, TRUNC(H168*I168/100+0.000005, 옵션!$E$13), TRUNC(H168*I168/100+0.000005, 옵션!$E$13))</f>
        <v>1.2E-2</v>
      </c>
      <c r="H168" s="68">
        <f>옵션!$B$13</f>
        <v>100</v>
      </c>
      <c r="I168" s="68">
        <f>SUM(AB167:AB167)</f>
        <v>1.2E-2</v>
      </c>
      <c r="J168" s="68"/>
      <c r="K168" s="67"/>
      <c r="L168" s="68"/>
      <c r="M168" s="68"/>
      <c r="N168" s="68"/>
      <c r="O168" s="68" t="str">
        <f>IF(I168*M168=0, "", I168*M168*(N168/100))</f>
        <v/>
      </c>
      <c r="P168" s="69"/>
      <c r="Q168" s="69">
        <f>TRUNC(P168*M168*N168/100)</f>
        <v>0</v>
      </c>
      <c r="R168" s="69"/>
      <c r="S168" s="70"/>
      <c r="T168" s="70"/>
      <c r="Z168" s="62" t="s">
        <v>520</v>
      </c>
      <c r="AB168" s="62">
        <f>SUM(AB167:AB167)</f>
        <v>1.2E-2</v>
      </c>
    </row>
    <row r="169" spans="2:30" ht="21.95" customHeight="1">
      <c r="B169" s="63" t="s">
        <v>556</v>
      </c>
      <c r="D169" s="231" t="s">
        <v>1205</v>
      </c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  <c r="R169" s="232"/>
      <c r="S169" s="232"/>
      <c r="T169" s="233"/>
    </row>
    <row r="170" spans="2:30" ht="21.95" customHeight="1">
      <c r="B170" s="63" t="s">
        <v>515</v>
      </c>
      <c r="C170" s="63" t="s">
        <v>243</v>
      </c>
      <c r="D170" s="67" t="s">
        <v>244</v>
      </c>
      <c r="E170" s="67" t="s">
        <v>245</v>
      </c>
      <c r="F170" s="68" t="s">
        <v>128</v>
      </c>
      <c r="G170" s="68">
        <v>1</v>
      </c>
      <c r="H170" s="68">
        <f>IF(I170&lt;&gt;0, G170-I170, "")</f>
        <v>0</v>
      </c>
      <c r="I170" s="68">
        <v>1</v>
      </c>
      <c r="J170" s="68"/>
      <c r="K170" s="67" t="s">
        <v>394</v>
      </c>
      <c r="L170" s="68" t="s">
        <v>1201</v>
      </c>
      <c r="M170" s="68">
        <v>1.4E-2</v>
      </c>
      <c r="N170" s="68">
        <v>120</v>
      </c>
      <c r="O170" s="68">
        <f>IF(I170*M170=0, "", I170*M170*(N170/100))</f>
        <v>1.6799999999999999E-2</v>
      </c>
      <c r="P170" s="69"/>
      <c r="Q170" s="69">
        <f>TRUNC(P170*M170*N170/100)</f>
        <v>0</v>
      </c>
      <c r="R170" s="69"/>
      <c r="S170" s="70" t="s">
        <v>1200</v>
      </c>
      <c r="T170" s="70"/>
      <c r="AB170" s="62">
        <f>O170</f>
        <v>1.6799999999999999E-2</v>
      </c>
    </row>
    <row r="171" spans="2:30" ht="21.95" customHeight="1">
      <c r="B171" s="63" t="s">
        <v>515</v>
      </c>
      <c r="C171" s="63" t="s">
        <v>394</v>
      </c>
      <c r="D171" s="67" t="s">
        <v>391</v>
      </c>
      <c r="E171" s="68" t="s">
        <v>1201</v>
      </c>
      <c r="F171" s="68" t="s">
        <v>393</v>
      </c>
      <c r="G171" s="68">
        <f>IF(H171*I171/100+0.000005 &lt;1, TRUNC(H171*I171/100+0.000005, 옵션!$E$13), TRUNC(H171*I171/100+0.000005, 옵션!$E$13))</f>
        <v>1.6799999999999999E-2</v>
      </c>
      <c r="H171" s="68">
        <f>옵션!$B$13</f>
        <v>100</v>
      </c>
      <c r="I171" s="68">
        <f>SUM(AB170:AB170)</f>
        <v>1.6799999999999999E-2</v>
      </c>
      <c r="J171" s="68"/>
      <c r="K171" s="67"/>
      <c r="L171" s="68"/>
      <c r="M171" s="68"/>
      <c r="N171" s="68"/>
      <c r="O171" s="68" t="str">
        <f>IF(I171*M171=0, "", I171*M171*(N171/100))</f>
        <v/>
      </c>
      <c r="P171" s="69"/>
      <c r="Q171" s="69">
        <f>TRUNC(P171*M171*N171/100)</f>
        <v>0</v>
      </c>
      <c r="R171" s="69"/>
      <c r="S171" s="70"/>
      <c r="T171" s="70"/>
      <c r="Z171" s="62" t="s">
        <v>520</v>
      </c>
      <c r="AB171" s="62">
        <f>SUM(AB170:AB170)</f>
        <v>1.6799999999999999E-2</v>
      </c>
    </row>
    <row r="172" spans="2:30" ht="21.95" customHeight="1">
      <c r="B172" s="63" t="s">
        <v>556</v>
      </c>
      <c r="D172" s="231" t="s">
        <v>596</v>
      </c>
      <c r="E172" s="232"/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  <c r="R172" s="232"/>
      <c r="S172" s="232"/>
      <c r="T172" s="233"/>
    </row>
    <row r="173" spans="2:30" ht="21.95" customHeight="1">
      <c r="B173" s="63" t="s">
        <v>515</v>
      </c>
      <c r="C173" s="63" t="s">
        <v>246</v>
      </c>
      <c r="D173" s="67" t="s">
        <v>247</v>
      </c>
      <c r="E173" s="67" t="s">
        <v>248</v>
      </c>
      <c r="F173" s="68" t="s">
        <v>128</v>
      </c>
      <c r="G173" s="68">
        <v>1</v>
      </c>
      <c r="H173" s="68">
        <f>IF(I173&lt;&gt;0, G173-I173, "")</f>
        <v>0</v>
      </c>
      <c r="I173" s="68">
        <v>1</v>
      </c>
      <c r="J173" s="68"/>
      <c r="K173" s="67" t="s">
        <v>394</v>
      </c>
      <c r="L173" s="68" t="s">
        <v>395</v>
      </c>
      <c r="M173" s="68">
        <v>1.7000000000000001E-2</v>
      </c>
      <c r="N173" s="68">
        <v>100</v>
      </c>
      <c r="O173" s="68">
        <f>IF(I173*M173=0, "", I173*M173*(N173/100))</f>
        <v>1.7000000000000001E-2</v>
      </c>
      <c r="P173" s="69"/>
      <c r="Q173" s="69">
        <f>TRUNC(P173*M173*N173/100)</f>
        <v>0</v>
      </c>
      <c r="R173" s="69"/>
      <c r="S173" s="70" t="s">
        <v>534</v>
      </c>
      <c r="T173" s="70"/>
      <c r="AB173" s="62">
        <f>O173</f>
        <v>1.7000000000000001E-2</v>
      </c>
    </row>
    <row r="174" spans="2:30" ht="21.95" customHeight="1">
      <c r="B174" s="63" t="s">
        <v>515</v>
      </c>
      <c r="C174" s="63" t="s">
        <v>394</v>
      </c>
      <c r="D174" s="67" t="s">
        <v>391</v>
      </c>
      <c r="E174" s="67" t="s">
        <v>395</v>
      </c>
      <c r="F174" s="68" t="s">
        <v>393</v>
      </c>
      <c r="G174" s="68">
        <f>IF(H174*I174/100+0.000005 &lt;1, TRUNC(H174*I174/100+0.000005, 옵션!$E$13), TRUNC(H174*I174/100+0.000005, 옵션!$E$13))</f>
        <v>1.7000000000000001E-2</v>
      </c>
      <c r="H174" s="68">
        <f>옵션!$B$13</f>
        <v>100</v>
      </c>
      <c r="I174" s="68">
        <f>SUM(AB173:AB173)</f>
        <v>1.7000000000000001E-2</v>
      </c>
      <c r="J174" s="68"/>
      <c r="K174" s="67"/>
      <c r="L174" s="68"/>
      <c r="M174" s="68"/>
      <c r="N174" s="68"/>
      <c r="O174" s="68" t="str">
        <f>IF(I174*M174=0, "", I174*M174*(N174/100))</f>
        <v/>
      </c>
      <c r="P174" s="69"/>
      <c r="Q174" s="69">
        <f>TRUNC(P174*M174*N174/100)</f>
        <v>0</v>
      </c>
      <c r="R174" s="69"/>
      <c r="S174" s="70"/>
      <c r="T174" s="70"/>
      <c r="Z174" s="62" t="s">
        <v>520</v>
      </c>
      <c r="AB174" s="62">
        <f>SUM(AB173:AB173)</f>
        <v>1.7000000000000001E-2</v>
      </c>
    </row>
    <row r="175" spans="2:30" ht="21.95" customHeight="1">
      <c r="B175" s="63" t="s">
        <v>556</v>
      </c>
      <c r="D175" s="231" t="s">
        <v>597</v>
      </c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232"/>
      <c r="Q175" s="232"/>
      <c r="R175" s="232"/>
      <c r="S175" s="232"/>
      <c r="T175" s="233"/>
    </row>
    <row r="176" spans="2:30" ht="21.95" customHeight="1">
      <c r="B176" s="63" t="s">
        <v>515</v>
      </c>
      <c r="C176" s="63" t="s">
        <v>249</v>
      </c>
      <c r="D176" s="67" t="s">
        <v>247</v>
      </c>
      <c r="E176" s="67" t="s">
        <v>250</v>
      </c>
      <c r="F176" s="68" t="s">
        <v>128</v>
      </c>
      <c r="G176" s="68">
        <v>1</v>
      </c>
      <c r="H176" s="68">
        <f>IF(I176&lt;&gt;0, G176-I176, "")</f>
        <v>0</v>
      </c>
      <c r="I176" s="68">
        <v>1</v>
      </c>
      <c r="J176" s="68"/>
      <c r="K176" s="67" t="s">
        <v>394</v>
      </c>
      <c r="L176" s="68" t="s">
        <v>395</v>
      </c>
      <c r="M176" s="68">
        <v>3.2000000000000001E-2</v>
      </c>
      <c r="N176" s="68">
        <v>100</v>
      </c>
      <c r="O176" s="68">
        <f>IF(I176*M176=0, "", I176*M176*(N176/100))</f>
        <v>3.2000000000000001E-2</v>
      </c>
      <c r="P176" s="69"/>
      <c r="Q176" s="69">
        <f>TRUNC(P176*M176*N176/100)</f>
        <v>0</v>
      </c>
      <c r="R176" s="69"/>
      <c r="S176" s="70" t="s">
        <v>534</v>
      </c>
      <c r="T176" s="70"/>
      <c r="AB176" s="62">
        <f>O176</f>
        <v>3.2000000000000001E-2</v>
      </c>
    </row>
    <row r="177" spans="2:28" ht="21.95" customHeight="1">
      <c r="B177" s="63" t="s">
        <v>515</v>
      </c>
      <c r="C177" s="63" t="s">
        <v>394</v>
      </c>
      <c r="D177" s="67" t="s">
        <v>391</v>
      </c>
      <c r="E177" s="67" t="s">
        <v>395</v>
      </c>
      <c r="F177" s="68" t="s">
        <v>393</v>
      </c>
      <c r="G177" s="68">
        <f>IF(H177*I177/100+0.000005 &lt;1, TRUNC(H177*I177/100+0.000005, 옵션!$E$13), TRUNC(H177*I177/100+0.000005, 옵션!$E$13))</f>
        <v>3.2000000000000001E-2</v>
      </c>
      <c r="H177" s="68">
        <f>옵션!$B$13</f>
        <v>100</v>
      </c>
      <c r="I177" s="68">
        <f>SUM(AB176:AB176)</f>
        <v>3.2000000000000001E-2</v>
      </c>
      <c r="J177" s="68"/>
      <c r="K177" s="67"/>
      <c r="L177" s="68"/>
      <c r="M177" s="68"/>
      <c r="N177" s="68"/>
      <c r="O177" s="68" t="str">
        <f>IF(I177*M177=0, "", I177*M177*(N177/100))</f>
        <v/>
      </c>
      <c r="P177" s="69"/>
      <c r="Q177" s="69">
        <f>TRUNC(P177*M177*N177/100)</f>
        <v>0</v>
      </c>
      <c r="R177" s="69"/>
      <c r="S177" s="70"/>
      <c r="T177" s="70"/>
      <c r="Z177" s="62" t="s">
        <v>520</v>
      </c>
      <c r="AB177" s="62">
        <f>SUM(AB176:AB176)</f>
        <v>3.2000000000000001E-2</v>
      </c>
    </row>
    <row r="178" spans="2:28" ht="21.95" customHeight="1">
      <c r="B178" s="63" t="s">
        <v>556</v>
      </c>
      <c r="D178" s="231" t="s">
        <v>598</v>
      </c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3"/>
    </row>
    <row r="179" spans="2:28" ht="21.95" customHeight="1">
      <c r="B179" s="63" t="s">
        <v>515</v>
      </c>
      <c r="C179" s="63" t="s">
        <v>359</v>
      </c>
      <c r="D179" s="67" t="s">
        <v>360</v>
      </c>
      <c r="E179" s="67" t="s">
        <v>361</v>
      </c>
      <c r="F179" s="68" t="s">
        <v>128</v>
      </c>
      <c r="G179" s="68">
        <v>1</v>
      </c>
      <c r="H179" s="68">
        <f>IF(I179&lt;&gt;0, G179-I179, "")</f>
        <v>0</v>
      </c>
      <c r="I179" s="68">
        <v>1</v>
      </c>
      <c r="J179" s="68"/>
      <c r="K179" s="67" t="s">
        <v>394</v>
      </c>
      <c r="L179" s="68" t="s">
        <v>395</v>
      </c>
      <c r="M179" s="68">
        <v>2.3E-2</v>
      </c>
      <c r="N179" s="68">
        <v>100</v>
      </c>
      <c r="O179" s="68">
        <f>IF(I179*M179=0, "", I179*M179*(N179/100))</f>
        <v>2.3E-2</v>
      </c>
      <c r="P179" s="69"/>
      <c r="Q179" s="69">
        <f>TRUNC(P179*M179*N179/100)</f>
        <v>0</v>
      </c>
      <c r="R179" s="69"/>
      <c r="S179" s="70" t="s">
        <v>535</v>
      </c>
      <c r="T179" s="70"/>
      <c r="AB179" s="62">
        <f>O179</f>
        <v>2.3E-2</v>
      </c>
    </row>
    <row r="180" spans="2:28" ht="21.95" customHeight="1">
      <c r="B180" s="63" t="s">
        <v>515</v>
      </c>
      <c r="C180" s="63" t="s">
        <v>394</v>
      </c>
      <c r="D180" s="67" t="s">
        <v>391</v>
      </c>
      <c r="E180" s="67" t="s">
        <v>395</v>
      </c>
      <c r="F180" s="68" t="s">
        <v>393</v>
      </c>
      <c r="G180" s="68">
        <f>IF(H180*I180/100+0.000005 &lt;1, TRUNC(H180*I180/100+0.000005, 옵션!$E$13), TRUNC(H180*I180/100+0.000005, 옵션!$E$13))</f>
        <v>2.3E-2</v>
      </c>
      <c r="H180" s="68">
        <f>옵션!$B$13</f>
        <v>100</v>
      </c>
      <c r="I180" s="68">
        <f>SUM(AB179:AB179)</f>
        <v>2.3E-2</v>
      </c>
      <c r="J180" s="68"/>
      <c r="K180" s="67"/>
      <c r="L180" s="68"/>
      <c r="M180" s="68"/>
      <c r="N180" s="68"/>
      <c r="O180" s="68" t="str">
        <f>IF(I180*M180=0, "", I180*M180*(N180/100))</f>
        <v/>
      </c>
      <c r="P180" s="69"/>
      <c r="Q180" s="69">
        <f>TRUNC(P180*M180*N180/100)</f>
        <v>0</v>
      </c>
      <c r="R180" s="69"/>
      <c r="S180" s="70"/>
      <c r="T180" s="70"/>
      <c r="Z180" s="62" t="s">
        <v>520</v>
      </c>
      <c r="AB180" s="62">
        <f>SUM(AB179:AB179)</f>
        <v>2.3E-2</v>
      </c>
    </row>
    <row r="181" spans="2:28" ht="21.95" customHeight="1">
      <c r="B181" s="63" t="s">
        <v>556</v>
      </c>
      <c r="D181" s="231" t="s">
        <v>599</v>
      </c>
      <c r="E181" s="232"/>
      <c r="F181" s="232"/>
      <c r="G181" s="232"/>
      <c r="H181" s="232"/>
      <c r="I181" s="232"/>
      <c r="J181" s="232"/>
      <c r="K181" s="232"/>
      <c r="L181" s="232"/>
      <c r="M181" s="232"/>
      <c r="N181" s="232"/>
      <c r="O181" s="232"/>
      <c r="P181" s="232"/>
      <c r="Q181" s="232"/>
      <c r="R181" s="232"/>
      <c r="S181" s="232"/>
      <c r="T181" s="233"/>
    </row>
    <row r="182" spans="2:28" ht="21.95" customHeight="1">
      <c r="B182" s="63" t="s">
        <v>515</v>
      </c>
      <c r="C182" s="63" t="s">
        <v>362</v>
      </c>
      <c r="D182" s="67" t="s">
        <v>363</v>
      </c>
      <c r="E182" s="67" t="s">
        <v>364</v>
      </c>
      <c r="F182" s="68" t="s">
        <v>128</v>
      </c>
      <c r="G182" s="68">
        <v>1</v>
      </c>
      <c r="H182" s="68">
        <f>IF(I182&lt;&gt;0, G182-I182, "")</f>
        <v>0</v>
      </c>
      <c r="I182" s="68">
        <v>1</v>
      </c>
      <c r="J182" s="68"/>
      <c r="K182" s="67" t="s">
        <v>390</v>
      </c>
      <c r="L182" s="68" t="s">
        <v>392</v>
      </c>
      <c r="M182" s="68">
        <v>1.4E-2</v>
      </c>
      <c r="N182" s="68">
        <v>100</v>
      </c>
      <c r="O182" s="68">
        <f>IF(I182*M182=0, "", I182*M182*(N182/100))</f>
        <v>1.4E-2</v>
      </c>
      <c r="P182" s="69"/>
      <c r="Q182" s="69">
        <f>TRUNC(P182*M182*N182/100)</f>
        <v>0</v>
      </c>
      <c r="R182" s="69"/>
      <c r="S182" s="70" t="s">
        <v>535</v>
      </c>
      <c r="T182" s="70"/>
      <c r="AA182" s="62">
        <f>O182</f>
        <v>1.4E-2</v>
      </c>
    </row>
    <row r="183" spans="2:28" ht="21.95" customHeight="1">
      <c r="B183" s="63" t="s">
        <v>515</v>
      </c>
      <c r="C183" s="63" t="s">
        <v>390</v>
      </c>
      <c r="D183" s="67" t="s">
        <v>391</v>
      </c>
      <c r="E183" s="67" t="s">
        <v>392</v>
      </c>
      <c r="F183" s="68" t="s">
        <v>393</v>
      </c>
      <c r="G183" s="68">
        <f>IF(H183*I183/100+0.000005 &lt;1, TRUNC(H183*I183/100+0.000005, 옵션!$E$13), TRUNC(H183*I183/100+0.000005, 옵션!$E$13))</f>
        <v>1.4E-2</v>
      </c>
      <c r="H183" s="68">
        <f>옵션!$B$13</f>
        <v>100</v>
      </c>
      <c r="I183" s="68">
        <f>SUM(AA182:AA182)</f>
        <v>1.4E-2</v>
      </c>
      <c r="J183" s="68"/>
      <c r="K183" s="67"/>
      <c r="L183" s="68"/>
      <c r="M183" s="68"/>
      <c r="N183" s="68"/>
      <c r="O183" s="68" t="str">
        <f>IF(I183*M183=0, "", I183*M183*(N183/100))</f>
        <v/>
      </c>
      <c r="P183" s="69"/>
      <c r="Q183" s="69">
        <f>TRUNC(P183*M183*N183/100)</f>
        <v>0</v>
      </c>
      <c r="R183" s="69"/>
      <c r="S183" s="70"/>
      <c r="T183" s="70"/>
      <c r="Z183" s="62" t="s">
        <v>520</v>
      </c>
      <c r="AA183" s="62">
        <f>SUM(AA182:AA182)</f>
        <v>1.4E-2</v>
      </c>
    </row>
    <row r="184" spans="2:28" ht="21.95" customHeight="1">
      <c r="B184" s="63" t="s">
        <v>556</v>
      </c>
      <c r="D184" s="231" t="s">
        <v>600</v>
      </c>
      <c r="E184" s="232"/>
      <c r="F184" s="232"/>
      <c r="G184" s="232"/>
      <c r="H184" s="232"/>
      <c r="I184" s="232"/>
      <c r="J184" s="232"/>
      <c r="K184" s="232"/>
      <c r="L184" s="232"/>
      <c r="M184" s="232"/>
      <c r="N184" s="232"/>
      <c r="O184" s="232"/>
      <c r="P184" s="232"/>
      <c r="Q184" s="232"/>
      <c r="R184" s="232"/>
      <c r="S184" s="232"/>
      <c r="T184" s="233"/>
    </row>
    <row r="185" spans="2:28" ht="21.95" customHeight="1">
      <c r="B185" s="63" t="s">
        <v>515</v>
      </c>
      <c r="C185" s="63" t="s">
        <v>365</v>
      </c>
      <c r="D185" s="67" t="s">
        <v>366</v>
      </c>
      <c r="E185" s="67" t="s">
        <v>367</v>
      </c>
      <c r="F185" s="68" t="s">
        <v>128</v>
      </c>
      <c r="G185" s="68">
        <v>1</v>
      </c>
      <c r="H185" s="68">
        <f>IF(I185&lt;&gt;0, G185-I185, "")</f>
        <v>0</v>
      </c>
      <c r="I185" s="68">
        <v>1</v>
      </c>
      <c r="J185" s="68"/>
      <c r="K185" s="67" t="s">
        <v>394</v>
      </c>
      <c r="L185" s="68" t="s">
        <v>395</v>
      </c>
      <c r="M185" s="68">
        <v>1.7000000000000001E-2</v>
      </c>
      <c r="N185" s="68">
        <v>100</v>
      </c>
      <c r="O185" s="68">
        <f>IF(I185*M185=0, "", I185*M185*(N185/100))</f>
        <v>1.7000000000000001E-2</v>
      </c>
      <c r="P185" s="69"/>
      <c r="Q185" s="69">
        <f>TRUNC(P185*M185*N185/100)</f>
        <v>0</v>
      </c>
      <c r="R185" s="69"/>
      <c r="S185" s="70" t="s">
        <v>534</v>
      </c>
      <c r="T185" s="70"/>
      <c r="AB185" s="62">
        <f>O185</f>
        <v>1.7000000000000001E-2</v>
      </c>
    </row>
    <row r="186" spans="2:28" ht="21.95" customHeight="1">
      <c r="B186" s="63" t="s">
        <v>515</v>
      </c>
      <c r="C186" s="63" t="s">
        <v>394</v>
      </c>
      <c r="D186" s="67" t="s">
        <v>391</v>
      </c>
      <c r="E186" s="67" t="s">
        <v>395</v>
      </c>
      <c r="F186" s="68" t="s">
        <v>393</v>
      </c>
      <c r="G186" s="68">
        <f>IF(H186*I186/100+0.000005 &lt;1, TRUNC(H186*I186/100+0.000005, 옵션!$E$13), TRUNC(H186*I186/100+0.000005, 옵션!$E$13))</f>
        <v>1.7000000000000001E-2</v>
      </c>
      <c r="H186" s="68">
        <f>옵션!$B$13</f>
        <v>100</v>
      </c>
      <c r="I186" s="68">
        <f>SUM(AB185:AB185)</f>
        <v>1.7000000000000001E-2</v>
      </c>
      <c r="J186" s="68"/>
      <c r="K186" s="67"/>
      <c r="L186" s="68"/>
      <c r="M186" s="68"/>
      <c r="N186" s="68"/>
      <c r="O186" s="68" t="str">
        <f>IF(I186*M186=0, "", I186*M186*(N186/100))</f>
        <v/>
      </c>
      <c r="P186" s="69"/>
      <c r="Q186" s="69">
        <f>TRUNC(P186*M186*N186/100)</f>
        <v>0</v>
      </c>
      <c r="R186" s="69"/>
      <c r="S186" s="70"/>
      <c r="T186" s="70"/>
      <c r="Z186" s="62" t="s">
        <v>520</v>
      </c>
      <c r="AB186" s="62">
        <f>SUM(AB185:AB185)</f>
        <v>1.7000000000000001E-2</v>
      </c>
    </row>
    <row r="187" spans="2:28" ht="21.95" customHeight="1">
      <c r="B187" s="63" t="s">
        <v>556</v>
      </c>
      <c r="D187" s="231" t="s">
        <v>601</v>
      </c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3"/>
    </row>
    <row r="188" spans="2:28" ht="21.95" customHeight="1">
      <c r="B188" s="63" t="s">
        <v>515</v>
      </c>
      <c r="C188" s="63" t="s">
        <v>368</v>
      </c>
      <c r="D188" s="67" t="s">
        <v>369</v>
      </c>
      <c r="E188" s="67" t="s">
        <v>370</v>
      </c>
      <c r="F188" s="68" t="s">
        <v>128</v>
      </c>
      <c r="G188" s="68">
        <v>1</v>
      </c>
      <c r="H188" s="68">
        <f>IF(I188&lt;&gt;0, G188-I188, "")</f>
        <v>0</v>
      </c>
      <c r="I188" s="68">
        <v>1</v>
      </c>
      <c r="J188" s="68"/>
      <c r="K188" s="67" t="s">
        <v>394</v>
      </c>
      <c r="L188" s="68" t="s">
        <v>395</v>
      </c>
      <c r="M188" s="68">
        <v>1.7000000000000001E-2</v>
      </c>
      <c r="N188" s="68">
        <v>100</v>
      </c>
      <c r="O188" s="68">
        <f>IF(I188*M188=0, "", I188*M188*(N188/100))</f>
        <v>1.7000000000000001E-2</v>
      </c>
      <c r="P188" s="69"/>
      <c r="Q188" s="69">
        <f>TRUNC(P188*M188*N188/100)</f>
        <v>0</v>
      </c>
      <c r="R188" s="69"/>
      <c r="S188" s="70" t="s">
        <v>534</v>
      </c>
      <c r="T188" s="70"/>
      <c r="AB188" s="62">
        <f>O188</f>
        <v>1.7000000000000001E-2</v>
      </c>
    </row>
    <row r="189" spans="2:28" ht="21.95" customHeight="1">
      <c r="B189" s="63" t="s">
        <v>515</v>
      </c>
      <c r="C189" s="63" t="s">
        <v>394</v>
      </c>
      <c r="D189" s="67" t="s">
        <v>391</v>
      </c>
      <c r="E189" s="67" t="s">
        <v>395</v>
      </c>
      <c r="F189" s="68" t="s">
        <v>393</v>
      </c>
      <c r="G189" s="68">
        <f>IF(H189*I189/100+0.000005 &lt;1, TRUNC(H189*I189/100+0.000005, 옵션!$E$13), TRUNC(H189*I189/100+0.000005, 옵션!$E$13))</f>
        <v>1.7000000000000001E-2</v>
      </c>
      <c r="H189" s="68">
        <f>옵션!$B$13</f>
        <v>100</v>
      </c>
      <c r="I189" s="68">
        <f>SUM(AB188:AB188)</f>
        <v>1.7000000000000001E-2</v>
      </c>
      <c r="J189" s="68"/>
      <c r="K189" s="67"/>
      <c r="L189" s="68"/>
      <c r="M189" s="68"/>
      <c r="N189" s="68"/>
      <c r="O189" s="68" t="str">
        <f>IF(I189*M189=0, "", I189*M189*(N189/100))</f>
        <v/>
      </c>
      <c r="P189" s="69"/>
      <c r="Q189" s="69">
        <f>TRUNC(P189*M189*N189/100)</f>
        <v>0</v>
      </c>
      <c r="R189" s="69"/>
      <c r="S189" s="70"/>
      <c r="T189" s="70"/>
      <c r="Z189" s="62" t="s">
        <v>520</v>
      </c>
      <c r="AB189" s="62">
        <f>SUM(AB188:AB188)</f>
        <v>1.7000000000000001E-2</v>
      </c>
    </row>
    <row r="190" spans="2:28" ht="21.95" customHeight="1">
      <c r="B190" s="63" t="s">
        <v>556</v>
      </c>
      <c r="D190" s="231" t="s">
        <v>602</v>
      </c>
      <c r="E190" s="232"/>
      <c r="F190" s="232"/>
      <c r="G190" s="232"/>
      <c r="H190" s="232"/>
      <c r="I190" s="232"/>
      <c r="J190" s="232"/>
      <c r="K190" s="232"/>
      <c r="L190" s="232"/>
      <c r="M190" s="232"/>
      <c r="N190" s="232"/>
      <c r="O190" s="232"/>
      <c r="P190" s="232"/>
      <c r="Q190" s="232"/>
      <c r="R190" s="232"/>
      <c r="S190" s="232"/>
      <c r="T190" s="233"/>
    </row>
    <row r="191" spans="2:28" ht="21.95" customHeight="1">
      <c r="B191" s="63" t="s">
        <v>515</v>
      </c>
      <c r="C191" s="63" t="s">
        <v>251</v>
      </c>
      <c r="D191" s="67" t="s">
        <v>252</v>
      </c>
      <c r="E191" s="67" t="s">
        <v>253</v>
      </c>
      <c r="F191" s="68" t="s">
        <v>128</v>
      </c>
      <c r="G191" s="68">
        <v>1</v>
      </c>
      <c r="H191" s="68">
        <f>IF(I191&lt;&gt;0, G191-I191, "")</f>
        <v>0</v>
      </c>
      <c r="I191" s="68">
        <v>1</v>
      </c>
      <c r="J191" s="68"/>
      <c r="K191" s="67" t="s">
        <v>394</v>
      </c>
      <c r="L191" s="68" t="s">
        <v>395</v>
      </c>
      <c r="M191" s="68">
        <v>1.4999999999999999E-2</v>
      </c>
      <c r="N191" s="68">
        <v>100</v>
      </c>
      <c r="O191" s="68">
        <f>IF(I191*M191=0, "", I191*M191*(N191/100))</f>
        <v>1.4999999999999999E-2</v>
      </c>
      <c r="P191" s="69"/>
      <c r="Q191" s="69">
        <f>TRUNC(P191*M191*N191/100)</f>
        <v>0</v>
      </c>
      <c r="R191" s="69"/>
      <c r="S191" s="70" t="s">
        <v>536</v>
      </c>
      <c r="T191" s="70"/>
      <c r="AB191" s="62">
        <f>O191</f>
        <v>1.4999999999999999E-2</v>
      </c>
    </row>
    <row r="192" spans="2:28" ht="21.95" customHeight="1">
      <c r="B192" s="63" t="s">
        <v>515</v>
      </c>
      <c r="C192" s="63" t="s">
        <v>394</v>
      </c>
      <c r="D192" s="67" t="s">
        <v>391</v>
      </c>
      <c r="E192" s="67" t="s">
        <v>395</v>
      </c>
      <c r="F192" s="68" t="s">
        <v>393</v>
      </c>
      <c r="G192" s="68">
        <f>IF(H192*I192/100+0.000005 &lt;1, TRUNC(H192*I192/100+0.000005, 옵션!$E$13), TRUNC(H192*I192/100+0.000005, 옵션!$E$13))</f>
        <v>1.4999999999999999E-2</v>
      </c>
      <c r="H192" s="68">
        <f>옵션!$B$13</f>
        <v>100</v>
      </c>
      <c r="I192" s="68">
        <f>SUM(AB191:AB191)</f>
        <v>1.4999999999999999E-2</v>
      </c>
      <c r="J192" s="68"/>
      <c r="K192" s="67"/>
      <c r="L192" s="68"/>
      <c r="M192" s="68"/>
      <c r="N192" s="68"/>
      <c r="O192" s="68" t="str">
        <f>IF(I192*M192=0, "", I192*M192*(N192/100))</f>
        <v/>
      </c>
      <c r="P192" s="69"/>
      <c r="Q192" s="69">
        <f>TRUNC(P192*M192*N192/100)</f>
        <v>0</v>
      </c>
      <c r="R192" s="69"/>
      <c r="S192" s="70"/>
      <c r="T192" s="70"/>
      <c r="Z192" s="62" t="s">
        <v>520</v>
      </c>
      <c r="AB192" s="62">
        <f>SUM(AB191:AB191)</f>
        <v>1.4999999999999999E-2</v>
      </c>
    </row>
    <row r="193" spans="2:28" ht="21.95" customHeight="1">
      <c r="B193" s="63" t="s">
        <v>556</v>
      </c>
      <c r="D193" s="231" t="s">
        <v>603</v>
      </c>
      <c r="E193" s="232"/>
      <c r="F193" s="232"/>
      <c r="G193" s="232"/>
      <c r="H193" s="232"/>
      <c r="I193" s="232"/>
      <c r="J193" s="232"/>
      <c r="K193" s="232"/>
      <c r="L193" s="232"/>
      <c r="M193" s="232"/>
      <c r="N193" s="232"/>
      <c r="O193" s="232"/>
      <c r="P193" s="232"/>
      <c r="Q193" s="232"/>
      <c r="R193" s="232"/>
      <c r="S193" s="232"/>
      <c r="T193" s="233"/>
    </row>
    <row r="194" spans="2:28" ht="21.95" customHeight="1">
      <c r="B194" s="63" t="s">
        <v>515</v>
      </c>
      <c r="C194" s="63" t="s">
        <v>254</v>
      </c>
      <c r="D194" s="67" t="s">
        <v>252</v>
      </c>
      <c r="E194" s="67" t="s">
        <v>255</v>
      </c>
      <c r="F194" s="68" t="s">
        <v>128</v>
      </c>
      <c r="G194" s="68">
        <v>1</v>
      </c>
      <c r="H194" s="68">
        <f>IF(I194&lt;&gt;0, G194-I194, "")</f>
        <v>0</v>
      </c>
      <c r="I194" s="68">
        <v>1</v>
      </c>
      <c r="J194" s="68"/>
      <c r="K194" s="67" t="s">
        <v>394</v>
      </c>
      <c r="L194" s="68" t="s">
        <v>395</v>
      </c>
      <c r="M194" s="68">
        <v>1.4999999999999999E-2</v>
      </c>
      <c r="N194" s="68">
        <v>100</v>
      </c>
      <c r="O194" s="68">
        <f>IF(I194*M194=0, "", I194*M194*(N194/100))</f>
        <v>1.4999999999999999E-2</v>
      </c>
      <c r="P194" s="69"/>
      <c r="Q194" s="69">
        <f>TRUNC(P194*M194*N194/100)</f>
        <v>0</v>
      </c>
      <c r="R194" s="69"/>
      <c r="S194" s="70" t="s">
        <v>536</v>
      </c>
      <c r="T194" s="70"/>
      <c r="AB194" s="62">
        <f>O194</f>
        <v>1.4999999999999999E-2</v>
      </c>
    </row>
    <row r="195" spans="2:28" ht="21.95" customHeight="1">
      <c r="B195" s="63" t="s">
        <v>515</v>
      </c>
      <c r="C195" s="63" t="s">
        <v>394</v>
      </c>
      <c r="D195" s="67" t="s">
        <v>391</v>
      </c>
      <c r="E195" s="67" t="s">
        <v>395</v>
      </c>
      <c r="F195" s="68" t="s">
        <v>393</v>
      </c>
      <c r="G195" s="68">
        <f>IF(H195*I195/100+0.000005 &lt;1, TRUNC(H195*I195/100+0.000005, 옵션!$E$13), TRUNC(H195*I195/100+0.000005, 옵션!$E$13))</f>
        <v>1.4999999999999999E-2</v>
      </c>
      <c r="H195" s="68">
        <f>옵션!$B$13</f>
        <v>100</v>
      </c>
      <c r="I195" s="68">
        <f>SUM(AB194:AB194)</f>
        <v>1.4999999999999999E-2</v>
      </c>
      <c r="J195" s="68"/>
      <c r="K195" s="67"/>
      <c r="L195" s="68"/>
      <c r="M195" s="68"/>
      <c r="N195" s="68"/>
      <c r="O195" s="68" t="str">
        <f>IF(I195*M195=0, "", I195*M195*(N195/100))</f>
        <v/>
      </c>
      <c r="P195" s="69"/>
      <c r="Q195" s="69">
        <f>TRUNC(P195*M195*N195/100)</f>
        <v>0</v>
      </c>
      <c r="R195" s="69"/>
      <c r="S195" s="70"/>
      <c r="T195" s="70"/>
      <c r="Z195" s="62" t="s">
        <v>520</v>
      </c>
      <c r="AB195" s="62">
        <f>SUM(AB194:AB194)</f>
        <v>1.4999999999999999E-2</v>
      </c>
    </row>
    <row r="196" spans="2:28" ht="21.95" customHeight="1">
      <c r="B196" s="63" t="s">
        <v>556</v>
      </c>
      <c r="D196" s="231" t="s">
        <v>604</v>
      </c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233"/>
    </row>
    <row r="197" spans="2:28" ht="21.95" customHeight="1">
      <c r="B197" s="63" t="s">
        <v>515</v>
      </c>
      <c r="C197" s="63" t="s">
        <v>256</v>
      </c>
      <c r="D197" s="67" t="s">
        <v>252</v>
      </c>
      <c r="E197" s="67" t="s">
        <v>257</v>
      </c>
      <c r="F197" s="68" t="s">
        <v>128</v>
      </c>
      <c r="G197" s="68">
        <v>1</v>
      </c>
      <c r="H197" s="68">
        <f>IF(I197&lt;&gt;0, G197-I197, "")</f>
        <v>0</v>
      </c>
      <c r="I197" s="68">
        <v>1</v>
      </c>
      <c r="J197" s="68"/>
      <c r="K197" s="67" t="s">
        <v>394</v>
      </c>
      <c r="L197" s="68" t="s">
        <v>395</v>
      </c>
      <c r="M197" s="68">
        <v>1.4999999999999999E-2</v>
      </c>
      <c r="N197" s="68">
        <v>90</v>
      </c>
      <c r="O197" s="68">
        <f>IF(I197*M197=0, "", I197*M197*(N197/100))</f>
        <v>1.35E-2</v>
      </c>
      <c r="P197" s="69"/>
      <c r="Q197" s="69">
        <f>TRUNC(P197*M197*N197/100)</f>
        <v>0</v>
      </c>
      <c r="R197" s="69"/>
      <c r="S197" s="70" t="s">
        <v>536</v>
      </c>
      <c r="T197" s="70"/>
      <c r="AB197" s="62">
        <f>O197</f>
        <v>1.35E-2</v>
      </c>
    </row>
    <row r="198" spans="2:28" ht="21.95" customHeight="1">
      <c r="B198" s="63" t="s">
        <v>515</v>
      </c>
      <c r="C198" s="63" t="s">
        <v>394</v>
      </c>
      <c r="D198" s="67" t="s">
        <v>391</v>
      </c>
      <c r="E198" s="67" t="s">
        <v>395</v>
      </c>
      <c r="F198" s="68" t="s">
        <v>393</v>
      </c>
      <c r="G198" s="68">
        <f>IF(H198*I198/100+0.000005 &lt;1, TRUNC(H198*I198/100+0.000005, 옵션!$E$13), TRUNC(H198*I198/100+0.000005, 옵션!$E$13))</f>
        <v>1.35E-2</v>
      </c>
      <c r="H198" s="68">
        <f>옵션!$B$13</f>
        <v>100</v>
      </c>
      <c r="I198" s="68">
        <f>SUM(AB197:AB197)</f>
        <v>1.35E-2</v>
      </c>
      <c r="J198" s="68"/>
      <c r="K198" s="67"/>
      <c r="L198" s="68"/>
      <c r="M198" s="68"/>
      <c r="N198" s="68"/>
      <c r="O198" s="68" t="str">
        <f>IF(I198*M198=0, "", I198*M198*(N198/100))</f>
        <v/>
      </c>
      <c r="P198" s="69"/>
      <c r="Q198" s="69">
        <f>TRUNC(P198*M198*N198/100)</f>
        <v>0</v>
      </c>
      <c r="R198" s="69"/>
      <c r="S198" s="70"/>
      <c r="T198" s="70"/>
      <c r="Z198" s="62" t="s">
        <v>520</v>
      </c>
      <c r="AB198" s="62">
        <f>SUM(AB197:AB197)</f>
        <v>1.35E-2</v>
      </c>
    </row>
    <row r="199" spans="2:28" ht="21.95" customHeight="1">
      <c r="B199" s="63" t="s">
        <v>556</v>
      </c>
      <c r="D199" s="231" t="s">
        <v>605</v>
      </c>
      <c r="E199" s="232"/>
      <c r="F199" s="232"/>
      <c r="G199" s="232"/>
      <c r="H199" s="232"/>
      <c r="I199" s="232"/>
      <c r="J199" s="232"/>
      <c r="K199" s="232"/>
      <c r="L199" s="232"/>
      <c r="M199" s="232"/>
      <c r="N199" s="232"/>
      <c r="O199" s="232"/>
      <c r="P199" s="232"/>
      <c r="Q199" s="232"/>
      <c r="R199" s="232"/>
      <c r="S199" s="232"/>
      <c r="T199" s="233"/>
    </row>
    <row r="200" spans="2:28" ht="21.95" customHeight="1">
      <c r="B200" s="63" t="s">
        <v>515</v>
      </c>
      <c r="C200" s="63" t="s">
        <v>258</v>
      </c>
      <c r="D200" s="67" t="s">
        <v>252</v>
      </c>
      <c r="E200" s="67" t="s">
        <v>259</v>
      </c>
      <c r="F200" s="68" t="s">
        <v>128</v>
      </c>
      <c r="G200" s="68">
        <v>1</v>
      </c>
      <c r="H200" s="68">
        <f>IF(I200&lt;&gt;0, G200-I200, "")</f>
        <v>0</v>
      </c>
      <c r="I200" s="68">
        <v>1</v>
      </c>
      <c r="J200" s="68"/>
      <c r="K200" s="67" t="s">
        <v>394</v>
      </c>
      <c r="L200" s="68" t="s">
        <v>395</v>
      </c>
      <c r="M200" s="68">
        <v>1.4999999999999999E-2</v>
      </c>
      <c r="N200" s="68">
        <v>86.7</v>
      </c>
      <c r="O200" s="68">
        <f>IF(I200*M200=0, "", I200*M200*(N200/100))</f>
        <v>1.3004999999999999E-2</v>
      </c>
      <c r="P200" s="69"/>
      <c r="Q200" s="69">
        <f>TRUNC(P200*M200*N200/100)</f>
        <v>0</v>
      </c>
      <c r="R200" s="69"/>
      <c r="S200" s="70" t="s">
        <v>536</v>
      </c>
      <c r="T200" s="70"/>
      <c r="AB200" s="62">
        <f>O200</f>
        <v>1.3004999999999999E-2</v>
      </c>
    </row>
    <row r="201" spans="2:28" ht="21.95" customHeight="1">
      <c r="B201" s="63" t="s">
        <v>515</v>
      </c>
      <c r="C201" s="63" t="s">
        <v>394</v>
      </c>
      <c r="D201" s="67" t="s">
        <v>391</v>
      </c>
      <c r="E201" s="67" t="s">
        <v>395</v>
      </c>
      <c r="F201" s="68" t="s">
        <v>393</v>
      </c>
      <c r="G201" s="68">
        <f>IF(H201*I201/100+0.000005 &lt;1, TRUNC(H201*I201/100+0.000005, 옵션!$E$13), TRUNC(H201*I201/100+0.000005, 옵션!$E$13))</f>
        <v>1.3010000000000001E-2</v>
      </c>
      <c r="H201" s="68">
        <f>옵션!$B$13</f>
        <v>100</v>
      </c>
      <c r="I201" s="68">
        <f>SUM(AB200:AB200)</f>
        <v>1.3004999999999999E-2</v>
      </c>
      <c r="J201" s="68"/>
      <c r="K201" s="67"/>
      <c r="L201" s="68"/>
      <c r="M201" s="68"/>
      <c r="N201" s="68"/>
      <c r="O201" s="68" t="str">
        <f>IF(I201*M201=0, "", I201*M201*(N201/100))</f>
        <v/>
      </c>
      <c r="P201" s="69"/>
      <c r="Q201" s="69">
        <f>TRUNC(P201*M201*N201/100)</f>
        <v>0</v>
      </c>
      <c r="R201" s="69"/>
      <c r="S201" s="70"/>
      <c r="T201" s="70"/>
      <c r="Z201" s="62" t="s">
        <v>520</v>
      </c>
      <c r="AB201" s="62">
        <f>SUM(AB200:AB200)</f>
        <v>1.3004999999999999E-2</v>
      </c>
    </row>
    <row r="202" spans="2:28" ht="21.95" customHeight="1">
      <c r="B202" s="63" t="s">
        <v>556</v>
      </c>
      <c r="D202" s="231" t="s">
        <v>606</v>
      </c>
      <c r="E202" s="232"/>
      <c r="F202" s="232"/>
      <c r="G202" s="232"/>
      <c r="H202" s="232"/>
      <c r="I202" s="232"/>
      <c r="J202" s="232"/>
      <c r="K202" s="232"/>
      <c r="L202" s="232"/>
      <c r="M202" s="232"/>
      <c r="N202" s="232"/>
      <c r="O202" s="232"/>
      <c r="P202" s="232"/>
      <c r="Q202" s="232"/>
      <c r="R202" s="232"/>
      <c r="S202" s="232"/>
      <c r="T202" s="233"/>
    </row>
    <row r="203" spans="2:28" ht="21.95" customHeight="1">
      <c r="B203" s="63" t="s">
        <v>515</v>
      </c>
      <c r="C203" s="63" t="s">
        <v>260</v>
      </c>
      <c r="D203" s="67" t="s">
        <v>252</v>
      </c>
      <c r="E203" s="67" t="s">
        <v>261</v>
      </c>
      <c r="F203" s="68" t="s">
        <v>128</v>
      </c>
      <c r="G203" s="68">
        <v>1</v>
      </c>
      <c r="H203" s="68">
        <f>IF(I203&lt;&gt;0, G203-I203, "")</f>
        <v>0</v>
      </c>
      <c r="I203" s="68">
        <v>1</v>
      </c>
      <c r="J203" s="68"/>
      <c r="K203" s="67" t="s">
        <v>394</v>
      </c>
      <c r="L203" s="68" t="s">
        <v>395</v>
      </c>
      <c r="M203" s="68">
        <v>1.4999999999999999E-2</v>
      </c>
      <c r="N203" s="68">
        <v>85</v>
      </c>
      <c r="O203" s="68">
        <f>IF(I203*M203=0, "", I203*M203*(N203/100))</f>
        <v>1.2749999999999999E-2</v>
      </c>
      <c r="P203" s="69"/>
      <c r="Q203" s="69">
        <f>TRUNC(P203*M203*N203/100)</f>
        <v>0</v>
      </c>
      <c r="R203" s="69"/>
      <c r="S203" s="70" t="s">
        <v>536</v>
      </c>
      <c r="T203" s="70"/>
      <c r="AB203" s="62">
        <f>O203</f>
        <v>1.2749999999999999E-2</v>
      </c>
    </row>
    <row r="204" spans="2:28" ht="21.95" customHeight="1">
      <c r="B204" s="63" t="s">
        <v>515</v>
      </c>
      <c r="C204" s="63" t="s">
        <v>394</v>
      </c>
      <c r="D204" s="67" t="s">
        <v>391</v>
      </c>
      <c r="E204" s="67" t="s">
        <v>395</v>
      </c>
      <c r="F204" s="68" t="s">
        <v>393</v>
      </c>
      <c r="G204" s="68">
        <f>IF(H204*I204/100+0.000005 &lt;1, TRUNC(H204*I204/100+0.000005, 옵션!$E$13), TRUNC(H204*I204/100+0.000005, 옵션!$E$13))</f>
        <v>1.2749999999999999E-2</v>
      </c>
      <c r="H204" s="68">
        <f>옵션!$B$13</f>
        <v>100</v>
      </c>
      <c r="I204" s="68">
        <f>SUM(AB203:AB203)</f>
        <v>1.2749999999999999E-2</v>
      </c>
      <c r="J204" s="68"/>
      <c r="K204" s="67"/>
      <c r="L204" s="68"/>
      <c r="M204" s="68"/>
      <c r="N204" s="68"/>
      <c r="O204" s="68" t="str">
        <f>IF(I204*M204=0, "", I204*M204*(N204/100))</f>
        <v/>
      </c>
      <c r="P204" s="69"/>
      <c r="Q204" s="69">
        <f>TRUNC(P204*M204*N204/100)</f>
        <v>0</v>
      </c>
      <c r="R204" s="69"/>
      <c r="S204" s="70"/>
      <c r="T204" s="70"/>
      <c r="Z204" s="62" t="s">
        <v>520</v>
      </c>
      <c r="AB204" s="62">
        <f>SUM(AB203:AB203)</f>
        <v>1.2749999999999999E-2</v>
      </c>
    </row>
    <row r="205" spans="2:28" ht="21.95" customHeight="1">
      <c r="B205" s="63" t="s">
        <v>556</v>
      </c>
      <c r="D205" s="231" t="s">
        <v>607</v>
      </c>
      <c r="E205" s="232"/>
      <c r="F205" s="232"/>
      <c r="G205" s="232"/>
      <c r="H205" s="232"/>
      <c r="I205" s="232"/>
      <c r="J205" s="232"/>
      <c r="K205" s="232"/>
      <c r="L205" s="232"/>
      <c r="M205" s="232"/>
      <c r="N205" s="232"/>
      <c r="O205" s="232"/>
      <c r="P205" s="232"/>
      <c r="Q205" s="232"/>
      <c r="R205" s="232"/>
      <c r="S205" s="232"/>
      <c r="T205" s="233"/>
    </row>
    <row r="206" spans="2:28" ht="21.95" customHeight="1">
      <c r="B206" s="63" t="s">
        <v>515</v>
      </c>
      <c r="C206" s="63" t="s">
        <v>262</v>
      </c>
      <c r="D206" s="67" t="s">
        <v>252</v>
      </c>
      <c r="E206" s="67" t="s">
        <v>263</v>
      </c>
      <c r="F206" s="68" t="s">
        <v>128</v>
      </c>
      <c r="G206" s="68">
        <v>1</v>
      </c>
      <c r="H206" s="68">
        <f>IF(I206&lt;&gt;0, G206-I206, "")</f>
        <v>0</v>
      </c>
      <c r="I206" s="68">
        <v>1</v>
      </c>
      <c r="J206" s="68"/>
      <c r="K206" s="67" t="s">
        <v>394</v>
      </c>
      <c r="L206" s="68" t="s">
        <v>395</v>
      </c>
      <c r="M206" s="68">
        <v>1.4999999999999999E-2</v>
      </c>
      <c r="N206" s="68">
        <v>84</v>
      </c>
      <c r="O206" s="68">
        <f>IF(I206*M206=0, "", I206*M206*(N206/100))</f>
        <v>1.2599999999999998E-2</v>
      </c>
      <c r="P206" s="69"/>
      <c r="Q206" s="69">
        <f>TRUNC(P206*M206*N206/100)</f>
        <v>0</v>
      </c>
      <c r="R206" s="69"/>
      <c r="S206" s="70" t="s">
        <v>536</v>
      </c>
      <c r="T206" s="70"/>
      <c r="AB206" s="62">
        <f>O206</f>
        <v>1.2599999999999998E-2</v>
      </c>
    </row>
    <row r="207" spans="2:28" ht="21.95" customHeight="1">
      <c r="B207" s="63" t="s">
        <v>515</v>
      </c>
      <c r="C207" s="63" t="s">
        <v>394</v>
      </c>
      <c r="D207" s="67" t="s">
        <v>391</v>
      </c>
      <c r="E207" s="67" t="s">
        <v>395</v>
      </c>
      <c r="F207" s="68" t="s">
        <v>393</v>
      </c>
      <c r="G207" s="68">
        <f>IF(H207*I207/100+0.000005 &lt;1, TRUNC(H207*I207/100+0.000005, 옵션!$E$13), TRUNC(H207*I207/100+0.000005, 옵션!$E$13))</f>
        <v>1.26E-2</v>
      </c>
      <c r="H207" s="68">
        <f>옵션!$B$13</f>
        <v>100</v>
      </c>
      <c r="I207" s="68">
        <f>SUM(AB206:AB206)</f>
        <v>1.2599999999999998E-2</v>
      </c>
      <c r="J207" s="68"/>
      <c r="K207" s="67"/>
      <c r="L207" s="68"/>
      <c r="M207" s="68"/>
      <c r="N207" s="68"/>
      <c r="O207" s="68" t="str">
        <f>IF(I207*M207=0, "", I207*M207*(N207/100))</f>
        <v/>
      </c>
      <c r="P207" s="69"/>
      <c r="Q207" s="69">
        <f>TRUNC(P207*M207*N207/100)</f>
        <v>0</v>
      </c>
      <c r="R207" s="69"/>
      <c r="S207" s="70"/>
      <c r="T207" s="70"/>
      <c r="Z207" s="62" t="s">
        <v>520</v>
      </c>
      <c r="AB207" s="62">
        <f>SUM(AB206:AB206)</f>
        <v>1.2599999999999998E-2</v>
      </c>
    </row>
    <row r="208" spans="2:28" ht="21.95" customHeight="1">
      <c r="B208" s="63" t="s">
        <v>556</v>
      </c>
      <c r="D208" s="231" t="s">
        <v>608</v>
      </c>
      <c r="E208" s="232"/>
      <c r="F208" s="232"/>
      <c r="G208" s="232"/>
      <c r="H208" s="232"/>
      <c r="I208" s="232"/>
      <c r="J208" s="232"/>
      <c r="K208" s="232"/>
      <c r="L208" s="232"/>
      <c r="M208" s="232"/>
      <c r="N208" s="232"/>
      <c r="O208" s="232"/>
      <c r="P208" s="232"/>
      <c r="Q208" s="232"/>
      <c r="R208" s="232"/>
      <c r="S208" s="232"/>
      <c r="T208" s="233"/>
    </row>
    <row r="209" spans="2:33" ht="21.95" customHeight="1">
      <c r="B209" s="63" t="s">
        <v>515</v>
      </c>
      <c r="C209" s="63" t="s">
        <v>264</v>
      </c>
      <c r="D209" s="67" t="s">
        <v>252</v>
      </c>
      <c r="E209" s="67" t="s">
        <v>265</v>
      </c>
      <c r="F209" s="68" t="s">
        <v>128</v>
      </c>
      <c r="G209" s="68">
        <v>1</v>
      </c>
      <c r="H209" s="68">
        <f>IF(I209&lt;&gt;0, G209-I209, "")</f>
        <v>0</v>
      </c>
      <c r="I209" s="68">
        <v>1</v>
      </c>
      <c r="J209" s="68"/>
      <c r="K209" s="67" t="s">
        <v>394</v>
      </c>
      <c r="L209" s="68" t="s">
        <v>395</v>
      </c>
      <c r="M209" s="68">
        <v>1.4999999999999999E-2</v>
      </c>
      <c r="N209" s="68">
        <v>83.3</v>
      </c>
      <c r="O209" s="68">
        <f>IF(I209*M209=0, "", I209*M209*(N209/100))</f>
        <v>1.2494999999999999E-2</v>
      </c>
      <c r="P209" s="69"/>
      <c r="Q209" s="69">
        <f>TRUNC(P209*M209*N209/100)</f>
        <v>0</v>
      </c>
      <c r="R209" s="69"/>
      <c r="S209" s="70" t="s">
        <v>536</v>
      </c>
      <c r="T209" s="70"/>
      <c r="AB209" s="62">
        <f>O209</f>
        <v>1.2494999999999999E-2</v>
      </c>
    </row>
    <row r="210" spans="2:33" ht="21.95" customHeight="1">
      <c r="B210" s="63" t="s">
        <v>515</v>
      </c>
      <c r="C210" s="63" t="s">
        <v>394</v>
      </c>
      <c r="D210" s="67" t="s">
        <v>391</v>
      </c>
      <c r="E210" s="67" t="s">
        <v>395</v>
      </c>
      <c r="F210" s="68" t="s">
        <v>393</v>
      </c>
      <c r="G210" s="68">
        <f>IF(H210*I210/100+0.000005 &lt;1, TRUNC(H210*I210/100+0.000005, 옵션!$E$13), TRUNC(H210*I210/100+0.000005, 옵션!$E$13))</f>
        <v>1.2500000000000001E-2</v>
      </c>
      <c r="H210" s="68">
        <f>옵션!$B$13</f>
        <v>100</v>
      </c>
      <c r="I210" s="68">
        <f>SUM(AB209:AB209)</f>
        <v>1.2494999999999999E-2</v>
      </c>
      <c r="J210" s="68"/>
      <c r="K210" s="67"/>
      <c r="L210" s="68"/>
      <c r="M210" s="68"/>
      <c r="N210" s="68"/>
      <c r="O210" s="68" t="str">
        <f>IF(I210*M210=0, "", I210*M210*(N210/100))</f>
        <v/>
      </c>
      <c r="P210" s="69"/>
      <c r="Q210" s="69">
        <f>TRUNC(P210*M210*N210/100)</f>
        <v>0</v>
      </c>
      <c r="R210" s="69"/>
      <c r="S210" s="70"/>
      <c r="T210" s="70"/>
      <c r="Z210" s="62" t="s">
        <v>520</v>
      </c>
      <c r="AB210" s="62">
        <f>SUM(AB209:AB209)</f>
        <v>1.2494999999999999E-2</v>
      </c>
    </row>
    <row r="211" spans="2:33" ht="21.95" customHeight="1">
      <c r="B211" s="63" t="s">
        <v>556</v>
      </c>
      <c r="D211" s="231" t="s">
        <v>609</v>
      </c>
      <c r="E211" s="232"/>
      <c r="F211" s="232"/>
      <c r="G211" s="232"/>
      <c r="H211" s="232"/>
      <c r="I211" s="232"/>
      <c r="J211" s="232"/>
      <c r="K211" s="232"/>
      <c r="L211" s="232"/>
      <c r="M211" s="232"/>
      <c r="N211" s="232"/>
      <c r="O211" s="232"/>
      <c r="P211" s="232"/>
      <c r="Q211" s="232"/>
      <c r="R211" s="232"/>
      <c r="S211" s="232"/>
      <c r="T211" s="233"/>
    </row>
    <row r="212" spans="2:33" ht="21.95" customHeight="1">
      <c r="B212" s="63" t="s">
        <v>515</v>
      </c>
      <c r="C212" s="63" t="s">
        <v>266</v>
      </c>
      <c r="D212" s="67" t="s">
        <v>252</v>
      </c>
      <c r="E212" s="67" t="s">
        <v>267</v>
      </c>
      <c r="F212" s="68" t="s">
        <v>128</v>
      </c>
      <c r="G212" s="68">
        <v>1</v>
      </c>
      <c r="H212" s="68">
        <f>IF(I212&lt;&gt;0, G212-I212, "")</f>
        <v>0</v>
      </c>
      <c r="I212" s="68">
        <v>1</v>
      </c>
      <c r="J212" s="68"/>
      <c r="K212" s="67" t="s">
        <v>394</v>
      </c>
      <c r="L212" s="68" t="s">
        <v>395</v>
      </c>
      <c r="M212" s="68">
        <v>1.4999999999999999E-2</v>
      </c>
      <c r="N212" s="68">
        <v>90</v>
      </c>
      <c r="O212" s="68">
        <f>IF(I212*M212=0, "", I212*M212*(N212/100))</f>
        <v>1.35E-2</v>
      </c>
      <c r="P212" s="69"/>
      <c r="Q212" s="69">
        <f>TRUNC(P212*M212*N212/100)</f>
        <v>0</v>
      </c>
      <c r="R212" s="69"/>
      <c r="S212" s="70" t="s">
        <v>536</v>
      </c>
      <c r="T212" s="70"/>
      <c r="AB212" s="62">
        <f>O212</f>
        <v>1.35E-2</v>
      </c>
    </row>
    <row r="213" spans="2:33" ht="21.95" customHeight="1">
      <c r="B213" s="63" t="s">
        <v>515</v>
      </c>
      <c r="C213" s="63" t="s">
        <v>394</v>
      </c>
      <c r="D213" s="67" t="s">
        <v>391</v>
      </c>
      <c r="E213" s="67" t="s">
        <v>395</v>
      </c>
      <c r="F213" s="68" t="s">
        <v>393</v>
      </c>
      <c r="G213" s="68">
        <f>IF(H213*I213/100+0.000005 &lt;1, TRUNC(H213*I213/100+0.000005, 옵션!$E$13), TRUNC(H213*I213/100+0.000005, 옵션!$E$13))</f>
        <v>1.35E-2</v>
      </c>
      <c r="H213" s="68">
        <f>옵션!$B$13</f>
        <v>100</v>
      </c>
      <c r="I213" s="68">
        <f>SUM(AB212:AB212)</f>
        <v>1.35E-2</v>
      </c>
      <c r="J213" s="68"/>
      <c r="K213" s="67"/>
      <c r="L213" s="68"/>
      <c r="M213" s="68"/>
      <c r="N213" s="68"/>
      <c r="O213" s="68" t="str">
        <f>IF(I213*M213=0, "", I213*M213*(N213/100))</f>
        <v/>
      </c>
      <c r="P213" s="69"/>
      <c r="Q213" s="69">
        <f>TRUNC(P213*M213*N213/100)</f>
        <v>0</v>
      </c>
      <c r="R213" s="69"/>
      <c r="S213" s="70"/>
      <c r="T213" s="70"/>
      <c r="Z213" s="62" t="s">
        <v>520</v>
      </c>
      <c r="AB213" s="62">
        <f>SUM(AB212:AB212)</f>
        <v>1.35E-2</v>
      </c>
    </row>
    <row r="214" spans="2:33" ht="21.95" customHeight="1">
      <c r="B214" s="63" t="s">
        <v>556</v>
      </c>
      <c r="D214" s="231" t="s">
        <v>610</v>
      </c>
      <c r="E214" s="232"/>
      <c r="F214" s="232"/>
      <c r="G214" s="232"/>
      <c r="H214" s="232"/>
      <c r="I214" s="232"/>
      <c r="J214" s="232"/>
      <c r="K214" s="232"/>
      <c r="L214" s="232"/>
      <c r="M214" s="232"/>
      <c r="N214" s="232"/>
      <c r="O214" s="232"/>
      <c r="P214" s="232"/>
      <c r="Q214" s="232"/>
      <c r="R214" s="232"/>
      <c r="S214" s="232"/>
      <c r="T214" s="233"/>
    </row>
    <row r="215" spans="2:33" ht="21.95" customHeight="1">
      <c r="B215" s="63" t="s">
        <v>515</v>
      </c>
      <c r="C215" s="63" t="s">
        <v>268</v>
      </c>
      <c r="D215" s="67" t="s">
        <v>252</v>
      </c>
      <c r="E215" s="67" t="s">
        <v>269</v>
      </c>
      <c r="F215" s="68" t="s">
        <v>128</v>
      </c>
      <c r="G215" s="68">
        <v>1</v>
      </c>
      <c r="H215" s="68">
        <f>IF(I215&lt;&gt;0, G215-I215, "")</f>
        <v>0</v>
      </c>
      <c r="I215" s="68">
        <v>1</v>
      </c>
      <c r="J215" s="68"/>
      <c r="K215" s="67" t="s">
        <v>394</v>
      </c>
      <c r="L215" s="68" t="s">
        <v>395</v>
      </c>
      <c r="M215" s="68">
        <v>1.4999999999999999E-2</v>
      </c>
      <c r="N215" s="68">
        <v>85</v>
      </c>
      <c r="O215" s="68">
        <f>IF(I215*M215=0, "", I215*M215*(N215/100))</f>
        <v>1.2749999999999999E-2</v>
      </c>
      <c r="P215" s="69"/>
      <c r="Q215" s="69">
        <f>TRUNC(P215*M215*N215/100)</f>
        <v>0</v>
      </c>
      <c r="R215" s="69"/>
      <c r="S215" s="70" t="s">
        <v>536</v>
      </c>
      <c r="T215" s="70"/>
      <c r="AB215" s="62">
        <f>O215</f>
        <v>1.2749999999999999E-2</v>
      </c>
    </row>
    <row r="216" spans="2:33" ht="21.95" customHeight="1">
      <c r="B216" s="63" t="s">
        <v>515</v>
      </c>
      <c r="C216" s="63" t="s">
        <v>394</v>
      </c>
      <c r="D216" s="67" t="s">
        <v>391</v>
      </c>
      <c r="E216" s="67" t="s">
        <v>395</v>
      </c>
      <c r="F216" s="68" t="s">
        <v>393</v>
      </c>
      <c r="G216" s="68">
        <f>IF(H216*I216/100+0.000005 &lt;1, TRUNC(H216*I216/100+0.000005, 옵션!$E$13), TRUNC(H216*I216/100+0.000005, 옵션!$E$13))</f>
        <v>1.2749999999999999E-2</v>
      </c>
      <c r="H216" s="68">
        <f>옵션!$B$13</f>
        <v>100</v>
      </c>
      <c r="I216" s="68">
        <f>SUM(AB215:AB215)</f>
        <v>1.2749999999999999E-2</v>
      </c>
      <c r="J216" s="68"/>
      <c r="K216" s="67"/>
      <c r="L216" s="68"/>
      <c r="M216" s="68"/>
      <c r="N216" s="68"/>
      <c r="O216" s="68" t="str">
        <f>IF(I216*M216=0, "", I216*M216*(N216/100))</f>
        <v/>
      </c>
      <c r="P216" s="69"/>
      <c r="Q216" s="69">
        <f>TRUNC(P216*M216*N216/100)</f>
        <v>0</v>
      </c>
      <c r="R216" s="69"/>
      <c r="S216" s="70"/>
      <c r="T216" s="70"/>
      <c r="Z216" s="62" t="s">
        <v>520</v>
      </c>
      <c r="AB216" s="62">
        <f>SUM(AB215:AB215)</f>
        <v>1.2749999999999999E-2</v>
      </c>
    </row>
    <row r="217" spans="2:33" ht="21.95" customHeight="1">
      <c r="B217" s="63" t="s">
        <v>556</v>
      </c>
      <c r="D217" s="231" t="s">
        <v>611</v>
      </c>
      <c r="E217" s="232"/>
      <c r="F217" s="232"/>
      <c r="G217" s="232"/>
      <c r="H217" s="232"/>
      <c r="I217" s="232"/>
      <c r="J217" s="232"/>
      <c r="K217" s="232"/>
      <c r="L217" s="232"/>
      <c r="M217" s="232"/>
      <c r="N217" s="232"/>
      <c r="O217" s="232"/>
      <c r="P217" s="232"/>
      <c r="Q217" s="232"/>
      <c r="R217" s="232"/>
      <c r="S217" s="232"/>
      <c r="T217" s="233"/>
    </row>
    <row r="218" spans="2:33" ht="21.95" customHeight="1">
      <c r="B218" s="63" t="s">
        <v>515</v>
      </c>
      <c r="C218" s="63" t="s">
        <v>270</v>
      </c>
      <c r="D218" s="67" t="s">
        <v>271</v>
      </c>
      <c r="E218" s="67" t="s">
        <v>272</v>
      </c>
      <c r="F218" s="68" t="s">
        <v>128</v>
      </c>
      <c r="G218" s="68">
        <v>1</v>
      </c>
      <c r="H218" s="68">
        <f>IF(I218&lt;&gt;0, G218-I218, "")</f>
        <v>0</v>
      </c>
      <c r="I218" s="68">
        <v>1</v>
      </c>
      <c r="J218" s="68"/>
      <c r="K218" s="67" t="s">
        <v>400</v>
      </c>
      <c r="L218" s="68" t="s">
        <v>401</v>
      </c>
      <c r="M218" s="68">
        <v>9.1999999999999998E-3</v>
      </c>
      <c r="N218" s="68">
        <v>100</v>
      </c>
      <c r="O218" s="68">
        <f>IF(I218*M218=0, "", I218*M218*(N218/100))</f>
        <v>9.1999999999999998E-3</v>
      </c>
      <c r="P218" s="69"/>
      <c r="Q218" s="69">
        <f>TRUNC(P218*M218*N218/100)</f>
        <v>0</v>
      </c>
      <c r="R218" s="69"/>
      <c r="S218" s="70" t="s">
        <v>537</v>
      </c>
      <c r="T218" s="70"/>
      <c r="AE218" s="62">
        <f>O218</f>
        <v>9.1999999999999998E-3</v>
      </c>
    </row>
    <row r="219" spans="2:33" ht="21.95" customHeight="1">
      <c r="B219" s="63" t="s">
        <v>515</v>
      </c>
      <c r="C219" s="63" t="s">
        <v>270</v>
      </c>
      <c r="D219" s="67"/>
      <c r="E219" s="67"/>
      <c r="F219" s="68"/>
      <c r="G219" s="68">
        <v>1</v>
      </c>
      <c r="H219" s="68">
        <f>IF(I219&lt;&gt;0, G219-I219, "")</f>
        <v>0</v>
      </c>
      <c r="I219" s="68">
        <v>1</v>
      </c>
      <c r="J219" s="68"/>
      <c r="K219" s="67" t="s">
        <v>404</v>
      </c>
      <c r="L219" s="68" t="s">
        <v>405</v>
      </c>
      <c r="M219" s="68">
        <v>4.5999999999999999E-3</v>
      </c>
      <c r="N219" s="68">
        <v>100</v>
      </c>
      <c r="O219" s="68">
        <f>IF(I219*M219=0, "", I219*M219*(N219/100))</f>
        <v>4.5999999999999999E-3</v>
      </c>
      <c r="P219" s="69"/>
      <c r="Q219" s="69">
        <f>TRUNC(P219*M219*N219/100)</f>
        <v>0</v>
      </c>
      <c r="R219" s="69"/>
      <c r="S219" s="70" t="s">
        <v>537</v>
      </c>
      <c r="T219" s="70"/>
      <c r="AG219" s="62">
        <f>O219</f>
        <v>4.5999999999999999E-3</v>
      </c>
    </row>
    <row r="220" spans="2:33" ht="21.95" customHeight="1">
      <c r="B220" s="63" t="s">
        <v>515</v>
      </c>
      <c r="C220" s="63" t="s">
        <v>400</v>
      </c>
      <c r="D220" s="67" t="s">
        <v>391</v>
      </c>
      <c r="E220" s="67" t="s">
        <v>401</v>
      </c>
      <c r="F220" s="68" t="s">
        <v>393</v>
      </c>
      <c r="G220" s="68">
        <f>IF(H220*I220/100+0.000005 &lt;1, TRUNC(H220*I220/100+0.000005, 옵션!$E$13), TRUNC(H220*I220/100+0.000005, 옵션!$E$13))</f>
        <v>9.1999999999999998E-3</v>
      </c>
      <c r="H220" s="68">
        <f>옵션!$B$13</f>
        <v>100</v>
      </c>
      <c r="I220" s="68">
        <f>SUM(AE218:AE219)</f>
        <v>9.1999999999999998E-3</v>
      </c>
      <c r="J220" s="68"/>
      <c r="K220" s="67"/>
      <c r="L220" s="68"/>
      <c r="M220" s="68"/>
      <c r="N220" s="68"/>
      <c r="O220" s="68" t="str">
        <f>IF(I220*M220=0, "", I220*M220*(N220/100))</f>
        <v/>
      </c>
      <c r="P220" s="69"/>
      <c r="Q220" s="69">
        <f>TRUNC(P220*M220*N220/100)</f>
        <v>0</v>
      </c>
      <c r="R220" s="69"/>
      <c r="S220" s="70"/>
      <c r="T220" s="70"/>
      <c r="Z220" s="62" t="s">
        <v>520</v>
      </c>
      <c r="AE220" s="62">
        <f>SUM(AE218:AE219)</f>
        <v>9.1999999999999998E-3</v>
      </c>
      <c r="AG220" s="62">
        <f>SUM(AG218:AG219)</f>
        <v>4.5999999999999999E-3</v>
      </c>
    </row>
    <row r="221" spans="2:33" ht="21.95" customHeight="1">
      <c r="B221" s="63" t="s">
        <v>515</v>
      </c>
      <c r="C221" s="63" t="s">
        <v>404</v>
      </c>
      <c r="D221" s="67" t="s">
        <v>391</v>
      </c>
      <c r="E221" s="67" t="s">
        <v>405</v>
      </c>
      <c r="F221" s="68" t="s">
        <v>393</v>
      </c>
      <c r="G221" s="68">
        <f>IF(H221*I221/100+0.000005 &lt;1, TRUNC(H221*I221/100+0.000005, 옵션!$E$13), TRUNC(H221*I221/100+0.000005, 옵션!$E$13))</f>
        <v>4.5999999999999999E-3</v>
      </c>
      <c r="H221" s="68">
        <f>옵션!$B$13</f>
        <v>100</v>
      </c>
      <c r="I221" s="68">
        <f>SUM(AG218:AG219)</f>
        <v>4.5999999999999999E-3</v>
      </c>
      <c r="J221" s="68"/>
      <c r="K221" s="67"/>
      <c r="L221" s="68"/>
      <c r="M221" s="68"/>
      <c r="N221" s="68"/>
      <c r="O221" s="68" t="str">
        <f>IF(I221*M221=0, "", I221*M221*(N221/100))</f>
        <v/>
      </c>
      <c r="P221" s="69"/>
      <c r="Q221" s="69">
        <f>TRUNC(P221*M221*N221/100)</f>
        <v>0</v>
      </c>
      <c r="R221" s="69"/>
      <c r="S221" s="70"/>
      <c r="T221" s="70"/>
    </row>
    <row r="222" spans="2:33" ht="21.95" customHeight="1">
      <c r="B222" s="63" t="s">
        <v>556</v>
      </c>
      <c r="D222" s="231" t="s">
        <v>612</v>
      </c>
      <c r="E222" s="232"/>
      <c r="F222" s="232"/>
      <c r="G222" s="232"/>
      <c r="H222" s="232"/>
      <c r="I222" s="232"/>
      <c r="J222" s="232"/>
      <c r="K222" s="232"/>
      <c r="L222" s="232"/>
      <c r="M222" s="232"/>
      <c r="N222" s="232"/>
      <c r="O222" s="232"/>
      <c r="P222" s="232"/>
      <c r="Q222" s="232"/>
      <c r="R222" s="232"/>
      <c r="S222" s="232"/>
      <c r="T222" s="233"/>
    </row>
    <row r="223" spans="2:33" ht="21.95" customHeight="1">
      <c r="B223" s="63" t="s">
        <v>515</v>
      </c>
      <c r="C223" s="63" t="s">
        <v>538</v>
      </c>
      <c r="D223" s="67" t="s">
        <v>517</v>
      </c>
      <c r="E223" s="67" t="s">
        <v>539</v>
      </c>
      <c r="F223" s="68" t="s">
        <v>348</v>
      </c>
      <c r="G223" s="68">
        <v>1</v>
      </c>
      <c r="H223" s="68">
        <f>IF(I223&lt;&gt;0, G223-I223, "")</f>
        <v>0</v>
      </c>
      <c r="I223" s="68">
        <v>1</v>
      </c>
      <c r="J223" s="68"/>
      <c r="K223" s="67" t="s">
        <v>400</v>
      </c>
      <c r="L223" s="68" t="s">
        <v>401</v>
      </c>
      <c r="M223" s="68">
        <v>0.05</v>
      </c>
      <c r="N223" s="68">
        <v>800</v>
      </c>
      <c r="O223" s="68">
        <f>IF(I223*M223=0, "", I223*M223*(N223/100))</f>
        <v>0.4</v>
      </c>
      <c r="P223" s="69"/>
      <c r="Q223" s="69">
        <f>TRUNC(P223*M223*N223/100)</f>
        <v>0</v>
      </c>
      <c r="R223" s="69"/>
      <c r="S223" s="70" t="s">
        <v>537</v>
      </c>
      <c r="T223" s="70"/>
      <c r="AE223" s="62">
        <f>O223</f>
        <v>0.4</v>
      </c>
    </row>
    <row r="224" spans="2:33" ht="21.95" customHeight="1">
      <c r="B224" s="63" t="s">
        <v>515</v>
      </c>
      <c r="C224" s="63" t="s">
        <v>538</v>
      </c>
      <c r="D224" s="67"/>
      <c r="E224" s="67"/>
      <c r="F224" s="68"/>
      <c r="G224" s="68">
        <v>1</v>
      </c>
      <c r="H224" s="68">
        <f>IF(I224&lt;&gt;0, G224-I224, "")</f>
        <v>0</v>
      </c>
      <c r="I224" s="68">
        <v>1</v>
      </c>
      <c r="J224" s="68"/>
      <c r="K224" s="67" t="s">
        <v>402</v>
      </c>
      <c r="L224" s="68" t="s">
        <v>403</v>
      </c>
      <c r="M224" s="68">
        <v>0.02</v>
      </c>
      <c r="N224" s="68">
        <v>800</v>
      </c>
      <c r="O224" s="68">
        <f>IF(I224*M224=0, "", I224*M224*(N224/100))</f>
        <v>0.16</v>
      </c>
      <c r="P224" s="69"/>
      <c r="Q224" s="69">
        <f>TRUNC(P224*M224*N224/100)</f>
        <v>0</v>
      </c>
      <c r="R224" s="69"/>
      <c r="S224" s="70" t="s">
        <v>537</v>
      </c>
      <c r="T224" s="70"/>
      <c r="AF224" s="62">
        <f>O224</f>
        <v>0.16</v>
      </c>
    </row>
    <row r="225" spans="2:32" ht="21.95" customHeight="1">
      <c r="B225" s="63" t="s">
        <v>515</v>
      </c>
      <c r="C225" s="63" t="s">
        <v>400</v>
      </c>
      <c r="D225" s="67" t="s">
        <v>391</v>
      </c>
      <c r="E225" s="67" t="s">
        <v>401</v>
      </c>
      <c r="F225" s="68" t="s">
        <v>393</v>
      </c>
      <c r="G225" s="68">
        <f>IF(H225*I225/100+0.000005 &lt;1, TRUNC(H225*I225/100+0.000005, 옵션!$E$13), TRUNC(H225*I225/100+0.000005, 옵션!$E$13))</f>
        <v>0.4</v>
      </c>
      <c r="H225" s="68">
        <f>옵션!$B$13</f>
        <v>100</v>
      </c>
      <c r="I225" s="68">
        <f>SUM(AE223:AE224)</f>
        <v>0.4</v>
      </c>
      <c r="J225" s="68"/>
      <c r="K225" s="67"/>
      <c r="L225" s="68"/>
      <c r="M225" s="68"/>
      <c r="N225" s="68"/>
      <c r="O225" s="68" t="str">
        <f>IF(I225*M225=0, "", I225*M225*(N225/100))</f>
        <v/>
      </c>
      <c r="P225" s="69"/>
      <c r="Q225" s="69">
        <f>TRUNC(P225*M225*N225/100)</f>
        <v>0</v>
      </c>
      <c r="R225" s="69"/>
      <c r="S225" s="70"/>
      <c r="T225" s="70"/>
      <c r="Z225" s="62" t="s">
        <v>520</v>
      </c>
      <c r="AE225" s="62">
        <f>SUM(AE223:AE224)</f>
        <v>0.4</v>
      </c>
      <c r="AF225" s="62">
        <f>SUM(AF223:AF224)</f>
        <v>0.16</v>
      </c>
    </row>
    <row r="226" spans="2:32" ht="21.95" customHeight="1">
      <c r="B226" s="63" t="s">
        <v>515</v>
      </c>
      <c r="C226" s="63" t="s">
        <v>402</v>
      </c>
      <c r="D226" s="67" t="s">
        <v>391</v>
      </c>
      <c r="E226" s="67" t="s">
        <v>403</v>
      </c>
      <c r="F226" s="68" t="s">
        <v>393</v>
      </c>
      <c r="G226" s="68">
        <f>IF(H226*I226/100+0.000005 &lt;1, TRUNC(H226*I226/100+0.000005, 옵션!$E$13), TRUNC(H226*I226/100+0.000005, 옵션!$E$13))</f>
        <v>0.16</v>
      </c>
      <c r="H226" s="68">
        <f>옵션!$B$13</f>
        <v>100</v>
      </c>
      <c r="I226" s="68">
        <f>SUM(AF223:AF224)</f>
        <v>0.16</v>
      </c>
      <c r="J226" s="68"/>
      <c r="K226" s="67"/>
      <c r="L226" s="68"/>
      <c r="M226" s="68"/>
      <c r="N226" s="68"/>
      <c r="O226" s="68" t="str">
        <f>IF(I226*M226=0, "", I226*M226*(N226/100))</f>
        <v/>
      </c>
      <c r="P226" s="69"/>
      <c r="Q226" s="69">
        <f>TRUNC(P226*M226*N226/100)</f>
        <v>0</v>
      </c>
      <c r="R226" s="69"/>
      <c r="S226" s="70"/>
      <c r="T226" s="70"/>
    </row>
    <row r="227" spans="2:32" ht="21.95" customHeight="1">
      <c r="B227" s="63" t="s">
        <v>556</v>
      </c>
      <c r="D227" s="231" t="s">
        <v>613</v>
      </c>
      <c r="E227" s="232"/>
      <c r="F227" s="232"/>
      <c r="G227" s="232"/>
      <c r="H227" s="232"/>
      <c r="I227" s="232"/>
      <c r="J227" s="232"/>
      <c r="K227" s="232"/>
      <c r="L227" s="232"/>
      <c r="M227" s="232"/>
      <c r="N227" s="232"/>
      <c r="O227" s="232"/>
      <c r="P227" s="232"/>
      <c r="Q227" s="232"/>
      <c r="R227" s="232"/>
      <c r="S227" s="232"/>
      <c r="T227" s="233"/>
    </row>
    <row r="228" spans="2:32" ht="21.95" customHeight="1">
      <c r="B228" s="63" t="s">
        <v>515</v>
      </c>
      <c r="C228" s="63" t="s">
        <v>538</v>
      </c>
      <c r="D228" s="67" t="s">
        <v>517</v>
      </c>
      <c r="E228" s="67" t="s">
        <v>539</v>
      </c>
      <c r="F228" s="68" t="s">
        <v>348</v>
      </c>
      <c r="G228" s="68">
        <v>1</v>
      </c>
      <c r="H228" s="68">
        <f>IF(I228&lt;&gt;0, G228-I228, "")</f>
        <v>0</v>
      </c>
      <c r="I228" s="68">
        <v>1</v>
      </c>
      <c r="J228" s="68"/>
      <c r="K228" s="67" t="s">
        <v>400</v>
      </c>
      <c r="L228" s="68" t="s">
        <v>401</v>
      </c>
      <c r="M228" s="68">
        <v>0.05</v>
      </c>
      <c r="N228" s="68">
        <v>800</v>
      </c>
      <c r="O228" s="68">
        <f>IF(I228*M228=0, "", I228*M228*(N228/100))</f>
        <v>0.4</v>
      </c>
      <c r="P228" s="69"/>
      <c r="Q228" s="69">
        <f>TRUNC(P228*M228*N228/100)</f>
        <v>0</v>
      </c>
      <c r="R228" s="69"/>
      <c r="S228" s="70" t="s">
        <v>537</v>
      </c>
      <c r="T228" s="70"/>
      <c r="AE228" s="62">
        <f>O228</f>
        <v>0.4</v>
      </c>
    </row>
    <row r="229" spans="2:32" ht="21.95" customHeight="1">
      <c r="B229" s="63" t="s">
        <v>515</v>
      </c>
      <c r="C229" s="63" t="s">
        <v>538</v>
      </c>
      <c r="D229" s="67"/>
      <c r="E229" s="67"/>
      <c r="F229" s="68"/>
      <c r="G229" s="68">
        <v>1</v>
      </c>
      <c r="H229" s="68">
        <f>IF(I229&lt;&gt;0, G229-I229, "")</f>
        <v>0</v>
      </c>
      <c r="I229" s="68">
        <v>1</v>
      </c>
      <c r="J229" s="68"/>
      <c r="K229" s="67" t="s">
        <v>402</v>
      </c>
      <c r="L229" s="68" t="s">
        <v>403</v>
      </c>
      <c r="M229" s="68">
        <v>0.02</v>
      </c>
      <c r="N229" s="68">
        <v>800</v>
      </c>
      <c r="O229" s="68">
        <f>IF(I229*M229=0, "", I229*M229*(N229/100))</f>
        <v>0.16</v>
      </c>
      <c r="P229" s="69"/>
      <c r="Q229" s="69">
        <f>TRUNC(P229*M229*N229/100)</f>
        <v>0</v>
      </c>
      <c r="R229" s="69"/>
      <c r="S229" s="70" t="s">
        <v>537</v>
      </c>
      <c r="T229" s="70"/>
      <c r="AF229" s="62">
        <f>O229</f>
        <v>0.16</v>
      </c>
    </row>
    <row r="230" spans="2:32" ht="21.95" customHeight="1">
      <c r="B230" s="63" t="s">
        <v>515</v>
      </c>
      <c r="C230" s="63" t="s">
        <v>400</v>
      </c>
      <c r="D230" s="67" t="s">
        <v>391</v>
      </c>
      <c r="E230" s="67" t="s">
        <v>401</v>
      </c>
      <c r="F230" s="68" t="s">
        <v>393</v>
      </c>
      <c r="G230" s="68">
        <f>IF(H230*I230/100+0.000005 &lt;1, TRUNC(H230*I230/100+0.000005, 옵션!$E$13), TRUNC(H230*I230/100+0.000005, 옵션!$E$13))</f>
        <v>0.4</v>
      </c>
      <c r="H230" s="68">
        <f>옵션!$B$13</f>
        <v>100</v>
      </c>
      <c r="I230" s="68">
        <f>SUM(AE228:AE229)</f>
        <v>0.4</v>
      </c>
      <c r="J230" s="68"/>
      <c r="K230" s="67"/>
      <c r="L230" s="68"/>
      <c r="M230" s="68"/>
      <c r="N230" s="68"/>
      <c r="O230" s="68" t="str">
        <f>IF(I230*M230=0, "", I230*M230*(N230/100))</f>
        <v/>
      </c>
      <c r="P230" s="69"/>
      <c r="Q230" s="69">
        <f>TRUNC(P230*M230*N230/100)</f>
        <v>0</v>
      </c>
      <c r="R230" s="69"/>
      <c r="S230" s="70"/>
      <c r="T230" s="70"/>
      <c r="Z230" s="62" t="s">
        <v>520</v>
      </c>
      <c r="AE230" s="62">
        <f>SUM(AE228:AE229)</f>
        <v>0.4</v>
      </c>
      <c r="AF230" s="62">
        <f>SUM(AF228:AF229)</f>
        <v>0.16</v>
      </c>
    </row>
    <row r="231" spans="2:32" ht="21.95" customHeight="1">
      <c r="B231" s="63" t="s">
        <v>515</v>
      </c>
      <c r="C231" s="63" t="s">
        <v>402</v>
      </c>
      <c r="D231" s="67" t="s">
        <v>391</v>
      </c>
      <c r="E231" s="67" t="s">
        <v>403</v>
      </c>
      <c r="F231" s="68" t="s">
        <v>393</v>
      </c>
      <c r="G231" s="68">
        <f>IF(H231*I231/100+0.000005 &lt;1, TRUNC(H231*I231/100+0.000005, 옵션!$E$13), TRUNC(H231*I231/100+0.000005, 옵션!$E$13))</f>
        <v>0.16</v>
      </c>
      <c r="H231" s="68">
        <f>옵션!$B$13</f>
        <v>100</v>
      </c>
      <c r="I231" s="68">
        <f>SUM(AF228:AF229)</f>
        <v>0.16</v>
      </c>
      <c r="J231" s="68"/>
      <c r="K231" s="67"/>
      <c r="L231" s="68"/>
      <c r="M231" s="68"/>
      <c r="N231" s="68"/>
      <c r="O231" s="68" t="str">
        <f>IF(I231*M231=0, "", I231*M231*(N231/100))</f>
        <v/>
      </c>
      <c r="P231" s="69"/>
      <c r="Q231" s="69">
        <f>TRUNC(P231*M231*N231/100)</f>
        <v>0</v>
      </c>
      <c r="R231" s="69"/>
      <c r="S231" s="70"/>
      <c r="T231" s="70"/>
    </row>
    <row r="232" spans="2:32" ht="21.95" customHeight="1">
      <c r="B232" s="63" t="s">
        <v>556</v>
      </c>
      <c r="D232" s="231" t="s">
        <v>614</v>
      </c>
      <c r="E232" s="232"/>
      <c r="F232" s="232"/>
      <c r="G232" s="232"/>
      <c r="H232" s="232"/>
      <c r="I232" s="232"/>
      <c r="J232" s="232"/>
      <c r="K232" s="232"/>
      <c r="L232" s="232"/>
      <c r="M232" s="232"/>
      <c r="N232" s="232"/>
      <c r="O232" s="232"/>
      <c r="P232" s="232"/>
      <c r="Q232" s="232"/>
      <c r="R232" s="232"/>
      <c r="S232" s="232"/>
      <c r="T232" s="233"/>
    </row>
    <row r="233" spans="2:32" ht="21.95" customHeight="1">
      <c r="B233" s="63" t="s">
        <v>515</v>
      </c>
      <c r="C233" s="63" t="s">
        <v>276</v>
      </c>
      <c r="D233" s="67" t="s">
        <v>277</v>
      </c>
      <c r="E233" s="67" t="s">
        <v>278</v>
      </c>
      <c r="F233" s="68" t="s">
        <v>148</v>
      </c>
      <c r="G233" s="68">
        <v>1</v>
      </c>
      <c r="H233" s="68">
        <f>IF(I233&lt;&gt;0, G233-I233, "")</f>
        <v>0</v>
      </c>
      <c r="I233" s="68">
        <v>1</v>
      </c>
      <c r="J233" s="68"/>
      <c r="K233" s="67" t="s">
        <v>390</v>
      </c>
      <c r="L233" s="68" t="s">
        <v>392</v>
      </c>
      <c r="M233" s="68">
        <v>3.9E-2</v>
      </c>
      <c r="N233" s="68">
        <v>120</v>
      </c>
      <c r="O233" s="68">
        <f>IF(I233*M233=0, "", I233*M233*(N233/100))</f>
        <v>4.6800000000000001E-2</v>
      </c>
      <c r="P233" s="69"/>
      <c r="Q233" s="69">
        <f>TRUNC(P233*M233*N233/100)</f>
        <v>0</v>
      </c>
      <c r="R233" s="69"/>
      <c r="S233" s="70" t="s">
        <v>540</v>
      </c>
      <c r="T233" s="70"/>
      <c r="AA233" s="62">
        <f>O233</f>
        <v>4.6800000000000001E-2</v>
      </c>
    </row>
    <row r="234" spans="2:32" ht="21.95" customHeight="1">
      <c r="B234" s="63" t="s">
        <v>515</v>
      </c>
      <c r="C234" s="63" t="s">
        <v>390</v>
      </c>
      <c r="D234" s="67" t="s">
        <v>391</v>
      </c>
      <c r="E234" s="67" t="s">
        <v>392</v>
      </c>
      <c r="F234" s="68" t="s">
        <v>393</v>
      </c>
      <c r="G234" s="68">
        <f>IF(H234*I234/100+0.000005 &lt;1, TRUNC(H234*I234/100+0.000005, 옵션!$E$13), TRUNC(H234*I234/100+0.000005, 옵션!$E$13))</f>
        <v>4.6800000000000001E-2</v>
      </c>
      <c r="H234" s="68">
        <f>옵션!$B$13</f>
        <v>100</v>
      </c>
      <c r="I234" s="68">
        <f>SUM(AA233:AA233)</f>
        <v>4.6800000000000001E-2</v>
      </c>
      <c r="J234" s="68"/>
      <c r="K234" s="67"/>
      <c r="L234" s="68"/>
      <c r="M234" s="68"/>
      <c r="N234" s="68"/>
      <c r="O234" s="68" t="str">
        <f>IF(I234*M234=0, "", I234*M234*(N234/100))</f>
        <v/>
      </c>
      <c r="P234" s="69"/>
      <c r="Q234" s="69">
        <f>TRUNC(P234*M234*N234/100)</f>
        <v>0</v>
      </c>
      <c r="R234" s="69"/>
      <c r="S234" s="70"/>
      <c r="T234" s="70"/>
      <c r="Z234" s="62" t="s">
        <v>520</v>
      </c>
      <c r="AA234" s="62">
        <f>SUM(AA233:AA233)</f>
        <v>4.6800000000000001E-2</v>
      </c>
    </row>
    <row r="235" spans="2:32" ht="21.95" customHeight="1">
      <c r="B235" s="63" t="s">
        <v>556</v>
      </c>
      <c r="D235" s="231" t="s">
        <v>615</v>
      </c>
      <c r="E235" s="232"/>
      <c r="F235" s="232"/>
      <c r="G235" s="232"/>
      <c r="H235" s="232"/>
      <c r="I235" s="232"/>
      <c r="J235" s="232"/>
      <c r="K235" s="232"/>
      <c r="L235" s="232"/>
      <c r="M235" s="232"/>
      <c r="N235" s="232"/>
      <c r="O235" s="232"/>
      <c r="P235" s="232"/>
      <c r="Q235" s="232"/>
      <c r="R235" s="232"/>
      <c r="S235" s="232"/>
      <c r="T235" s="233"/>
    </row>
    <row r="236" spans="2:32" ht="21.95" customHeight="1">
      <c r="B236" s="63" t="s">
        <v>515</v>
      </c>
      <c r="C236" s="63" t="s">
        <v>289</v>
      </c>
      <c r="D236" s="67" t="s">
        <v>290</v>
      </c>
      <c r="E236" s="67" t="s">
        <v>291</v>
      </c>
      <c r="F236" s="68" t="s">
        <v>148</v>
      </c>
      <c r="G236" s="68">
        <v>1</v>
      </c>
      <c r="H236" s="68">
        <f>IF(I236&lt;&gt;0, G236-I236, "")</f>
        <v>0</v>
      </c>
      <c r="I236" s="68">
        <v>1</v>
      </c>
      <c r="J236" s="68"/>
      <c r="K236" s="67" t="s">
        <v>390</v>
      </c>
      <c r="L236" s="68" t="s">
        <v>392</v>
      </c>
      <c r="M236" s="68">
        <v>7.0000000000000007E-2</v>
      </c>
      <c r="N236" s="68">
        <v>100</v>
      </c>
      <c r="O236" s="68">
        <f>IF(I236*M236=0, "", I236*M236*(N236/100))</f>
        <v>7.0000000000000007E-2</v>
      </c>
      <c r="P236" s="69"/>
      <c r="Q236" s="69">
        <f>TRUNC(P236*M236*N236/100)</f>
        <v>0</v>
      </c>
      <c r="R236" s="69"/>
      <c r="S236" s="70" t="s">
        <v>541</v>
      </c>
      <c r="T236" s="70"/>
      <c r="AA236" s="62">
        <f>O236</f>
        <v>7.0000000000000007E-2</v>
      </c>
    </row>
    <row r="237" spans="2:32" ht="21.95" customHeight="1">
      <c r="B237" s="63" t="s">
        <v>515</v>
      </c>
      <c r="C237" s="63" t="s">
        <v>390</v>
      </c>
      <c r="D237" s="67" t="s">
        <v>391</v>
      </c>
      <c r="E237" s="67" t="s">
        <v>392</v>
      </c>
      <c r="F237" s="68" t="s">
        <v>393</v>
      </c>
      <c r="G237" s="68">
        <f>IF(H237*I237/100+0.000005 &lt;1, TRUNC(H237*I237/100+0.000005, 옵션!$E$13), TRUNC(H237*I237/100+0.000005, 옵션!$E$13))</f>
        <v>7.0000000000000007E-2</v>
      </c>
      <c r="H237" s="68">
        <f>옵션!$B$13</f>
        <v>100</v>
      </c>
      <c r="I237" s="68">
        <f>SUM(AA236:AA236)</f>
        <v>7.0000000000000007E-2</v>
      </c>
      <c r="J237" s="68"/>
      <c r="K237" s="67"/>
      <c r="L237" s="68"/>
      <c r="M237" s="68"/>
      <c r="N237" s="68"/>
      <c r="O237" s="68" t="str">
        <f>IF(I237*M237=0, "", I237*M237*(N237/100))</f>
        <v/>
      </c>
      <c r="P237" s="69"/>
      <c r="Q237" s="69">
        <f>TRUNC(P237*M237*N237/100)</f>
        <v>0</v>
      </c>
      <c r="R237" s="69"/>
      <c r="S237" s="70"/>
      <c r="T237" s="70"/>
      <c r="Z237" s="62" t="s">
        <v>520</v>
      </c>
      <c r="AA237" s="62">
        <f>SUM(AA236:AA236)</f>
        <v>7.0000000000000007E-2</v>
      </c>
    </row>
    <row r="238" spans="2:32" ht="21.95" customHeight="1">
      <c r="B238" s="63" t="s">
        <v>556</v>
      </c>
      <c r="D238" s="231" t="s">
        <v>616</v>
      </c>
      <c r="E238" s="232"/>
      <c r="F238" s="232"/>
      <c r="G238" s="232"/>
      <c r="H238" s="232"/>
      <c r="I238" s="232"/>
      <c r="J238" s="232"/>
      <c r="K238" s="232"/>
      <c r="L238" s="232"/>
      <c r="M238" s="232"/>
      <c r="N238" s="232"/>
      <c r="O238" s="232"/>
      <c r="P238" s="232"/>
      <c r="Q238" s="232"/>
      <c r="R238" s="232"/>
      <c r="S238" s="232"/>
      <c r="T238" s="233"/>
    </row>
    <row r="239" spans="2:32" ht="21.95" customHeight="1">
      <c r="B239" s="63" t="s">
        <v>515</v>
      </c>
      <c r="C239" s="63" t="s">
        <v>301</v>
      </c>
      <c r="D239" s="67" t="s">
        <v>302</v>
      </c>
      <c r="E239" s="67" t="s">
        <v>303</v>
      </c>
      <c r="F239" s="68" t="s">
        <v>304</v>
      </c>
      <c r="G239" s="68">
        <v>1</v>
      </c>
      <c r="H239" s="68">
        <f t="shared" ref="H239:H246" si="0">IF(I239&lt;&gt;0, G239-I239, "")</f>
        <v>0</v>
      </c>
      <c r="I239" s="68">
        <v>1</v>
      </c>
      <c r="J239" s="68"/>
      <c r="K239" s="67" t="s">
        <v>390</v>
      </c>
      <c r="L239" s="68" t="s">
        <v>392</v>
      </c>
      <c r="M239" s="68">
        <v>0.95</v>
      </c>
      <c r="N239" s="68">
        <v>100</v>
      </c>
      <c r="O239" s="68">
        <f t="shared" ref="O239:O249" si="1">IF(I239*M239=0, "", I239*M239*(N239/100))</f>
        <v>0.95</v>
      </c>
      <c r="P239" s="69"/>
      <c r="Q239" s="69">
        <f t="shared" ref="Q239:Q249" si="2">TRUNC(P239*M239*N239/100)</f>
        <v>0</v>
      </c>
      <c r="R239" s="69"/>
      <c r="S239" s="70" t="s">
        <v>528</v>
      </c>
      <c r="T239" s="70"/>
      <c r="AA239" s="62">
        <f>O239</f>
        <v>0.95</v>
      </c>
    </row>
    <row r="240" spans="2:32" ht="21.95" customHeight="1">
      <c r="B240" s="63" t="s">
        <v>515</v>
      </c>
      <c r="C240" s="63" t="s">
        <v>298</v>
      </c>
      <c r="D240" s="67" t="s">
        <v>299</v>
      </c>
      <c r="E240" s="67" t="s">
        <v>300</v>
      </c>
      <c r="F240" s="68" t="s">
        <v>154</v>
      </c>
      <c r="G240" s="68">
        <v>1</v>
      </c>
      <c r="H240" s="68">
        <f t="shared" si="0"/>
        <v>0</v>
      </c>
      <c r="I240" s="68">
        <v>1</v>
      </c>
      <c r="J240" s="68"/>
      <c r="K240" s="67" t="s">
        <v>396</v>
      </c>
      <c r="L240" s="68" t="s">
        <v>397</v>
      </c>
      <c r="M240" s="68">
        <v>0.17</v>
      </c>
      <c r="N240" s="68">
        <v>100</v>
      </c>
      <c r="O240" s="68">
        <f t="shared" si="1"/>
        <v>0.17</v>
      </c>
      <c r="P240" s="69"/>
      <c r="Q240" s="69">
        <f t="shared" si="2"/>
        <v>0</v>
      </c>
      <c r="R240" s="69"/>
      <c r="S240" s="70" t="s">
        <v>542</v>
      </c>
      <c r="T240" s="70"/>
      <c r="AC240" s="62">
        <f>O240</f>
        <v>0.17</v>
      </c>
    </row>
    <row r="241" spans="2:32" ht="21.95" customHeight="1">
      <c r="B241" s="63" t="s">
        <v>515</v>
      </c>
      <c r="C241" s="63" t="s">
        <v>298</v>
      </c>
      <c r="D241" s="67"/>
      <c r="E241" s="67"/>
      <c r="F241" s="68"/>
      <c r="G241" s="68">
        <v>1</v>
      </c>
      <c r="H241" s="68">
        <f t="shared" si="0"/>
        <v>0</v>
      </c>
      <c r="I241" s="68">
        <v>1</v>
      </c>
      <c r="J241" s="68"/>
      <c r="K241" s="67" t="s">
        <v>402</v>
      </c>
      <c r="L241" s="68" t="s">
        <v>403</v>
      </c>
      <c r="M241" s="68">
        <v>0.17</v>
      </c>
      <c r="N241" s="68">
        <v>100</v>
      </c>
      <c r="O241" s="68">
        <f t="shared" si="1"/>
        <v>0.17</v>
      </c>
      <c r="P241" s="69"/>
      <c r="Q241" s="69">
        <f t="shared" si="2"/>
        <v>0</v>
      </c>
      <c r="R241" s="69"/>
      <c r="S241" s="70" t="s">
        <v>542</v>
      </c>
      <c r="T241" s="70"/>
      <c r="AF241" s="62">
        <f>O241</f>
        <v>0.17</v>
      </c>
    </row>
    <row r="242" spans="2:32" ht="21.95" customHeight="1">
      <c r="B242" s="63" t="s">
        <v>515</v>
      </c>
      <c r="C242" s="63" t="s">
        <v>292</v>
      </c>
      <c r="D242" s="67" t="s">
        <v>293</v>
      </c>
      <c r="E242" s="67" t="s">
        <v>294</v>
      </c>
      <c r="F242" s="68" t="s">
        <v>148</v>
      </c>
      <c r="G242" s="68">
        <v>1</v>
      </c>
      <c r="H242" s="68">
        <f t="shared" si="0"/>
        <v>0</v>
      </c>
      <c r="I242" s="68">
        <v>1</v>
      </c>
      <c r="J242" s="68"/>
      <c r="K242" s="67" t="s">
        <v>396</v>
      </c>
      <c r="L242" s="68" t="s">
        <v>397</v>
      </c>
      <c r="M242" s="68">
        <v>0.16</v>
      </c>
      <c r="N242" s="68">
        <v>80</v>
      </c>
      <c r="O242" s="68">
        <f t="shared" si="1"/>
        <v>0.128</v>
      </c>
      <c r="P242" s="69"/>
      <c r="Q242" s="69">
        <f t="shared" si="2"/>
        <v>0</v>
      </c>
      <c r="R242" s="69"/>
      <c r="S242" s="70" t="s">
        <v>543</v>
      </c>
      <c r="T242" s="70"/>
      <c r="AC242" s="62">
        <f>O242</f>
        <v>0.128</v>
      </c>
    </row>
    <row r="243" spans="2:32" ht="21.95" customHeight="1">
      <c r="B243" s="63" t="s">
        <v>515</v>
      </c>
      <c r="C243" s="63" t="s">
        <v>292</v>
      </c>
      <c r="D243" s="67"/>
      <c r="E243" s="67"/>
      <c r="F243" s="68"/>
      <c r="G243" s="68">
        <v>1</v>
      </c>
      <c r="H243" s="68">
        <f t="shared" si="0"/>
        <v>0</v>
      </c>
      <c r="I243" s="68">
        <v>1</v>
      </c>
      <c r="J243" s="68"/>
      <c r="K243" s="67" t="s">
        <v>402</v>
      </c>
      <c r="L243" s="68" t="s">
        <v>403</v>
      </c>
      <c r="M243" s="68">
        <v>0.16</v>
      </c>
      <c r="N243" s="68">
        <v>80</v>
      </c>
      <c r="O243" s="68">
        <f t="shared" si="1"/>
        <v>0.128</v>
      </c>
      <c r="P243" s="69"/>
      <c r="Q243" s="69">
        <f t="shared" si="2"/>
        <v>0</v>
      </c>
      <c r="R243" s="69"/>
      <c r="S243" s="70" t="s">
        <v>543</v>
      </c>
      <c r="T243" s="70"/>
      <c r="AF243" s="62">
        <f>O243</f>
        <v>0.128</v>
      </c>
    </row>
    <row r="244" spans="2:32" ht="21.95" customHeight="1">
      <c r="B244" s="63" t="s">
        <v>515</v>
      </c>
      <c r="C244" s="63" t="s">
        <v>295</v>
      </c>
      <c r="D244" s="67" t="s">
        <v>296</v>
      </c>
      <c r="E244" s="67" t="s">
        <v>297</v>
      </c>
      <c r="F244" s="68" t="s">
        <v>148</v>
      </c>
      <c r="G244" s="68">
        <v>2</v>
      </c>
      <c r="H244" s="68">
        <f t="shared" si="0"/>
        <v>0</v>
      </c>
      <c r="I244" s="68">
        <v>2</v>
      </c>
      <c r="J244" s="68"/>
      <c r="K244" s="67" t="s">
        <v>396</v>
      </c>
      <c r="L244" s="68" t="s">
        <v>397</v>
      </c>
      <c r="M244" s="68">
        <v>0.36</v>
      </c>
      <c r="N244" s="68">
        <v>100</v>
      </c>
      <c r="O244" s="68">
        <f t="shared" si="1"/>
        <v>0.72</v>
      </c>
      <c r="P244" s="69"/>
      <c r="Q244" s="69">
        <f t="shared" si="2"/>
        <v>0</v>
      </c>
      <c r="R244" s="69"/>
      <c r="S244" s="70" t="s">
        <v>543</v>
      </c>
      <c r="T244" s="70"/>
      <c r="AC244" s="62">
        <f>O244</f>
        <v>0.72</v>
      </c>
    </row>
    <row r="245" spans="2:32" ht="21.95" customHeight="1">
      <c r="B245" s="63" t="s">
        <v>515</v>
      </c>
      <c r="C245" s="63" t="s">
        <v>295</v>
      </c>
      <c r="D245" s="67"/>
      <c r="E245" s="67"/>
      <c r="F245" s="68"/>
      <c r="G245" s="68">
        <v>2</v>
      </c>
      <c r="H245" s="68">
        <f t="shared" si="0"/>
        <v>0</v>
      </c>
      <c r="I245" s="68">
        <v>2</v>
      </c>
      <c r="J245" s="68"/>
      <c r="K245" s="67" t="s">
        <v>402</v>
      </c>
      <c r="L245" s="68" t="s">
        <v>403</v>
      </c>
      <c r="M245" s="68">
        <v>0.19</v>
      </c>
      <c r="N245" s="68">
        <v>100</v>
      </c>
      <c r="O245" s="68">
        <f t="shared" si="1"/>
        <v>0.38</v>
      </c>
      <c r="P245" s="69"/>
      <c r="Q245" s="69">
        <f t="shared" si="2"/>
        <v>0</v>
      </c>
      <c r="R245" s="69"/>
      <c r="S245" s="70" t="s">
        <v>543</v>
      </c>
      <c r="T245" s="70"/>
      <c r="AF245" s="62">
        <f>O245</f>
        <v>0.38</v>
      </c>
    </row>
    <row r="246" spans="2:32" ht="21.95" customHeight="1">
      <c r="B246" s="63" t="s">
        <v>515</v>
      </c>
      <c r="C246" s="63" t="s">
        <v>273</v>
      </c>
      <c r="D246" s="67" t="s">
        <v>274</v>
      </c>
      <c r="E246" s="67" t="s">
        <v>275</v>
      </c>
      <c r="F246" s="68" t="s">
        <v>148</v>
      </c>
      <c r="G246" s="68">
        <v>1</v>
      </c>
      <c r="H246" s="68">
        <f t="shared" si="0"/>
        <v>0</v>
      </c>
      <c r="I246" s="68">
        <v>1</v>
      </c>
      <c r="J246" s="68"/>
      <c r="K246" s="67" t="s">
        <v>390</v>
      </c>
      <c r="L246" s="68" t="s">
        <v>392</v>
      </c>
      <c r="M246" s="68">
        <v>9.6000000000000002E-2</v>
      </c>
      <c r="N246" s="68">
        <v>100</v>
      </c>
      <c r="O246" s="68">
        <f t="shared" si="1"/>
        <v>9.6000000000000002E-2</v>
      </c>
      <c r="P246" s="69"/>
      <c r="Q246" s="69">
        <f t="shared" si="2"/>
        <v>0</v>
      </c>
      <c r="R246" s="69"/>
      <c r="S246" s="70" t="s">
        <v>544</v>
      </c>
      <c r="T246" s="70"/>
      <c r="AA246" s="62">
        <f>O246</f>
        <v>9.6000000000000002E-2</v>
      </c>
    </row>
    <row r="247" spans="2:32" ht="21.95" customHeight="1">
      <c r="B247" s="63" t="s">
        <v>515</v>
      </c>
      <c r="C247" s="63" t="s">
        <v>390</v>
      </c>
      <c r="D247" s="67" t="s">
        <v>391</v>
      </c>
      <c r="E247" s="67" t="s">
        <v>392</v>
      </c>
      <c r="F247" s="68" t="s">
        <v>393</v>
      </c>
      <c r="G247" s="68">
        <f>IF(H247*I247/100+0.000005 &lt;1, TRUNC(H247*I247/100+0.000005, 옵션!$E$13), TRUNC(H247*I247/100+0.000005, 옵션!$E$13))</f>
        <v>1.046</v>
      </c>
      <c r="H247" s="68">
        <f>옵션!$B$13</f>
        <v>100</v>
      </c>
      <c r="I247" s="68">
        <f>SUM(AA239:AA246)</f>
        <v>1.046</v>
      </c>
      <c r="J247" s="68"/>
      <c r="K247" s="67"/>
      <c r="L247" s="68"/>
      <c r="M247" s="68"/>
      <c r="N247" s="68"/>
      <c r="O247" s="68" t="str">
        <f t="shared" si="1"/>
        <v/>
      </c>
      <c r="P247" s="69"/>
      <c r="Q247" s="69">
        <f t="shared" si="2"/>
        <v>0</v>
      </c>
      <c r="R247" s="69"/>
      <c r="S247" s="70"/>
      <c r="T247" s="70"/>
      <c r="Z247" s="62" t="s">
        <v>520</v>
      </c>
      <c r="AA247" s="62">
        <f>SUM(AA239:AA246)</f>
        <v>1.046</v>
      </c>
      <c r="AC247" s="62">
        <f>SUM(AC239:AC246)</f>
        <v>1.018</v>
      </c>
      <c r="AF247" s="62">
        <f>SUM(AF239:AF246)</f>
        <v>0.67800000000000005</v>
      </c>
    </row>
    <row r="248" spans="2:32" ht="21.95" customHeight="1">
      <c r="B248" s="63" t="s">
        <v>515</v>
      </c>
      <c r="C248" s="63" t="s">
        <v>396</v>
      </c>
      <c r="D248" s="67" t="s">
        <v>391</v>
      </c>
      <c r="E248" s="67" t="s">
        <v>397</v>
      </c>
      <c r="F248" s="68" t="s">
        <v>393</v>
      </c>
      <c r="G248" s="68">
        <f>IF(H248*I248/100+0.000005 &lt;1, TRUNC(H248*I248/100+0.000005, 옵션!$E$13), TRUNC(H248*I248/100+0.000005, 옵션!$E$13))</f>
        <v>1.018</v>
      </c>
      <c r="H248" s="68">
        <f>옵션!$B$13</f>
        <v>100</v>
      </c>
      <c r="I248" s="68">
        <f>SUM(AC239:AC246)</f>
        <v>1.018</v>
      </c>
      <c r="J248" s="68"/>
      <c r="K248" s="67"/>
      <c r="L248" s="68"/>
      <c r="M248" s="68"/>
      <c r="N248" s="68"/>
      <c r="O248" s="68" t="str">
        <f t="shared" si="1"/>
        <v/>
      </c>
      <c r="P248" s="69"/>
      <c r="Q248" s="69">
        <f t="shared" si="2"/>
        <v>0</v>
      </c>
      <c r="R248" s="69"/>
      <c r="S248" s="70"/>
      <c r="T248" s="70"/>
    </row>
    <row r="249" spans="2:32" ht="21.95" customHeight="1">
      <c r="B249" s="63" t="s">
        <v>515</v>
      </c>
      <c r="C249" s="63" t="s">
        <v>402</v>
      </c>
      <c r="D249" s="67" t="s">
        <v>391</v>
      </c>
      <c r="E249" s="67" t="s">
        <v>403</v>
      </c>
      <c r="F249" s="68" t="s">
        <v>393</v>
      </c>
      <c r="G249" s="68">
        <f>IF(H249*I249/100+0.000005 &lt;1, TRUNC(H249*I249/100+0.000005, 옵션!$E$13), TRUNC(H249*I249/100+0.000005, 옵션!$E$13))</f>
        <v>0.67800000000000005</v>
      </c>
      <c r="H249" s="68">
        <f>옵션!$B$13</f>
        <v>100</v>
      </c>
      <c r="I249" s="68">
        <f>SUM(AF239:AF246)</f>
        <v>0.67800000000000005</v>
      </c>
      <c r="J249" s="68"/>
      <c r="K249" s="67"/>
      <c r="L249" s="68"/>
      <c r="M249" s="68"/>
      <c r="N249" s="68"/>
      <c r="O249" s="68" t="str">
        <f t="shared" si="1"/>
        <v/>
      </c>
      <c r="P249" s="69"/>
      <c r="Q249" s="69">
        <f t="shared" si="2"/>
        <v>0</v>
      </c>
      <c r="R249" s="69"/>
      <c r="S249" s="70"/>
      <c r="T249" s="70"/>
    </row>
    <row r="250" spans="2:32" ht="21.95" customHeight="1">
      <c r="B250" s="63" t="s">
        <v>556</v>
      </c>
      <c r="D250" s="231" t="s">
        <v>617</v>
      </c>
      <c r="E250" s="232"/>
      <c r="F250" s="232"/>
      <c r="G250" s="232"/>
      <c r="H250" s="232"/>
      <c r="I250" s="232"/>
      <c r="J250" s="232"/>
      <c r="K250" s="232"/>
      <c r="L250" s="232"/>
      <c r="M250" s="232"/>
      <c r="N250" s="232"/>
      <c r="O250" s="232"/>
      <c r="P250" s="232"/>
      <c r="Q250" s="232"/>
      <c r="R250" s="232"/>
      <c r="S250" s="232"/>
      <c r="T250" s="233"/>
    </row>
    <row r="251" spans="2:32" ht="21.95" customHeight="1">
      <c r="B251" s="63" t="s">
        <v>515</v>
      </c>
      <c r="C251" s="63" t="s">
        <v>326</v>
      </c>
      <c r="D251" s="67" t="s">
        <v>327</v>
      </c>
      <c r="E251" s="67" t="s">
        <v>328</v>
      </c>
      <c r="F251" s="68" t="s">
        <v>148</v>
      </c>
      <c r="G251" s="68">
        <v>1</v>
      </c>
      <c r="H251" s="68">
        <f>IF(I251&lt;&gt;0, G251-I251, "")</f>
        <v>0</v>
      </c>
      <c r="I251" s="68">
        <v>1</v>
      </c>
      <c r="J251" s="68"/>
      <c r="K251" s="67" t="s">
        <v>396</v>
      </c>
      <c r="L251" s="68" t="s">
        <v>397</v>
      </c>
      <c r="M251" s="68">
        <v>0.21</v>
      </c>
      <c r="N251" s="68">
        <v>80</v>
      </c>
      <c r="O251" s="68">
        <f>IF(I251*M251=0, "", I251*M251*(N251/100))</f>
        <v>0.16800000000000001</v>
      </c>
      <c r="P251" s="69"/>
      <c r="Q251" s="69">
        <f>TRUNC(P251*M251*N251/100)</f>
        <v>0</v>
      </c>
      <c r="R251" s="69"/>
      <c r="S251" s="70" t="s">
        <v>545</v>
      </c>
      <c r="T251" s="70"/>
      <c r="AC251" s="62">
        <f>O251</f>
        <v>0.16800000000000001</v>
      </c>
    </row>
    <row r="252" spans="2:32" ht="21.95" customHeight="1">
      <c r="B252" s="63" t="s">
        <v>515</v>
      </c>
      <c r="C252" s="63" t="s">
        <v>396</v>
      </c>
      <c r="D252" s="67" t="s">
        <v>391</v>
      </c>
      <c r="E252" s="67" t="s">
        <v>397</v>
      </c>
      <c r="F252" s="68" t="s">
        <v>393</v>
      </c>
      <c r="G252" s="68">
        <f>IF(H252*I252/100+0.000005 &lt;1, TRUNC(H252*I252/100+0.000005, 옵션!$E$13), TRUNC(H252*I252/100+0.000005, 옵션!$E$13))</f>
        <v>0.16800000000000001</v>
      </c>
      <c r="H252" s="68">
        <f>옵션!$B$13</f>
        <v>100</v>
      </c>
      <c r="I252" s="68">
        <f>SUM(AC251:AC251)</f>
        <v>0.16800000000000001</v>
      </c>
      <c r="J252" s="68"/>
      <c r="K252" s="67"/>
      <c r="L252" s="68"/>
      <c r="M252" s="68"/>
      <c r="N252" s="68"/>
      <c r="O252" s="68" t="str">
        <f>IF(I252*M252=0, "", I252*M252*(N252/100))</f>
        <v/>
      </c>
      <c r="P252" s="69"/>
      <c r="Q252" s="69">
        <f>TRUNC(P252*M252*N252/100)</f>
        <v>0</v>
      </c>
      <c r="R252" s="69"/>
      <c r="S252" s="70"/>
      <c r="T252" s="70"/>
      <c r="Z252" s="62" t="s">
        <v>520</v>
      </c>
      <c r="AC252" s="62">
        <f>SUM(AC251:AC251)</f>
        <v>0.16800000000000001</v>
      </c>
    </row>
    <row r="253" spans="2:32" ht="21.95" customHeight="1">
      <c r="B253" s="63" t="s">
        <v>556</v>
      </c>
      <c r="D253" s="231" t="s">
        <v>618</v>
      </c>
      <c r="E253" s="232"/>
      <c r="F253" s="232"/>
      <c r="G253" s="232"/>
      <c r="H253" s="232"/>
      <c r="I253" s="232"/>
      <c r="J253" s="232"/>
      <c r="K253" s="232"/>
      <c r="L253" s="232"/>
      <c r="M253" s="232"/>
      <c r="N253" s="232"/>
      <c r="O253" s="232"/>
      <c r="P253" s="232"/>
      <c r="Q253" s="232"/>
      <c r="R253" s="232"/>
      <c r="S253" s="232"/>
      <c r="T253" s="233"/>
    </row>
    <row r="254" spans="2:32" ht="21.95" customHeight="1">
      <c r="B254" s="63" t="s">
        <v>515</v>
      </c>
      <c r="C254" s="63" t="s">
        <v>283</v>
      </c>
      <c r="D254" s="67" t="s">
        <v>284</v>
      </c>
      <c r="E254" s="67" t="s">
        <v>285</v>
      </c>
      <c r="F254" s="68" t="s">
        <v>148</v>
      </c>
      <c r="G254" s="68">
        <v>1</v>
      </c>
      <c r="H254" s="68">
        <f>IF(I254&lt;&gt;0, G254-I254, "")</f>
        <v>0</v>
      </c>
      <c r="I254" s="68">
        <v>1</v>
      </c>
      <c r="J254" s="68"/>
      <c r="K254" s="67" t="s">
        <v>396</v>
      </c>
      <c r="L254" s="68" t="s">
        <v>397</v>
      </c>
      <c r="M254" s="68">
        <v>0.32</v>
      </c>
      <c r="N254" s="68">
        <v>48</v>
      </c>
      <c r="O254" s="68">
        <f>IF(I254*M254=0, "", I254*M254*(N254/100))</f>
        <v>0.15359999999999999</v>
      </c>
      <c r="P254" s="69"/>
      <c r="Q254" s="69">
        <f>TRUNC(P254*M254*N254/100)</f>
        <v>0</v>
      </c>
      <c r="R254" s="69"/>
      <c r="S254" s="70" t="s">
        <v>545</v>
      </c>
      <c r="T254" s="70"/>
      <c r="AC254" s="62">
        <f>O254</f>
        <v>0.15359999999999999</v>
      </c>
    </row>
    <row r="255" spans="2:32" ht="21.95" customHeight="1">
      <c r="B255" s="63" t="s">
        <v>515</v>
      </c>
      <c r="C255" s="63" t="s">
        <v>396</v>
      </c>
      <c r="D255" s="67" t="s">
        <v>391</v>
      </c>
      <c r="E255" s="67" t="s">
        <v>397</v>
      </c>
      <c r="F255" s="68" t="s">
        <v>393</v>
      </c>
      <c r="G255" s="68">
        <f>IF(H255*I255/100+0.000005 &lt;1, TRUNC(H255*I255/100+0.000005, 옵션!$E$13), TRUNC(H255*I255/100+0.000005, 옵션!$E$13))</f>
        <v>0.15359999999999999</v>
      </c>
      <c r="H255" s="68">
        <f>옵션!$B$13</f>
        <v>100</v>
      </c>
      <c r="I255" s="68">
        <f>SUM(AC254:AC254)</f>
        <v>0.15359999999999999</v>
      </c>
      <c r="J255" s="68"/>
      <c r="K255" s="67"/>
      <c r="L255" s="68"/>
      <c r="M255" s="68"/>
      <c r="N255" s="68"/>
      <c r="O255" s="68" t="str">
        <f>IF(I255*M255=0, "", I255*M255*(N255/100))</f>
        <v/>
      </c>
      <c r="P255" s="69"/>
      <c r="Q255" s="69">
        <f>TRUNC(P255*M255*N255/100)</f>
        <v>0</v>
      </c>
      <c r="R255" s="69"/>
      <c r="S255" s="70"/>
      <c r="T255" s="70"/>
      <c r="Z255" s="62" t="s">
        <v>520</v>
      </c>
      <c r="AC255" s="62">
        <f>SUM(AC254:AC254)</f>
        <v>0.15359999999999999</v>
      </c>
    </row>
    <row r="256" spans="2:32" ht="21.95" customHeight="1">
      <c r="B256" s="63" t="s">
        <v>556</v>
      </c>
      <c r="D256" s="231" t="s">
        <v>619</v>
      </c>
      <c r="E256" s="232"/>
      <c r="F256" s="232"/>
      <c r="G256" s="232"/>
      <c r="H256" s="232"/>
      <c r="I256" s="232"/>
      <c r="J256" s="232"/>
      <c r="K256" s="232"/>
      <c r="L256" s="232"/>
      <c r="M256" s="232"/>
      <c r="N256" s="232"/>
      <c r="O256" s="232"/>
      <c r="P256" s="232"/>
      <c r="Q256" s="232"/>
      <c r="R256" s="232"/>
      <c r="S256" s="232"/>
      <c r="T256" s="233"/>
    </row>
    <row r="257" spans="2:32" ht="21.95" customHeight="1">
      <c r="B257" s="63" t="s">
        <v>515</v>
      </c>
      <c r="C257" s="63" t="s">
        <v>286</v>
      </c>
      <c r="D257" s="67" t="s">
        <v>287</v>
      </c>
      <c r="E257" s="67" t="s">
        <v>288</v>
      </c>
      <c r="F257" s="68" t="s">
        <v>148</v>
      </c>
      <c r="G257" s="68">
        <v>1</v>
      </c>
      <c r="H257" s="68">
        <f>IF(I257&lt;&gt;0, G257-I257, "")</f>
        <v>0</v>
      </c>
      <c r="I257" s="68">
        <v>1</v>
      </c>
      <c r="J257" s="68"/>
      <c r="K257" s="67" t="s">
        <v>390</v>
      </c>
      <c r="L257" s="68" t="s">
        <v>392</v>
      </c>
      <c r="M257" s="68">
        <v>0.36</v>
      </c>
      <c r="N257" s="68">
        <v>100</v>
      </c>
      <c r="O257" s="68">
        <f>IF(I257*M257=0, "", I257*M257*(N257/100))</f>
        <v>0.36</v>
      </c>
      <c r="P257" s="69"/>
      <c r="Q257" s="69">
        <f>TRUNC(P257*M257*N257/100)</f>
        <v>0</v>
      </c>
      <c r="R257" s="69"/>
      <c r="S257" s="70" t="s">
        <v>546</v>
      </c>
      <c r="T257" s="70"/>
      <c r="AA257" s="62">
        <f>O257</f>
        <v>0.36</v>
      </c>
    </row>
    <row r="258" spans="2:32" ht="21.95" customHeight="1">
      <c r="B258" s="63" t="s">
        <v>515</v>
      </c>
      <c r="C258" s="63" t="s">
        <v>286</v>
      </c>
      <c r="D258" s="67"/>
      <c r="E258" s="67"/>
      <c r="F258" s="68"/>
      <c r="G258" s="68">
        <v>1</v>
      </c>
      <c r="H258" s="68">
        <f>IF(I258&lt;&gt;0, G258-I258, "")</f>
        <v>0</v>
      </c>
      <c r="I258" s="68">
        <v>1</v>
      </c>
      <c r="J258" s="68"/>
      <c r="K258" s="67" t="s">
        <v>402</v>
      </c>
      <c r="L258" s="68" t="s">
        <v>403</v>
      </c>
      <c r="M258" s="68">
        <v>0.18</v>
      </c>
      <c r="N258" s="68">
        <v>100</v>
      </c>
      <c r="O258" s="68">
        <f>IF(I258*M258=0, "", I258*M258*(N258/100))</f>
        <v>0.18</v>
      </c>
      <c r="P258" s="69"/>
      <c r="Q258" s="69">
        <f>TRUNC(P258*M258*N258/100)</f>
        <v>0</v>
      </c>
      <c r="R258" s="69"/>
      <c r="S258" s="70" t="s">
        <v>546</v>
      </c>
      <c r="T258" s="70"/>
      <c r="AF258" s="62">
        <f>O258</f>
        <v>0.18</v>
      </c>
    </row>
    <row r="259" spans="2:32" ht="21.95" customHeight="1">
      <c r="B259" s="63" t="s">
        <v>515</v>
      </c>
      <c r="C259" s="63" t="s">
        <v>390</v>
      </c>
      <c r="D259" s="67" t="s">
        <v>391</v>
      </c>
      <c r="E259" s="67" t="s">
        <v>392</v>
      </c>
      <c r="F259" s="68" t="s">
        <v>393</v>
      </c>
      <c r="G259" s="68">
        <f>IF(H259*I259/100+0.000005 &lt;1, TRUNC(H259*I259/100+0.000005, 옵션!$E$13), TRUNC(H259*I259/100+0.000005, 옵션!$E$13))</f>
        <v>0.36</v>
      </c>
      <c r="H259" s="68">
        <f>옵션!$B$13</f>
        <v>100</v>
      </c>
      <c r="I259" s="68">
        <f>SUM(AA257:AA258)</f>
        <v>0.36</v>
      </c>
      <c r="J259" s="68"/>
      <c r="K259" s="67"/>
      <c r="L259" s="68"/>
      <c r="M259" s="68"/>
      <c r="N259" s="68"/>
      <c r="O259" s="68" t="str">
        <f>IF(I259*M259=0, "", I259*M259*(N259/100))</f>
        <v/>
      </c>
      <c r="P259" s="69"/>
      <c r="Q259" s="69">
        <f>TRUNC(P259*M259*N259/100)</f>
        <v>0</v>
      </c>
      <c r="R259" s="69"/>
      <c r="S259" s="70"/>
      <c r="T259" s="70"/>
      <c r="Z259" s="62" t="s">
        <v>520</v>
      </c>
      <c r="AA259" s="62">
        <f>SUM(AA257:AA258)</f>
        <v>0.36</v>
      </c>
      <c r="AF259" s="62">
        <f>SUM(AF257:AF258)</f>
        <v>0.18</v>
      </c>
    </row>
    <row r="260" spans="2:32" ht="21.95" customHeight="1">
      <c r="B260" s="63" t="s">
        <v>515</v>
      </c>
      <c r="C260" s="63" t="s">
        <v>402</v>
      </c>
      <c r="D260" s="67" t="s">
        <v>391</v>
      </c>
      <c r="E260" s="67" t="s">
        <v>403</v>
      </c>
      <c r="F260" s="68" t="s">
        <v>393</v>
      </c>
      <c r="G260" s="68">
        <f>IF(H260*I260/100+0.000005 &lt;1, TRUNC(H260*I260/100+0.000005, 옵션!$E$13), TRUNC(H260*I260/100+0.000005, 옵션!$E$13))</f>
        <v>0.18</v>
      </c>
      <c r="H260" s="68">
        <f>옵션!$B$13</f>
        <v>100</v>
      </c>
      <c r="I260" s="68">
        <f>SUM(AF257:AF258)</f>
        <v>0.18</v>
      </c>
      <c r="J260" s="68"/>
      <c r="K260" s="67"/>
      <c r="L260" s="68"/>
      <c r="M260" s="68"/>
      <c r="N260" s="68"/>
      <c r="O260" s="68" t="str">
        <f>IF(I260*M260=0, "", I260*M260*(N260/100))</f>
        <v/>
      </c>
      <c r="P260" s="69"/>
      <c r="Q260" s="69">
        <f>TRUNC(P260*M260*N260/100)</f>
        <v>0</v>
      </c>
      <c r="R260" s="69"/>
      <c r="S260" s="70"/>
      <c r="T260" s="70"/>
    </row>
    <row r="261" spans="2:32" ht="21.95" customHeight="1">
      <c r="B261" s="63" t="s">
        <v>556</v>
      </c>
      <c r="D261" s="231" t="s">
        <v>620</v>
      </c>
      <c r="E261" s="232"/>
      <c r="F261" s="232"/>
      <c r="G261" s="232"/>
      <c r="H261" s="232"/>
      <c r="I261" s="232"/>
      <c r="J261" s="232"/>
      <c r="K261" s="232"/>
      <c r="L261" s="232"/>
      <c r="M261" s="232"/>
      <c r="N261" s="232"/>
      <c r="O261" s="232"/>
      <c r="P261" s="232"/>
      <c r="Q261" s="232"/>
      <c r="R261" s="232"/>
      <c r="S261" s="232"/>
      <c r="T261" s="233"/>
    </row>
    <row r="262" spans="2:32" ht="21.95" customHeight="1">
      <c r="B262" s="63" t="s">
        <v>515</v>
      </c>
      <c r="C262" s="63" t="s">
        <v>329</v>
      </c>
      <c r="D262" s="67" t="s">
        <v>330</v>
      </c>
      <c r="E262" s="67" t="s">
        <v>331</v>
      </c>
      <c r="F262" s="68" t="s">
        <v>220</v>
      </c>
      <c r="G262" s="68">
        <v>1</v>
      </c>
      <c r="H262" s="68">
        <f>IF(I262&lt;&gt;0, G262-I262, "")</f>
        <v>0</v>
      </c>
      <c r="I262" s="68">
        <v>1</v>
      </c>
      <c r="J262" s="68"/>
      <c r="K262" s="67" t="s">
        <v>390</v>
      </c>
      <c r="L262" s="68" t="s">
        <v>392</v>
      </c>
      <c r="M262" s="68">
        <v>1</v>
      </c>
      <c r="N262" s="68">
        <v>100</v>
      </c>
      <c r="O262" s="68">
        <f>IF(I262*M262=0, "", I262*M262*(N262/100))</f>
        <v>1</v>
      </c>
      <c r="P262" s="69"/>
      <c r="Q262" s="69">
        <f>TRUNC(P262*M262*N262/100)</f>
        <v>0</v>
      </c>
      <c r="R262" s="69"/>
      <c r="S262" s="70" t="s">
        <v>547</v>
      </c>
      <c r="T262" s="70"/>
      <c r="AA262" s="62">
        <f>O262</f>
        <v>1</v>
      </c>
    </row>
    <row r="263" spans="2:32" ht="21.95" customHeight="1">
      <c r="B263" s="63" t="s">
        <v>515</v>
      </c>
      <c r="C263" s="63" t="s">
        <v>390</v>
      </c>
      <c r="D263" s="67" t="s">
        <v>391</v>
      </c>
      <c r="E263" s="67" t="s">
        <v>392</v>
      </c>
      <c r="F263" s="68" t="s">
        <v>393</v>
      </c>
      <c r="G263" s="68">
        <f>IF(H263*I263/100+0.000005 &lt;1, TRUNC(H263*I263/100+0.000005, 옵션!$E$13), TRUNC(H263*I263/100+0.000005, 옵션!$E$13))</f>
        <v>1</v>
      </c>
      <c r="H263" s="68">
        <f>옵션!$B$13</f>
        <v>100</v>
      </c>
      <c r="I263" s="68">
        <f>SUM(AA262:AA262)</f>
        <v>1</v>
      </c>
      <c r="J263" s="68"/>
      <c r="K263" s="67"/>
      <c r="L263" s="68"/>
      <c r="M263" s="68"/>
      <c r="N263" s="68"/>
      <c r="O263" s="68" t="str">
        <f>IF(I263*M263=0, "", I263*M263*(N263/100))</f>
        <v/>
      </c>
      <c r="P263" s="69"/>
      <c r="Q263" s="69">
        <f>TRUNC(P263*M263*N263/100)</f>
        <v>0</v>
      </c>
      <c r="R263" s="69"/>
      <c r="S263" s="70"/>
      <c r="T263" s="70"/>
      <c r="Z263" s="62" t="s">
        <v>520</v>
      </c>
      <c r="AA263" s="62">
        <f>SUM(AA262:AA262)</f>
        <v>1</v>
      </c>
    </row>
    <row r="264" spans="2:32" ht="21.95" customHeight="1">
      <c r="B264" s="63" t="s">
        <v>556</v>
      </c>
      <c r="D264" s="231" t="s">
        <v>621</v>
      </c>
      <c r="E264" s="232"/>
      <c r="F264" s="232"/>
      <c r="G264" s="232"/>
      <c r="H264" s="232"/>
      <c r="I264" s="232"/>
      <c r="J264" s="232"/>
      <c r="K264" s="232"/>
      <c r="L264" s="232"/>
      <c r="M264" s="232"/>
      <c r="N264" s="232"/>
      <c r="O264" s="232"/>
      <c r="P264" s="232"/>
      <c r="Q264" s="232"/>
      <c r="R264" s="232"/>
      <c r="S264" s="232"/>
      <c r="T264" s="233"/>
    </row>
    <row r="265" spans="2:32" ht="21.95" customHeight="1">
      <c r="B265" s="63" t="s">
        <v>515</v>
      </c>
      <c r="C265" s="63" t="s">
        <v>332</v>
      </c>
      <c r="D265" s="67" t="s">
        <v>330</v>
      </c>
      <c r="E265" s="67" t="s">
        <v>333</v>
      </c>
      <c r="F265" s="68" t="s">
        <v>220</v>
      </c>
      <c r="G265" s="68">
        <v>1</v>
      </c>
      <c r="H265" s="68">
        <f>IF(I265&lt;&gt;0, G265-I265, "")</f>
        <v>0</v>
      </c>
      <c r="I265" s="68">
        <v>1</v>
      </c>
      <c r="J265" s="68"/>
      <c r="K265" s="67" t="s">
        <v>390</v>
      </c>
      <c r="L265" s="68" t="s">
        <v>392</v>
      </c>
      <c r="M265" s="68">
        <v>0.08</v>
      </c>
      <c r="N265" s="68">
        <v>100</v>
      </c>
      <c r="O265" s="68">
        <f>IF(I265*M265=0, "", I265*M265*(N265/100))</f>
        <v>0.08</v>
      </c>
      <c r="P265" s="69"/>
      <c r="Q265" s="69">
        <f>TRUNC(P265*M265*N265/100)</f>
        <v>0</v>
      </c>
      <c r="R265" s="69"/>
      <c r="S265" s="70" t="s">
        <v>547</v>
      </c>
      <c r="T265" s="70"/>
      <c r="AA265" s="62">
        <f>O265</f>
        <v>0.08</v>
      </c>
    </row>
    <row r="266" spans="2:32" ht="21.95" customHeight="1">
      <c r="B266" s="63" t="s">
        <v>515</v>
      </c>
      <c r="C266" s="63" t="s">
        <v>390</v>
      </c>
      <c r="D266" s="67" t="s">
        <v>391</v>
      </c>
      <c r="E266" s="67" t="s">
        <v>392</v>
      </c>
      <c r="F266" s="68" t="s">
        <v>393</v>
      </c>
      <c r="G266" s="68">
        <f>IF(H266*I266/100+0.000005 &lt;1, TRUNC(H266*I266/100+0.000005, 옵션!$E$13), TRUNC(H266*I266/100+0.000005, 옵션!$E$13))</f>
        <v>0.08</v>
      </c>
      <c r="H266" s="68">
        <f>옵션!$B$13</f>
        <v>100</v>
      </c>
      <c r="I266" s="68">
        <f>SUM(AA265:AA265)</f>
        <v>0.08</v>
      </c>
      <c r="J266" s="68"/>
      <c r="K266" s="67"/>
      <c r="L266" s="68"/>
      <c r="M266" s="68"/>
      <c r="N266" s="68"/>
      <c r="O266" s="68" t="str">
        <f>IF(I266*M266=0, "", I266*M266*(N266/100))</f>
        <v/>
      </c>
      <c r="P266" s="69"/>
      <c r="Q266" s="69">
        <f>TRUNC(P266*M266*N266/100)</f>
        <v>0</v>
      </c>
      <c r="R266" s="69"/>
      <c r="S266" s="70"/>
      <c r="T266" s="70"/>
      <c r="Z266" s="62" t="s">
        <v>520</v>
      </c>
      <c r="AA266" s="62">
        <f>SUM(AA265:AA265)</f>
        <v>0.08</v>
      </c>
    </row>
    <row r="267" spans="2:32" ht="21.95" customHeight="1">
      <c r="B267" s="63" t="s">
        <v>556</v>
      </c>
      <c r="D267" s="231" t="s">
        <v>1206</v>
      </c>
      <c r="E267" s="232"/>
      <c r="F267" s="232"/>
      <c r="G267" s="232"/>
      <c r="H267" s="232"/>
      <c r="I267" s="232"/>
      <c r="J267" s="232"/>
      <c r="K267" s="232"/>
      <c r="L267" s="232"/>
      <c r="M267" s="232"/>
      <c r="N267" s="232"/>
      <c r="O267" s="232"/>
      <c r="P267" s="232"/>
      <c r="Q267" s="232"/>
      <c r="R267" s="232"/>
      <c r="S267" s="232"/>
      <c r="T267" s="233"/>
    </row>
    <row r="268" spans="2:32" ht="21.95" customHeight="1">
      <c r="B268" s="63" t="s">
        <v>515</v>
      </c>
      <c r="C268" s="63" t="s">
        <v>319</v>
      </c>
      <c r="D268" s="67" t="s">
        <v>320</v>
      </c>
      <c r="E268" s="67" t="s">
        <v>321</v>
      </c>
      <c r="F268" s="68" t="s">
        <v>322</v>
      </c>
      <c r="G268" s="68">
        <v>1</v>
      </c>
      <c r="H268" s="68">
        <f>IF(I268&lt;&gt;0, G268-I268, "")</f>
        <v>0</v>
      </c>
      <c r="I268" s="68">
        <v>1</v>
      </c>
      <c r="J268" s="68"/>
      <c r="K268" s="67" t="s">
        <v>398</v>
      </c>
      <c r="L268" s="68" t="s">
        <v>1198</v>
      </c>
      <c r="M268" s="68">
        <v>0.24</v>
      </c>
      <c r="N268" s="68">
        <v>100</v>
      </c>
      <c r="O268" s="68">
        <f>IF(I268*M268=0, "", I268*M268*(N268/100))</f>
        <v>0.24</v>
      </c>
      <c r="P268" s="69"/>
      <c r="Q268" s="69">
        <f>TRUNC(P268*M268*N268/100)</f>
        <v>0</v>
      </c>
      <c r="R268" s="69"/>
      <c r="S268" s="70" t="s">
        <v>1199</v>
      </c>
      <c r="T268" s="70"/>
      <c r="AD268" s="62">
        <f>O268</f>
        <v>0.24</v>
      </c>
    </row>
    <row r="269" spans="2:32" ht="21.95" customHeight="1">
      <c r="B269" s="63" t="s">
        <v>515</v>
      </c>
      <c r="C269" s="63" t="s">
        <v>319</v>
      </c>
      <c r="D269" s="67"/>
      <c r="E269" s="67"/>
      <c r="F269" s="68"/>
      <c r="G269" s="68">
        <v>1</v>
      </c>
      <c r="H269" s="68">
        <f>IF(I269&lt;&gt;0, G269-I269, "")</f>
        <v>0</v>
      </c>
      <c r="I269" s="68">
        <v>1</v>
      </c>
      <c r="J269" s="68"/>
      <c r="K269" s="67" t="s">
        <v>402</v>
      </c>
      <c r="L269" s="68" t="s">
        <v>403</v>
      </c>
      <c r="M269" s="68">
        <v>0.2</v>
      </c>
      <c r="N269" s="68">
        <v>100</v>
      </c>
      <c r="O269" s="68">
        <f>IF(I269*M269=0, "", I269*M269*(N269/100))</f>
        <v>0.2</v>
      </c>
      <c r="P269" s="69"/>
      <c r="Q269" s="69">
        <f>TRUNC(P269*M269*N269/100)</f>
        <v>0</v>
      </c>
      <c r="R269" s="69"/>
      <c r="S269" s="70" t="s">
        <v>1199</v>
      </c>
      <c r="T269" s="70"/>
      <c r="AF269" s="62">
        <f>O269</f>
        <v>0.2</v>
      </c>
    </row>
    <row r="270" spans="2:32" ht="21.95" customHeight="1">
      <c r="B270" s="63" t="s">
        <v>515</v>
      </c>
      <c r="C270" s="63" t="s">
        <v>323</v>
      </c>
      <c r="D270" s="67" t="s">
        <v>324</v>
      </c>
      <c r="E270" s="67" t="s">
        <v>325</v>
      </c>
      <c r="F270" s="68" t="s">
        <v>148</v>
      </c>
      <c r="G270" s="68">
        <v>3</v>
      </c>
      <c r="H270" s="68">
        <f>IF(I270&lt;&gt;0, G270-I270, "")</f>
        <v>0</v>
      </c>
      <c r="I270" s="68">
        <v>3</v>
      </c>
      <c r="J270" s="68"/>
      <c r="K270" s="67" t="s">
        <v>398</v>
      </c>
      <c r="L270" s="68" t="s">
        <v>1198</v>
      </c>
      <c r="M270" s="68">
        <v>2.7E-2</v>
      </c>
      <c r="N270" s="68">
        <v>100</v>
      </c>
      <c r="O270" s="68">
        <f>IF(I270*M270=0, "", I270*M270*(N270/100))</f>
        <v>8.1000000000000003E-2</v>
      </c>
      <c r="P270" s="69"/>
      <c r="Q270" s="69">
        <f>TRUNC(P270*M270*N270/100)</f>
        <v>0</v>
      </c>
      <c r="R270" s="69"/>
      <c r="S270" s="70" t="s">
        <v>1199</v>
      </c>
      <c r="T270" s="70"/>
      <c r="AD270" s="62">
        <f>O270</f>
        <v>8.1000000000000003E-2</v>
      </c>
    </row>
    <row r="271" spans="2:32" ht="21.95" customHeight="1">
      <c r="B271" s="63" t="s">
        <v>515</v>
      </c>
      <c r="C271" s="63" t="s">
        <v>398</v>
      </c>
      <c r="D271" s="67" t="s">
        <v>391</v>
      </c>
      <c r="E271" s="68" t="s">
        <v>1198</v>
      </c>
      <c r="F271" s="68" t="s">
        <v>393</v>
      </c>
      <c r="G271" s="68">
        <f>IF(H271*I271/100+0.000005 &lt;1, TRUNC(H271*I271/100+0.000005, 옵션!$E$13), TRUNC(H271*I271/100+0.000005, 옵션!$E$13))</f>
        <v>0.32100000000000001</v>
      </c>
      <c r="H271" s="68">
        <f>옵션!$B$13</f>
        <v>100</v>
      </c>
      <c r="I271" s="68">
        <f>SUM(AD268:AD270)</f>
        <v>0.32100000000000001</v>
      </c>
      <c r="J271" s="68"/>
      <c r="K271" s="67"/>
      <c r="L271" s="68"/>
      <c r="M271" s="68"/>
      <c r="N271" s="68"/>
      <c r="O271" s="68" t="str">
        <f>IF(I271*M271=0, "", I271*M271*(N271/100))</f>
        <v/>
      </c>
      <c r="P271" s="69"/>
      <c r="Q271" s="69">
        <f>TRUNC(P271*M271*N271/100)</f>
        <v>0</v>
      </c>
      <c r="R271" s="69"/>
      <c r="S271" s="70"/>
      <c r="T271" s="70"/>
      <c r="Z271" s="62" t="s">
        <v>520</v>
      </c>
      <c r="AD271" s="62">
        <f>SUM(AD268:AD270)</f>
        <v>0.32100000000000001</v>
      </c>
      <c r="AF271" s="62">
        <f>SUM(AF268:AF270)</f>
        <v>0.2</v>
      </c>
    </row>
    <row r="272" spans="2:32" ht="21.95" customHeight="1">
      <c r="B272" s="63" t="s">
        <v>515</v>
      </c>
      <c r="C272" s="63" t="s">
        <v>402</v>
      </c>
      <c r="D272" s="67" t="s">
        <v>391</v>
      </c>
      <c r="E272" s="67" t="s">
        <v>403</v>
      </c>
      <c r="F272" s="68" t="s">
        <v>393</v>
      </c>
      <c r="G272" s="68">
        <f>IF(H272*I272/100+0.000005 &lt;1, TRUNC(H272*I272/100+0.000005, 옵션!$E$13), TRUNC(H272*I272/100+0.000005, 옵션!$E$13))</f>
        <v>0.2</v>
      </c>
      <c r="H272" s="68">
        <f>옵션!$B$13</f>
        <v>100</v>
      </c>
      <c r="I272" s="68">
        <f>SUM(AF268:AF270)</f>
        <v>0.2</v>
      </c>
      <c r="J272" s="68"/>
      <c r="K272" s="67"/>
      <c r="L272" s="68"/>
      <c r="M272" s="68"/>
      <c r="N272" s="68"/>
      <c r="O272" s="68" t="str">
        <f>IF(I272*M272=0, "", I272*M272*(N272/100))</f>
        <v/>
      </c>
      <c r="P272" s="69"/>
      <c r="Q272" s="69">
        <f>TRUNC(P272*M272*N272/100)</f>
        <v>0</v>
      </c>
      <c r="R272" s="69"/>
      <c r="S272" s="70"/>
      <c r="T272" s="70"/>
    </row>
    <row r="273" spans="2:32" ht="21.95" customHeight="1">
      <c r="B273" s="63" t="s">
        <v>556</v>
      </c>
      <c r="D273" s="231" t="s">
        <v>622</v>
      </c>
      <c r="E273" s="232"/>
      <c r="F273" s="232"/>
      <c r="G273" s="232"/>
      <c r="H273" s="232"/>
      <c r="I273" s="232"/>
      <c r="J273" s="232"/>
      <c r="K273" s="232"/>
      <c r="L273" s="232"/>
      <c r="M273" s="232"/>
      <c r="N273" s="232"/>
      <c r="O273" s="232"/>
      <c r="P273" s="232"/>
      <c r="Q273" s="232"/>
      <c r="R273" s="232"/>
      <c r="S273" s="232"/>
      <c r="T273" s="233"/>
    </row>
    <row r="274" spans="2:32" ht="21.95" customHeight="1">
      <c r="B274" s="63" t="s">
        <v>515</v>
      </c>
      <c r="C274" s="63" t="s">
        <v>319</v>
      </c>
      <c r="D274" s="67" t="s">
        <v>320</v>
      </c>
      <c r="E274" s="67" t="s">
        <v>321</v>
      </c>
      <c r="F274" s="68" t="s">
        <v>322</v>
      </c>
      <c r="G274" s="68">
        <v>1</v>
      </c>
      <c r="H274" s="68">
        <f>IF(I274&lt;&gt;0, G274-I274, "")</f>
        <v>0</v>
      </c>
      <c r="I274" s="68">
        <v>1</v>
      </c>
      <c r="J274" s="68"/>
      <c r="K274" s="67" t="s">
        <v>398</v>
      </c>
      <c r="L274" s="68" t="s">
        <v>399</v>
      </c>
      <c r="M274" s="68">
        <v>0.24</v>
      </c>
      <c r="N274" s="68">
        <v>100</v>
      </c>
      <c r="O274" s="68">
        <f>IF(I274*M274=0, "", I274*M274*(N274/100))</f>
        <v>0.24</v>
      </c>
      <c r="P274" s="69"/>
      <c r="Q274" s="69">
        <f>TRUNC(P274*M274*N274/100)</f>
        <v>0</v>
      </c>
      <c r="R274" s="69"/>
      <c r="S274" s="70" t="s">
        <v>1199</v>
      </c>
      <c r="T274" s="70"/>
      <c r="AD274" s="62">
        <f>O274</f>
        <v>0.24</v>
      </c>
    </row>
    <row r="275" spans="2:32" ht="21.95" customHeight="1">
      <c r="B275" s="63" t="s">
        <v>515</v>
      </c>
      <c r="C275" s="63" t="s">
        <v>319</v>
      </c>
      <c r="D275" s="67"/>
      <c r="E275" s="67"/>
      <c r="F275" s="68"/>
      <c r="G275" s="68">
        <v>1</v>
      </c>
      <c r="H275" s="68">
        <f>IF(I275&lt;&gt;0, G275-I275, "")</f>
        <v>0</v>
      </c>
      <c r="I275" s="68">
        <v>1</v>
      </c>
      <c r="J275" s="68"/>
      <c r="K275" s="67" t="s">
        <v>402</v>
      </c>
      <c r="L275" s="68" t="s">
        <v>403</v>
      </c>
      <c r="M275" s="68">
        <v>0.2</v>
      </c>
      <c r="N275" s="68">
        <v>100</v>
      </c>
      <c r="O275" s="68">
        <f>IF(I275*M275=0, "", I275*M275*(N275/100))</f>
        <v>0.2</v>
      </c>
      <c r="P275" s="69"/>
      <c r="Q275" s="69">
        <f>TRUNC(P275*M275*N275/100)</f>
        <v>0</v>
      </c>
      <c r="R275" s="69"/>
      <c r="S275" s="70" t="s">
        <v>1199</v>
      </c>
      <c r="T275" s="70"/>
      <c r="AF275" s="62">
        <f>O275</f>
        <v>0.2</v>
      </c>
    </row>
    <row r="276" spans="2:32" ht="21.95" customHeight="1">
      <c r="B276" s="63" t="s">
        <v>515</v>
      </c>
      <c r="C276" s="63" t="s">
        <v>323</v>
      </c>
      <c r="D276" s="67" t="s">
        <v>324</v>
      </c>
      <c r="E276" s="67" t="s">
        <v>325</v>
      </c>
      <c r="F276" s="68" t="s">
        <v>148</v>
      </c>
      <c r="G276" s="68">
        <v>3</v>
      </c>
      <c r="H276" s="68">
        <f>IF(I276&lt;&gt;0, G276-I276, "")</f>
        <v>0</v>
      </c>
      <c r="I276" s="68">
        <v>3</v>
      </c>
      <c r="J276" s="68"/>
      <c r="K276" s="67" t="s">
        <v>398</v>
      </c>
      <c r="L276" s="68" t="s">
        <v>399</v>
      </c>
      <c r="M276" s="68">
        <v>2.7E-2</v>
      </c>
      <c r="N276" s="68">
        <v>100</v>
      </c>
      <c r="O276" s="68">
        <f>IF(I276*M276=0, "", I276*M276*(N276/100))</f>
        <v>8.1000000000000003E-2</v>
      </c>
      <c r="P276" s="69"/>
      <c r="Q276" s="69">
        <f>TRUNC(P276*M276*N276/100)</f>
        <v>0</v>
      </c>
      <c r="R276" s="69"/>
      <c r="S276" s="70" t="s">
        <v>1199</v>
      </c>
      <c r="T276" s="70"/>
      <c r="AD276" s="62">
        <f>O276</f>
        <v>8.1000000000000003E-2</v>
      </c>
    </row>
    <row r="277" spans="2:32" ht="21.95" customHeight="1">
      <c r="B277" s="63" t="s">
        <v>515</v>
      </c>
      <c r="C277" s="63" t="s">
        <v>398</v>
      </c>
      <c r="D277" s="67" t="s">
        <v>391</v>
      </c>
      <c r="E277" s="68" t="s">
        <v>1198</v>
      </c>
      <c r="F277" s="68" t="s">
        <v>393</v>
      </c>
      <c r="G277" s="68">
        <f>IF(H277*I277/100+0.000005 &lt;1, TRUNC(H277*I277/100+0.000005, 옵션!$E$13), TRUNC(H277*I277/100+0.000005, 옵션!$E$13))</f>
        <v>0.32100000000000001</v>
      </c>
      <c r="H277" s="68">
        <f>옵션!$B$13</f>
        <v>100</v>
      </c>
      <c r="I277" s="68">
        <f>SUM(AD274:AD276)</f>
        <v>0.32100000000000001</v>
      </c>
      <c r="J277" s="68"/>
      <c r="K277" s="67"/>
      <c r="L277" s="68"/>
      <c r="M277" s="68"/>
      <c r="N277" s="68"/>
      <c r="O277" s="68" t="str">
        <f>IF(I277*M277=0, "", I277*M277*(N277/100))</f>
        <v/>
      </c>
      <c r="P277" s="69"/>
      <c r="Q277" s="69">
        <f>TRUNC(P277*M277*N277/100)</f>
        <v>0</v>
      </c>
      <c r="R277" s="69"/>
      <c r="S277" s="70"/>
      <c r="T277" s="70"/>
      <c r="Z277" s="62" t="s">
        <v>520</v>
      </c>
      <c r="AD277" s="62">
        <f>SUM(AD274:AD276)</f>
        <v>0.32100000000000001</v>
      </c>
      <c r="AF277" s="62">
        <f>SUM(AF274:AF276)</f>
        <v>0.2</v>
      </c>
    </row>
    <row r="278" spans="2:32" ht="21.95" customHeight="1">
      <c r="B278" s="63" t="s">
        <v>515</v>
      </c>
      <c r="C278" s="63" t="s">
        <v>402</v>
      </c>
      <c r="D278" s="67" t="s">
        <v>391</v>
      </c>
      <c r="E278" s="67" t="s">
        <v>403</v>
      </c>
      <c r="F278" s="68" t="s">
        <v>393</v>
      </c>
      <c r="G278" s="68">
        <f>IF(H278*I278/100+0.000005 &lt;1, TRUNC(H278*I278/100+0.000005, 옵션!$E$13), TRUNC(H278*I278/100+0.000005, 옵션!$E$13))</f>
        <v>0.2</v>
      </c>
      <c r="H278" s="68">
        <f>옵션!$B$13</f>
        <v>100</v>
      </c>
      <c r="I278" s="68">
        <f>SUM(AF274:AF276)</f>
        <v>0.2</v>
      </c>
      <c r="J278" s="68"/>
      <c r="K278" s="67"/>
      <c r="L278" s="68"/>
      <c r="M278" s="68"/>
      <c r="N278" s="68"/>
      <c r="O278" s="68" t="str">
        <f>IF(I278*M278=0, "", I278*M278*(N278/100))</f>
        <v/>
      </c>
      <c r="P278" s="69"/>
      <c r="Q278" s="69">
        <f>TRUNC(P278*M278*N278/100)</f>
        <v>0</v>
      </c>
      <c r="R278" s="69"/>
      <c r="S278" s="70"/>
      <c r="T278" s="70"/>
    </row>
    <row r="279" spans="2:32" ht="21.95" customHeight="1">
      <c r="B279" s="63" t="s">
        <v>556</v>
      </c>
      <c r="D279" s="231" t="s">
        <v>623</v>
      </c>
      <c r="E279" s="232"/>
      <c r="F279" s="232"/>
      <c r="G279" s="232"/>
      <c r="H279" s="232"/>
      <c r="I279" s="232"/>
      <c r="J279" s="232"/>
      <c r="K279" s="232"/>
      <c r="L279" s="232"/>
      <c r="M279" s="232"/>
      <c r="N279" s="232"/>
      <c r="O279" s="232"/>
      <c r="P279" s="232"/>
      <c r="Q279" s="232"/>
      <c r="R279" s="232"/>
      <c r="S279" s="232"/>
      <c r="T279" s="233"/>
    </row>
    <row r="280" spans="2:32" ht="21.95" customHeight="1">
      <c r="B280" s="63" t="s">
        <v>515</v>
      </c>
      <c r="C280" s="63" t="s">
        <v>308</v>
      </c>
      <c r="D280" s="67" t="s">
        <v>309</v>
      </c>
      <c r="E280" s="67" t="s">
        <v>310</v>
      </c>
      <c r="F280" s="68" t="s">
        <v>220</v>
      </c>
      <c r="G280" s="68">
        <v>1</v>
      </c>
      <c r="H280" s="68">
        <f>IF(I280&lt;&gt;0, G280-I280, "")</f>
        <v>0</v>
      </c>
      <c r="I280" s="68">
        <v>1</v>
      </c>
      <c r="J280" s="68"/>
      <c r="K280" s="67" t="s">
        <v>390</v>
      </c>
      <c r="L280" s="68" t="s">
        <v>392</v>
      </c>
      <c r="M280" s="68">
        <v>0.66</v>
      </c>
      <c r="N280" s="68">
        <v>100</v>
      </c>
      <c r="O280" s="68">
        <f>IF(I280*M280=0, "", I280*M280*(N280/100))</f>
        <v>0.66</v>
      </c>
      <c r="P280" s="69"/>
      <c r="Q280" s="69">
        <f>TRUNC(P280*M280*N280/100)</f>
        <v>0</v>
      </c>
      <c r="R280" s="69"/>
      <c r="S280" s="70" t="s">
        <v>533</v>
      </c>
      <c r="T280" s="70"/>
      <c r="AA280" s="62">
        <f>O280</f>
        <v>0.66</v>
      </c>
    </row>
    <row r="281" spans="2:32" ht="21.95" customHeight="1">
      <c r="B281" s="63" t="s">
        <v>515</v>
      </c>
      <c r="C281" s="63" t="s">
        <v>390</v>
      </c>
      <c r="D281" s="67" t="s">
        <v>391</v>
      </c>
      <c r="E281" s="67" t="s">
        <v>392</v>
      </c>
      <c r="F281" s="68" t="s">
        <v>393</v>
      </c>
      <c r="G281" s="68">
        <f>IF(H281*I281/100+0.000005 &lt;1, TRUNC(H281*I281/100+0.000005, 옵션!$E$13), TRUNC(H281*I281/100+0.000005, 옵션!$E$13))</f>
        <v>0.66</v>
      </c>
      <c r="H281" s="68">
        <f>옵션!$B$13</f>
        <v>100</v>
      </c>
      <c r="I281" s="68">
        <f>SUM(AA280:AA280)</f>
        <v>0.66</v>
      </c>
      <c r="J281" s="68"/>
      <c r="K281" s="67"/>
      <c r="L281" s="68"/>
      <c r="M281" s="68"/>
      <c r="N281" s="68"/>
      <c r="O281" s="68" t="str">
        <f>IF(I281*M281=0, "", I281*M281*(N281/100))</f>
        <v/>
      </c>
      <c r="P281" s="69"/>
      <c r="Q281" s="69">
        <f>TRUNC(P281*M281*N281/100)</f>
        <v>0</v>
      </c>
      <c r="R281" s="69"/>
      <c r="S281" s="70"/>
      <c r="T281" s="70"/>
      <c r="Z281" s="62" t="s">
        <v>520</v>
      </c>
      <c r="AA281" s="62">
        <f>SUM(AA280:AA280)</f>
        <v>0.66</v>
      </c>
    </row>
    <row r="282" spans="2:32" ht="21.95" customHeight="1">
      <c r="D282" s="67"/>
      <c r="E282" s="67"/>
      <c r="F282" s="68"/>
      <c r="G282" s="68"/>
      <c r="H282" s="68"/>
      <c r="I282" s="68"/>
      <c r="J282" s="68"/>
      <c r="K282" s="67"/>
      <c r="L282" s="68"/>
      <c r="M282" s="68"/>
      <c r="N282" s="68"/>
      <c r="O282" s="68"/>
      <c r="P282" s="69"/>
      <c r="Q282" s="69"/>
      <c r="R282" s="69"/>
      <c r="S282" s="70"/>
      <c r="T282" s="70"/>
    </row>
    <row r="283" spans="2:32" ht="21.95" customHeight="1">
      <c r="D283" s="67"/>
      <c r="E283" s="67"/>
      <c r="F283" s="68"/>
      <c r="G283" s="68"/>
      <c r="H283" s="68"/>
      <c r="I283" s="68"/>
      <c r="J283" s="68"/>
      <c r="K283" s="67"/>
      <c r="L283" s="68"/>
      <c r="M283" s="68"/>
      <c r="N283" s="68"/>
      <c r="O283" s="68"/>
      <c r="P283" s="69"/>
      <c r="Q283" s="69"/>
      <c r="R283" s="69"/>
      <c r="S283" s="70"/>
      <c r="T283" s="70"/>
    </row>
    <row r="284" spans="2:32" ht="21.95" customHeight="1">
      <c r="D284" s="67"/>
      <c r="E284" s="67"/>
      <c r="F284" s="68"/>
      <c r="G284" s="68"/>
      <c r="H284" s="68"/>
      <c r="I284" s="68"/>
      <c r="J284" s="68"/>
      <c r="K284" s="67"/>
      <c r="L284" s="68"/>
      <c r="M284" s="68"/>
      <c r="N284" s="68"/>
      <c r="O284" s="68"/>
      <c r="P284" s="69"/>
      <c r="Q284" s="69"/>
      <c r="R284" s="69"/>
      <c r="S284" s="70"/>
      <c r="T284" s="70"/>
    </row>
    <row r="285" spans="2:32" ht="21.95" customHeight="1">
      <c r="D285" s="67"/>
      <c r="E285" s="67"/>
      <c r="F285" s="68"/>
      <c r="G285" s="68"/>
      <c r="H285" s="68"/>
      <c r="I285" s="68"/>
      <c r="J285" s="68"/>
      <c r="K285" s="67"/>
      <c r="L285" s="68"/>
      <c r="M285" s="68"/>
      <c r="N285" s="68"/>
      <c r="O285" s="68"/>
      <c r="P285" s="69"/>
      <c r="Q285" s="69"/>
      <c r="R285" s="69"/>
      <c r="S285" s="70"/>
      <c r="T285" s="70"/>
    </row>
    <row r="286" spans="2:32" ht="21.95" customHeight="1">
      <c r="D286" s="67"/>
      <c r="E286" s="67"/>
      <c r="F286" s="68"/>
      <c r="G286" s="68"/>
      <c r="H286" s="68"/>
      <c r="I286" s="68"/>
      <c r="J286" s="68"/>
      <c r="K286" s="67"/>
      <c r="L286" s="68"/>
      <c r="M286" s="68"/>
      <c r="N286" s="68"/>
      <c r="O286" s="68"/>
      <c r="P286" s="69"/>
      <c r="Q286" s="69"/>
      <c r="R286" s="69"/>
      <c r="S286" s="70"/>
      <c r="T286" s="70"/>
    </row>
    <row r="287" spans="2:32" ht="21.95" customHeight="1">
      <c r="D287" s="67"/>
      <c r="E287" s="67"/>
      <c r="F287" s="68"/>
      <c r="G287" s="68"/>
      <c r="H287" s="68"/>
      <c r="I287" s="68"/>
      <c r="J287" s="68"/>
      <c r="K287" s="67"/>
      <c r="L287" s="68"/>
      <c r="M287" s="68"/>
      <c r="N287" s="68"/>
      <c r="O287" s="68"/>
      <c r="P287" s="69"/>
      <c r="Q287" s="69"/>
      <c r="R287" s="69"/>
      <c r="S287" s="70"/>
      <c r="T287" s="70"/>
    </row>
    <row r="288" spans="2:32" ht="21.95" customHeight="1">
      <c r="D288" s="67"/>
      <c r="E288" s="67"/>
      <c r="F288" s="68"/>
      <c r="G288" s="68"/>
      <c r="H288" s="68"/>
      <c r="I288" s="68"/>
      <c r="J288" s="68"/>
      <c r="K288" s="67"/>
      <c r="L288" s="68"/>
      <c r="M288" s="68"/>
      <c r="N288" s="68"/>
      <c r="O288" s="68"/>
      <c r="P288" s="69"/>
      <c r="Q288" s="69"/>
      <c r="R288" s="69"/>
      <c r="S288" s="70"/>
      <c r="T288" s="70"/>
    </row>
    <row r="289" spans="4:20" ht="21.95" customHeight="1">
      <c r="D289" s="67"/>
      <c r="E289" s="67"/>
      <c r="F289" s="68"/>
      <c r="G289" s="68"/>
      <c r="H289" s="68"/>
      <c r="I289" s="68"/>
      <c r="J289" s="68"/>
      <c r="K289" s="67"/>
      <c r="L289" s="68"/>
      <c r="M289" s="68"/>
      <c r="N289" s="68"/>
      <c r="O289" s="68"/>
      <c r="P289" s="69"/>
      <c r="Q289" s="69"/>
      <c r="R289" s="69"/>
      <c r="S289" s="70"/>
      <c r="T289" s="70"/>
    </row>
  </sheetData>
  <mergeCells count="92">
    <mergeCell ref="D264:T264"/>
    <mergeCell ref="D267:T267"/>
    <mergeCell ref="D273:T273"/>
    <mergeCell ref="D279:T279"/>
    <mergeCell ref="D238:T238"/>
    <mergeCell ref="D250:T250"/>
    <mergeCell ref="D253:T253"/>
    <mergeCell ref="D256:T256"/>
    <mergeCell ref="D261:T261"/>
    <mergeCell ref="D217:T217"/>
    <mergeCell ref="D222:T222"/>
    <mergeCell ref="D227:T227"/>
    <mergeCell ref="D232:T232"/>
    <mergeCell ref="D235:T235"/>
    <mergeCell ref="D202:T202"/>
    <mergeCell ref="D205:T205"/>
    <mergeCell ref="D208:T208"/>
    <mergeCell ref="D211:T211"/>
    <mergeCell ref="D214:T214"/>
    <mergeCell ref="D187:T187"/>
    <mergeCell ref="D190:T190"/>
    <mergeCell ref="D193:T193"/>
    <mergeCell ref="D196:T196"/>
    <mergeCell ref="D199:T199"/>
    <mergeCell ref="D172:T172"/>
    <mergeCell ref="D175:T175"/>
    <mergeCell ref="D178:T178"/>
    <mergeCell ref="D181:T181"/>
    <mergeCell ref="D184:T184"/>
    <mergeCell ref="D157:T157"/>
    <mergeCell ref="D160:T160"/>
    <mergeCell ref="D163:T163"/>
    <mergeCell ref="D166:T166"/>
    <mergeCell ref="D169:T169"/>
    <mergeCell ref="D142:T142"/>
    <mergeCell ref="D145:T145"/>
    <mergeCell ref="D148:T148"/>
    <mergeCell ref="D151:T151"/>
    <mergeCell ref="D154:T154"/>
    <mergeCell ref="D127:T127"/>
    <mergeCell ref="D130:T130"/>
    <mergeCell ref="D133:T133"/>
    <mergeCell ref="D136:T136"/>
    <mergeCell ref="D139:T139"/>
    <mergeCell ref="D112:T112"/>
    <mergeCell ref="D115:T115"/>
    <mergeCell ref="D118:T118"/>
    <mergeCell ref="D121:T121"/>
    <mergeCell ref="D124:T124"/>
    <mergeCell ref="D97:T97"/>
    <mergeCell ref="D100:T100"/>
    <mergeCell ref="D103:T103"/>
    <mergeCell ref="D106:T106"/>
    <mergeCell ref="D109:T109"/>
    <mergeCell ref="D82:T82"/>
    <mergeCell ref="D85:T85"/>
    <mergeCell ref="D88:T88"/>
    <mergeCell ref="D91:T91"/>
    <mergeCell ref="D94:T94"/>
    <mergeCell ref="D63:T63"/>
    <mergeCell ref="D66:T66"/>
    <mergeCell ref="D71:T71"/>
    <mergeCell ref="D76:T76"/>
    <mergeCell ref="D79:T79"/>
    <mergeCell ref="D40:T40"/>
    <mergeCell ref="D45:T45"/>
    <mergeCell ref="D50:T50"/>
    <mergeCell ref="D55:T55"/>
    <mergeCell ref="D60:T60"/>
    <mergeCell ref="D19:T19"/>
    <mergeCell ref="D22:T22"/>
    <mergeCell ref="D25:T25"/>
    <mergeCell ref="D30:T30"/>
    <mergeCell ref="D35:T35"/>
    <mergeCell ref="D4:T4"/>
    <mergeCell ref="D7:T7"/>
    <mergeCell ref="D10:T10"/>
    <mergeCell ref="D13:T13"/>
    <mergeCell ref="D16:T16"/>
    <mergeCell ref="A2:A3"/>
    <mergeCell ref="B2:B3"/>
    <mergeCell ref="E2:E3"/>
    <mergeCell ref="F2:F3"/>
    <mergeCell ref="C2:C3"/>
    <mergeCell ref="D2:D3"/>
    <mergeCell ref="D1:O1"/>
    <mergeCell ref="S2:S3"/>
    <mergeCell ref="K2:K3"/>
    <mergeCell ref="P2:R2"/>
    <mergeCell ref="T2:T3"/>
    <mergeCell ref="L2:O2"/>
    <mergeCell ref="G2:J2"/>
  </mergeCells>
  <phoneticPr fontId="2" type="noConversion"/>
  <printOptions horizontalCentered="1" verticalCentered="1"/>
  <pageMargins left="0.74803149606299213" right="0.35433070866141736" top="0.59055118110236227" bottom="0.59055118110236227" header="0.51181102362204722" footer="0.47244094488188981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37"/>
  <sheetViews>
    <sheetView showZeros="0" topLeftCell="C1" zoomScaleNormal="100" workbookViewId="0">
      <pane ySplit="3" topLeftCell="A94" activePane="bottomLeft" state="frozen"/>
      <selection activeCell="B31" sqref="B31"/>
      <selection pane="bottomLeft" activeCell="M107" sqref="M107"/>
    </sheetView>
  </sheetViews>
  <sheetFormatPr defaultRowHeight="21.6" customHeight="1"/>
  <cols>
    <col min="1" max="1" width="6.6640625" style="24" hidden="1" customWidth="1"/>
    <col min="2" max="2" width="8.5546875" style="13" hidden="1" customWidth="1"/>
    <col min="3" max="3" width="16.77734375" style="12" customWidth="1"/>
    <col min="4" max="4" width="24.33203125" style="12" customWidth="1"/>
    <col min="5" max="5" width="25.33203125" style="12" customWidth="1"/>
    <col min="6" max="6" width="4.77734375" style="22" customWidth="1"/>
    <col min="7" max="7" width="11.21875" style="14" customWidth="1"/>
    <col min="8" max="8" width="13.88671875" style="25" customWidth="1"/>
    <col min="9" max="9" width="11.6640625" style="25" customWidth="1"/>
    <col min="10" max="10" width="10" style="25" customWidth="1"/>
    <col min="11" max="11" width="7" style="25" customWidth="1"/>
    <col min="12" max="12" width="14.6640625" style="25" customWidth="1"/>
    <col min="13" max="13" width="12.33203125" style="10" customWidth="1"/>
    <col min="14" max="16384" width="8.88671875" style="10"/>
  </cols>
  <sheetData>
    <row r="1" spans="1:13" ht="21.6" customHeight="1">
      <c r="B1" s="13" t="s">
        <v>505</v>
      </c>
      <c r="C1" s="244" t="s">
        <v>409</v>
      </c>
      <c r="D1" s="244"/>
      <c r="E1" s="244"/>
      <c r="F1" s="244"/>
      <c r="G1" s="244"/>
      <c r="H1" s="244"/>
      <c r="K1" s="243"/>
      <c r="L1" s="243"/>
    </row>
    <row r="2" spans="1:13" s="7" customFormat="1" ht="21.6" customHeight="1">
      <c r="A2" s="16" t="s">
        <v>38</v>
      </c>
      <c r="B2" s="37" t="s">
        <v>41</v>
      </c>
      <c r="C2" s="216" t="s">
        <v>18</v>
      </c>
      <c r="D2" s="216" t="s">
        <v>44</v>
      </c>
      <c r="E2" s="216" t="s">
        <v>45</v>
      </c>
      <c r="F2" s="218" t="s">
        <v>0</v>
      </c>
      <c r="G2" s="218" t="s">
        <v>1</v>
      </c>
      <c r="H2" s="219" t="s">
        <v>24</v>
      </c>
      <c r="I2" s="219" t="s">
        <v>25</v>
      </c>
      <c r="J2" s="219" t="s">
        <v>26</v>
      </c>
      <c r="K2" s="219" t="s">
        <v>27</v>
      </c>
      <c r="L2" s="219" t="s">
        <v>8</v>
      </c>
      <c r="M2" s="242" t="s">
        <v>42</v>
      </c>
    </row>
    <row r="3" spans="1:13" ht="21.6" customHeight="1">
      <c r="C3" s="245"/>
      <c r="D3" s="245"/>
      <c r="E3" s="245"/>
      <c r="F3" s="246"/>
      <c r="G3" s="241"/>
      <c r="H3" s="241"/>
      <c r="I3" s="241"/>
      <c r="J3" s="241"/>
      <c r="K3" s="241"/>
      <c r="L3" s="241"/>
      <c r="M3" s="241"/>
    </row>
    <row r="4" spans="1:13" ht="21.6" customHeight="1">
      <c r="B4" s="13" t="s">
        <v>410</v>
      </c>
      <c r="C4" s="11" t="s">
        <v>125</v>
      </c>
      <c r="D4" s="11" t="s">
        <v>126</v>
      </c>
      <c r="E4" s="11" t="s">
        <v>127</v>
      </c>
      <c r="F4" s="23" t="s">
        <v>128</v>
      </c>
      <c r="G4" s="21">
        <v>690.8</v>
      </c>
      <c r="H4" s="27"/>
      <c r="I4" s="27"/>
      <c r="J4" s="27"/>
      <c r="K4" s="27"/>
      <c r="L4" s="27"/>
      <c r="M4" s="39"/>
    </row>
    <row r="5" spans="1:13" ht="21.6" customHeight="1">
      <c r="B5" s="13" t="s">
        <v>411</v>
      </c>
      <c r="C5" s="11" t="s">
        <v>129</v>
      </c>
      <c r="D5" s="11" t="s">
        <v>126</v>
      </c>
      <c r="E5" s="11" t="s">
        <v>130</v>
      </c>
      <c r="F5" s="23" t="s">
        <v>128</v>
      </c>
      <c r="G5" s="21">
        <v>438.9</v>
      </c>
      <c r="H5" s="27"/>
      <c r="I5" s="27"/>
      <c r="J5" s="27"/>
      <c r="K5" s="27"/>
      <c r="L5" s="27"/>
      <c r="M5" s="39"/>
    </row>
    <row r="6" spans="1:13" ht="21.6" customHeight="1">
      <c r="B6" s="13" t="s">
        <v>412</v>
      </c>
      <c r="C6" s="11" t="s">
        <v>131</v>
      </c>
      <c r="D6" s="11" t="s">
        <v>126</v>
      </c>
      <c r="E6" s="11" t="s">
        <v>132</v>
      </c>
      <c r="F6" s="23" t="s">
        <v>128</v>
      </c>
      <c r="G6" s="21">
        <v>30.8</v>
      </c>
      <c r="H6" s="27"/>
      <c r="I6" s="27"/>
      <c r="J6" s="27"/>
      <c r="K6" s="27"/>
      <c r="L6" s="27"/>
      <c r="M6" s="39"/>
    </row>
    <row r="7" spans="1:13" ht="21.6" customHeight="1">
      <c r="B7" s="13" t="s">
        <v>410</v>
      </c>
      <c r="C7" s="11" t="s">
        <v>133</v>
      </c>
      <c r="D7" s="11" t="s">
        <v>126</v>
      </c>
      <c r="E7" s="11" t="s">
        <v>127</v>
      </c>
      <c r="F7" s="23" t="s">
        <v>128</v>
      </c>
      <c r="G7" s="21">
        <v>181.5</v>
      </c>
      <c r="H7" s="27"/>
      <c r="I7" s="27"/>
      <c r="J7" s="27"/>
      <c r="K7" s="27"/>
      <c r="L7" s="27"/>
      <c r="M7" s="39"/>
    </row>
    <row r="8" spans="1:13" ht="21.6" customHeight="1">
      <c r="B8" s="13" t="s">
        <v>411</v>
      </c>
      <c r="C8" s="11" t="s">
        <v>134</v>
      </c>
      <c r="D8" s="11" t="s">
        <v>126</v>
      </c>
      <c r="E8" s="11" t="s">
        <v>130</v>
      </c>
      <c r="F8" s="23" t="s">
        <v>128</v>
      </c>
      <c r="G8" s="21">
        <v>90.2</v>
      </c>
      <c r="H8" s="27"/>
      <c r="I8" s="27"/>
      <c r="J8" s="27"/>
      <c r="K8" s="27"/>
      <c r="L8" s="27"/>
      <c r="M8" s="39"/>
    </row>
    <row r="9" spans="1:13" ht="21.6" customHeight="1">
      <c r="B9" s="13" t="s">
        <v>411</v>
      </c>
      <c r="C9" s="11" t="s">
        <v>135</v>
      </c>
      <c r="D9" s="11" t="s">
        <v>126</v>
      </c>
      <c r="E9" s="11" t="s">
        <v>130</v>
      </c>
      <c r="F9" s="23" t="s">
        <v>128</v>
      </c>
      <c r="G9" s="21">
        <v>26.78</v>
      </c>
      <c r="H9" s="27"/>
      <c r="I9" s="27"/>
      <c r="J9" s="27"/>
      <c r="K9" s="27"/>
      <c r="L9" s="27"/>
      <c r="M9" s="39"/>
    </row>
    <row r="10" spans="1:13" ht="21.6" customHeight="1">
      <c r="B10" s="13" t="s">
        <v>413</v>
      </c>
      <c r="C10" s="11" t="s">
        <v>136</v>
      </c>
      <c r="D10" s="11" t="s">
        <v>137</v>
      </c>
      <c r="E10" s="11" t="s">
        <v>138</v>
      </c>
      <c r="F10" s="23" t="s">
        <v>128</v>
      </c>
      <c r="G10" s="21">
        <v>132.87</v>
      </c>
      <c r="H10" s="27"/>
      <c r="I10" s="27"/>
      <c r="J10" s="27"/>
      <c r="K10" s="27"/>
      <c r="L10" s="27"/>
      <c r="M10" s="39"/>
    </row>
    <row r="11" spans="1:13" ht="21.6" customHeight="1">
      <c r="B11" s="13" t="s">
        <v>414</v>
      </c>
      <c r="C11" s="11" t="s">
        <v>139</v>
      </c>
      <c r="D11" s="11" t="s">
        <v>137</v>
      </c>
      <c r="E11" s="11" t="s">
        <v>140</v>
      </c>
      <c r="F11" s="23" t="s">
        <v>128</v>
      </c>
      <c r="G11" s="21">
        <v>164.8</v>
      </c>
      <c r="H11" s="27"/>
      <c r="I11" s="27"/>
      <c r="J11" s="27"/>
      <c r="K11" s="27"/>
      <c r="L11" s="27"/>
      <c r="M11" s="39"/>
    </row>
    <row r="12" spans="1:13" ht="21.6" customHeight="1">
      <c r="B12" s="13" t="s">
        <v>415</v>
      </c>
      <c r="C12" s="11" t="s">
        <v>141</v>
      </c>
      <c r="D12" s="11" t="s">
        <v>142</v>
      </c>
      <c r="E12" s="11" t="s">
        <v>143</v>
      </c>
      <c r="F12" s="23" t="s">
        <v>128</v>
      </c>
      <c r="G12" s="21">
        <v>45.1</v>
      </c>
      <c r="H12" s="27"/>
      <c r="I12" s="27"/>
      <c r="J12" s="27"/>
      <c r="K12" s="27"/>
      <c r="L12" s="27"/>
      <c r="M12" s="39"/>
    </row>
    <row r="13" spans="1:13" ht="21.6" customHeight="1">
      <c r="B13" s="13" t="s">
        <v>416</v>
      </c>
      <c r="C13" s="11" t="s">
        <v>144</v>
      </c>
      <c r="D13" s="11" t="s">
        <v>142</v>
      </c>
      <c r="E13" s="11" t="s">
        <v>145</v>
      </c>
      <c r="F13" s="23" t="s">
        <v>128</v>
      </c>
      <c r="G13" s="21">
        <v>72.599999999999994</v>
      </c>
      <c r="H13" s="27"/>
      <c r="I13" s="27"/>
      <c r="J13" s="27"/>
      <c r="K13" s="27"/>
      <c r="L13" s="27"/>
      <c r="M13" s="39"/>
    </row>
    <row r="14" spans="1:13" ht="21.6" customHeight="1">
      <c r="B14" s="13" t="s">
        <v>417</v>
      </c>
      <c r="C14" s="11" t="s">
        <v>146</v>
      </c>
      <c r="D14" s="11" t="s">
        <v>142</v>
      </c>
      <c r="E14" s="11" t="s">
        <v>147</v>
      </c>
      <c r="F14" s="23" t="s">
        <v>148</v>
      </c>
      <c r="G14" s="21">
        <v>56</v>
      </c>
      <c r="H14" s="27"/>
      <c r="I14" s="27"/>
      <c r="J14" s="27"/>
      <c r="K14" s="27"/>
      <c r="L14" s="27"/>
      <c r="M14" s="39"/>
    </row>
    <row r="15" spans="1:13" ht="21.6" customHeight="1">
      <c r="B15" s="13" t="s">
        <v>418</v>
      </c>
      <c r="C15" s="11" t="s">
        <v>149</v>
      </c>
      <c r="D15" s="11" t="s">
        <v>142</v>
      </c>
      <c r="E15" s="11" t="s">
        <v>150</v>
      </c>
      <c r="F15" s="23" t="s">
        <v>148</v>
      </c>
      <c r="G15" s="21">
        <v>88</v>
      </c>
      <c r="H15" s="27"/>
      <c r="I15" s="27"/>
      <c r="J15" s="27"/>
      <c r="K15" s="27"/>
      <c r="L15" s="27"/>
      <c r="M15" s="39"/>
    </row>
    <row r="16" spans="1:13" ht="21.6" customHeight="1">
      <c r="B16" s="13" t="s">
        <v>419</v>
      </c>
      <c r="C16" s="11" t="s">
        <v>151</v>
      </c>
      <c r="D16" s="11" t="s">
        <v>152</v>
      </c>
      <c r="E16" s="11" t="s">
        <v>153</v>
      </c>
      <c r="F16" s="23" t="s">
        <v>154</v>
      </c>
      <c r="G16" s="21">
        <v>10</v>
      </c>
      <c r="H16" s="27"/>
      <c r="I16" s="27"/>
      <c r="J16" s="27"/>
      <c r="K16" s="27"/>
      <c r="L16" s="27"/>
      <c r="M16" s="39"/>
    </row>
    <row r="17" spans="2:13" ht="21.6" customHeight="1">
      <c r="B17" s="13" t="s">
        <v>420</v>
      </c>
      <c r="C17" s="11" t="s">
        <v>155</v>
      </c>
      <c r="D17" s="11" t="s">
        <v>152</v>
      </c>
      <c r="E17" s="11" t="s">
        <v>156</v>
      </c>
      <c r="F17" s="23" t="s">
        <v>154</v>
      </c>
      <c r="G17" s="21">
        <v>1</v>
      </c>
      <c r="H17" s="27"/>
      <c r="I17" s="27"/>
      <c r="J17" s="27"/>
      <c r="K17" s="27"/>
      <c r="L17" s="27"/>
      <c r="M17" s="39"/>
    </row>
    <row r="18" spans="2:13" ht="21.6" customHeight="1">
      <c r="B18" s="13" t="s">
        <v>421</v>
      </c>
      <c r="C18" s="11" t="s">
        <v>157</v>
      </c>
      <c r="D18" s="11" t="s">
        <v>158</v>
      </c>
      <c r="E18" s="11" t="s">
        <v>159</v>
      </c>
      <c r="F18" s="23" t="s">
        <v>148</v>
      </c>
      <c r="G18" s="21">
        <v>47</v>
      </c>
      <c r="H18" s="27"/>
      <c r="I18" s="27"/>
      <c r="J18" s="27"/>
      <c r="K18" s="27"/>
      <c r="L18" s="27"/>
      <c r="M18" s="39"/>
    </row>
    <row r="19" spans="2:13" ht="21.6" customHeight="1">
      <c r="B19" s="13" t="s">
        <v>422</v>
      </c>
      <c r="C19" s="11" t="s">
        <v>160</v>
      </c>
      <c r="D19" s="11" t="s">
        <v>161</v>
      </c>
      <c r="E19" s="11" t="s">
        <v>162</v>
      </c>
      <c r="F19" s="23" t="s">
        <v>148</v>
      </c>
      <c r="G19" s="21">
        <v>33</v>
      </c>
      <c r="H19" s="27"/>
      <c r="I19" s="27"/>
      <c r="J19" s="27"/>
      <c r="K19" s="27"/>
      <c r="L19" s="27"/>
      <c r="M19" s="39"/>
    </row>
    <row r="20" spans="2:13" ht="21.6" customHeight="1">
      <c r="B20" s="13" t="s">
        <v>423</v>
      </c>
      <c r="C20" s="11" t="s">
        <v>163</v>
      </c>
      <c r="D20" s="11" t="s">
        <v>164</v>
      </c>
      <c r="E20" s="11" t="s">
        <v>165</v>
      </c>
      <c r="F20" s="23" t="s">
        <v>148</v>
      </c>
      <c r="G20" s="21">
        <v>47</v>
      </c>
      <c r="H20" s="27"/>
      <c r="I20" s="27"/>
      <c r="J20" s="27"/>
      <c r="K20" s="27"/>
      <c r="L20" s="27"/>
      <c r="M20" s="39"/>
    </row>
    <row r="21" spans="2:13" ht="21.6" customHeight="1">
      <c r="B21" s="13" t="s">
        <v>424</v>
      </c>
      <c r="C21" s="11" t="s">
        <v>166</v>
      </c>
      <c r="D21" s="11" t="s">
        <v>164</v>
      </c>
      <c r="E21" s="11" t="s">
        <v>167</v>
      </c>
      <c r="F21" s="23" t="s">
        <v>148</v>
      </c>
      <c r="G21" s="21">
        <v>8</v>
      </c>
      <c r="H21" s="27"/>
      <c r="I21" s="27"/>
      <c r="J21" s="27"/>
      <c r="K21" s="27"/>
      <c r="L21" s="27"/>
      <c r="M21" s="39"/>
    </row>
    <row r="22" spans="2:13" ht="21.6" customHeight="1">
      <c r="B22" s="13" t="s">
        <v>425</v>
      </c>
      <c r="C22" s="11" t="s">
        <v>168</v>
      </c>
      <c r="D22" s="11" t="s">
        <v>169</v>
      </c>
      <c r="E22" s="11" t="s">
        <v>170</v>
      </c>
      <c r="F22" s="23" t="s">
        <v>148</v>
      </c>
      <c r="G22" s="21">
        <v>4</v>
      </c>
      <c r="H22" s="27"/>
      <c r="I22" s="27"/>
      <c r="J22" s="27"/>
      <c r="K22" s="27"/>
      <c r="L22" s="27"/>
      <c r="M22" s="39"/>
    </row>
    <row r="23" spans="2:13" ht="21.6" customHeight="1">
      <c r="B23" s="13" t="s">
        <v>426</v>
      </c>
      <c r="C23" s="11" t="s">
        <v>171</v>
      </c>
      <c r="D23" s="11" t="s">
        <v>172</v>
      </c>
      <c r="E23" s="11" t="s">
        <v>173</v>
      </c>
      <c r="F23" s="23" t="s">
        <v>148</v>
      </c>
      <c r="G23" s="21">
        <v>3</v>
      </c>
      <c r="H23" s="27"/>
      <c r="I23" s="27"/>
      <c r="J23" s="27"/>
      <c r="K23" s="27"/>
      <c r="L23" s="27"/>
      <c r="M23" s="39"/>
    </row>
    <row r="24" spans="2:13" ht="21.6" customHeight="1">
      <c r="B24" s="13" t="s">
        <v>427</v>
      </c>
      <c r="C24" s="11" t="s">
        <v>174</v>
      </c>
      <c r="D24" s="11" t="s">
        <v>172</v>
      </c>
      <c r="E24" s="11" t="s">
        <v>175</v>
      </c>
      <c r="F24" s="23" t="s">
        <v>148</v>
      </c>
      <c r="G24" s="21">
        <v>3</v>
      </c>
      <c r="H24" s="27"/>
      <c r="I24" s="27"/>
      <c r="J24" s="27"/>
      <c r="K24" s="27"/>
      <c r="L24" s="27"/>
      <c r="M24" s="39"/>
    </row>
    <row r="25" spans="2:13" ht="21.6" customHeight="1">
      <c r="B25" s="13" t="s">
        <v>428</v>
      </c>
      <c r="C25" s="11" t="s">
        <v>176</v>
      </c>
      <c r="D25" s="11" t="s">
        <v>172</v>
      </c>
      <c r="E25" s="11" t="s">
        <v>177</v>
      </c>
      <c r="F25" s="23" t="s">
        <v>148</v>
      </c>
      <c r="G25" s="21">
        <v>27</v>
      </c>
      <c r="H25" s="27"/>
      <c r="I25" s="27"/>
      <c r="J25" s="27"/>
      <c r="K25" s="27"/>
      <c r="L25" s="27"/>
      <c r="M25" s="39"/>
    </row>
    <row r="26" spans="2:13" ht="21.6" customHeight="1">
      <c r="B26" s="13" t="s">
        <v>429</v>
      </c>
      <c r="C26" s="11" t="s">
        <v>178</v>
      </c>
      <c r="D26" s="11" t="s">
        <v>172</v>
      </c>
      <c r="E26" s="11" t="s">
        <v>179</v>
      </c>
      <c r="F26" s="23" t="s">
        <v>148</v>
      </c>
      <c r="G26" s="21">
        <v>1</v>
      </c>
      <c r="H26" s="27"/>
      <c r="I26" s="27"/>
      <c r="J26" s="27"/>
      <c r="K26" s="27"/>
      <c r="L26" s="27"/>
      <c r="M26" s="39"/>
    </row>
    <row r="27" spans="2:13" ht="21.6" customHeight="1">
      <c r="B27" s="13" t="s">
        <v>430</v>
      </c>
      <c r="C27" s="11" t="s">
        <v>180</v>
      </c>
      <c r="D27" s="11" t="s">
        <v>181</v>
      </c>
      <c r="E27" s="11" t="s">
        <v>182</v>
      </c>
      <c r="F27" s="23" t="s">
        <v>128</v>
      </c>
      <c r="G27" s="21">
        <v>32.549999999999997</v>
      </c>
      <c r="H27" s="27"/>
      <c r="I27" s="27"/>
      <c r="J27" s="27"/>
      <c r="K27" s="27"/>
      <c r="L27" s="27"/>
      <c r="M27" s="39"/>
    </row>
    <row r="28" spans="2:13" ht="21.6" customHeight="1">
      <c r="B28" s="13" t="s">
        <v>431</v>
      </c>
      <c r="C28" s="11" t="s">
        <v>183</v>
      </c>
      <c r="D28" s="11" t="s">
        <v>181</v>
      </c>
      <c r="E28" s="11" t="s">
        <v>184</v>
      </c>
      <c r="F28" s="23" t="s">
        <v>128</v>
      </c>
      <c r="G28" s="21">
        <v>47.25</v>
      </c>
      <c r="H28" s="27"/>
      <c r="I28" s="27"/>
      <c r="J28" s="27"/>
      <c r="K28" s="27"/>
      <c r="L28" s="27"/>
      <c r="M28" s="39"/>
    </row>
    <row r="29" spans="2:13" ht="21.6" customHeight="1">
      <c r="B29" s="13" t="s">
        <v>432</v>
      </c>
      <c r="C29" s="11" t="s">
        <v>185</v>
      </c>
      <c r="D29" s="11" t="s">
        <v>181</v>
      </c>
      <c r="E29" s="11" t="s">
        <v>186</v>
      </c>
      <c r="F29" s="23" t="s">
        <v>128</v>
      </c>
      <c r="G29" s="21">
        <v>5.25</v>
      </c>
      <c r="H29" s="27"/>
      <c r="I29" s="27"/>
      <c r="J29" s="27"/>
      <c r="K29" s="27"/>
      <c r="L29" s="27"/>
      <c r="M29" s="39"/>
    </row>
    <row r="30" spans="2:13" ht="21.6" customHeight="1">
      <c r="B30" s="13" t="s">
        <v>433</v>
      </c>
      <c r="C30" s="11" t="s">
        <v>187</v>
      </c>
      <c r="D30" s="11" t="s">
        <v>181</v>
      </c>
      <c r="E30" s="11" t="s">
        <v>188</v>
      </c>
      <c r="F30" s="23" t="s">
        <v>128</v>
      </c>
      <c r="G30" s="21">
        <v>6.3</v>
      </c>
      <c r="H30" s="27"/>
      <c r="I30" s="27"/>
      <c r="J30" s="27"/>
      <c r="K30" s="27"/>
      <c r="L30" s="27"/>
      <c r="M30" s="39"/>
    </row>
    <row r="31" spans="2:13" ht="21.6" customHeight="1">
      <c r="B31" s="13" t="s">
        <v>434</v>
      </c>
      <c r="C31" s="11" t="s">
        <v>189</v>
      </c>
      <c r="D31" s="11" t="s">
        <v>190</v>
      </c>
      <c r="E31" s="11" t="s">
        <v>191</v>
      </c>
      <c r="F31" s="23" t="s">
        <v>148</v>
      </c>
      <c r="G31" s="21">
        <v>1</v>
      </c>
      <c r="H31" s="27"/>
      <c r="I31" s="27"/>
      <c r="J31" s="27"/>
      <c r="K31" s="27"/>
      <c r="L31" s="27"/>
      <c r="M31" s="39"/>
    </row>
    <row r="32" spans="2:13" ht="21.6" customHeight="1">
      <c r="B32" s="13" t="s">
        <v>435</v>
      </c>
      <c r="C32" s="11" t="s">
        <v>192</v>
      </c>
      <c r="D32" s="11" t="s">
        <v>190</v>
      </c>
      <c r="E32" s="11" t="s">
        <v>193</v>
      </c>
      <c r="F32" s="23" t="s">
        <v>148</v>
      </c>
      <c r="G32" s="21">
        <v>1</v>
      </c>
      <c r="H32" s="27"/>
      <c r="I32" s="27"/>
      <c r="J32" s="27"/>
      <c r="K32" s="27"/>
      <c r="L32" s="27"/>
      <c r="M32" s="39"/>
    </row>
    <row r="33" spans="2:13" ht="21.6" customHeight="1">
      <c r="B33" s="13" t="s">
        <v>436</v>
      </c>
      <c r="C33" s="11" t="s">
        <v>194</v>
      </c>
      <c r="D33" s="11" t="s">
        <v>190</v>
      </c>
      <c r="E33" s="11" t="s">
        <v>195</v>
      </c>
      <c r="F33" s="23" t="s">
        <v>148</v>
      </c>
      <c r="G33" s="21">
        <v>2</v>
      </c>
      <c r="H33" s="27"/>
      <c r="I33" s="27"/>
      <c r="J33" s="27"/>
      <c r="K33" s="27"/>
      <c r="L33" s="27"/>
      <c r="M33" s="39"/>
    </row>
    <row r="34" spans="2:13" ht="21.6" customHeight="1">
      <c r="B34" s="13" t="s">
        <v>437</v>
      </c>
      <c r="C34" s="11" t="s">
        <v>196</v>
      </c>
      <c r="D34" s="11" t="s">
        <v>190</v>
      </c>
      <c r="E34" s="11" t="s">
        <v>197</v>
      </c>
      <c r="F34" s="23" t="s">
        <v>148</v>
      </c>
      <c r="G34" s="21">
        <v>2</v>
      </c>
      <c r="H34" s="27"/>
      <c r="I34" s="27"/>
      <c r="J34" s="27"/>
      <c r="K34" s="27"/>
      <c r="L34" s="27"/>
      <c r="M34" s="39"/>
    </row>
    <row r="35" spans="2:13" ht="21.6" customHeight="1">
      <c r="B35" s="13" t="s">
        <v>438</v>
      </c>
      <c r="C35" s="11" t="s">
        <v>198</v>
      </c>
      <c r="D35" s="11" t="s">
        <v>190</v>
      </c>
      <c r="E35" s="11" t="s">
        <v>199</v>
      </c>
      <c r="F35" s="23" t="s">
        <v>148</v>
      </c>
      <c r="G35" s="21">
        <v>2</v>
      </c>
      <c r="H35" s="27"/>
      <c r="I35" s="27"/>
      <c r="J35" s="27"/>
      <c r="K35" s="27"/>
      <c r="L35" s="27"/>
      <c r="M35" s="39"/>
    </row>
    <row r="36" spans="2:13" ht="21.6" customHeight="1">
      <c r="B36" s="13" t="s">
        <v>439</v>
      </c>
      <c r="C36" s="11" t="s">
        <v>200</v>
      </c>
      <c r="D36" s="11" t="s">
        <v>190</v>
      </c>
      <c r="E36" s="11" t="s">
        <v>201</v>
      </c>
      <c r="F36" s="23" t="s">
        <v>148</v>
      </c>
      <c r="G36" s="21">
        <v>15</v>
      </c>
      <c r="H36" s="27"/>
      <c r="I36" s="27"/>
      <c r="J36" s="27"/>
      <c r="K36" s="27"/>
      <c r="L36" s="27"/>
      <c r="M36" s="39"/>
    </row>
    <row r="37" spans="2:13" ht="21.6" customHeight="1">
      <c r="B37" s="13" t="s">
        <v>440</v>
      </c>
      <c r="C37" s="11" t="s">
        <v>202</v>
      </c>
      <c r="D37" s="11" t="s">
        <v>190</v>
      </c>
      <c r="E37" s="11" t="s">
        <v>203</v>
      </c>
      <c r="F37" s="23" t="s">
        <v>148</v>
      </c>
      <c r="G37" s="21">
        <v>21</v>
      </c>
      <c r="H37" s="27"/>
      <c r="I37" s="27"/>
      <c r="J37" s="27"/>
      <c r="K37" s="27"/>
      <c r="L37" s="27"/>
      <c r="M37" s="39"/>
    </row>
    <row r="38" spans="2:13" ht="21.6" customHeight="1">
      <c r="B38" s="13" t="s">
        <v>441</v>
      </c>
      <c r="C38" s="11" t="s">
        <v>204</v>
      </c>
      <c r="D38" s="11" t="s">
        <v>190</v>
      </c>
      <c r="E38" s="11" t="s">
        <v>205</v>
      </c>
      <c r="F38" s="23" t="s">
        <v>148</v>
      </c>
      <c r="G38" s="21">
        <v>20</v>
      </c>
      <c r="H38" s="27"/>
      <c r="I38" s="27"/>
      <c r="J38" s="27"/>
      <c r="K38" s="27"/>
      <c r="L38" s="27"/>
      <c r="M38" s="39"/>
    </row>
    <row r="39" spans="2:13" ht="21.6" customHeight="1">
      <c r="B39" s="13" t="s">
        <v>442</v>
      </c>
      <c r="C39" s="11" t="s">
        <v>206</v>
      </c>
      <c r="D39" s="11" t="s">
        <v>190</v>
      </c>
      <c r="E39" s="11" t="s">
        <v>207</v>
      </c>
      <c r="F39" s="23" t="s">
        <v>148</v>
      </c>
      <c r="G39" s="21">
        <v>29</v>
      </c>
      <c r="H39" s="27"/>
      <c r="I39" s="27"/>
      <c r="J39" s="27"/>
      <c r="K39" s="27"/>
      <c r="L39" s="27"/>
      <c r="M39" s="39"/>
    </row>
    <row r="40" spans="2:13" ht="21.6" customHeight="1">
      <c r="B40" s="13" t="s">
        <v>443</v>
      </c>
      <c r="C40" s="11" t="s">
        <v>208</v>
      </c>
      <c r="D40" s="11" t="s">
        <v>209</v>
      </c>
      <c r="E40" s="11" t="s">
        <v>210</v>
      </c>
      <c r="F40" s="23" t="s">
        <v>148</v>
      </c>
      <c r="G40" s="21">
        <v>38</v>
      </c>
      <c r="H40" s="27"/>
      <c r="I40" s="27"/>
      <c r="J40" s="27"/>
      <c r="K40" s="27"/>
      <c r="L40" s="27"/>
      <c r="M40" s="39"/>
    </row>
    <row r="41" spans="2:13" ht="21.6" customHeight="1">
      <c r="B41" s="13" t="s">
        <v>444</v>
      </c>
      <c r="C41" s="11" t="s">
        <v>211</v>
      </c>
      <c r="D41" s="11" t="s">
        <v>212</v>
      </c>
      <c r="E41" s="11" t="s">
        <v>213</v>
      </c>
      <c r="F41" s="23" t="s">
        <v>148</v>
      </c>
      <c r="G41" s="21">
        <v>346</v>
      </c>
      <c r="H41" s="27"/>
      <c r="I41" s="27"/>
      <c r="J41" s="27"/>
      <c r="K41" s="27"/>
      <c r="L41" s="27"/>
      <c r="M41" s="39"/>
    </row>
    <row r="42" spans="2:13" ht="21.6" customHeight="1">
      <c r="B42" s="13" t="s">
        <v>445</v>
      </c>
      <c r="C42" s="11" t="s">
        <v>214</v>
      </c>
      <c r="D42" s="11" t="s">
        <v>212</v>
      </c>
      <c r="E42" s="11" t="s">
        <v>215</v>
      </c>
      <c r="F42" s="23" t="s">
        <v>148</v>
      </c>
      <c r="G42" s="21">
        <v>255</v>
      </c>
      <c r="H42" s="27"/>
      <c r="I42" s="27"/>
      <c r="J42" s="27"/>
      <c r="K42" s="27"/>
      <c r="L42" s="27"/>
      <c r="M42" s="39"/>
    </row>
    <row r="43" spans="2:13" ht="21.6" customHeight="1">
      <c r="B43" s="13" t="s">
        <v>446</v>
      </c>
      <c r="C43" s="11" t="s">
        <v>216</v>
      </c>
      <c r="D43" s="11" t="s">
        <v>212</v>
      </c>
      <c r="E43" s="11" t="s">
        <v>217</v>
      </c>
      <c r="F43" s="23" t="s">
        <v>148</v>
      </c>
      <c r="G43" s="21">
        <v>6</v>
      </c>
      <c r="H43" s="27"/>
      <c r="I43" s="27"/>
      <c r="J43" s="27"/>
      <c r="K43" s="27"/>
      <c r="L43" s="27"/>
      <c r="M43" s="39"/>
    </row>
    <row r="44" spans="2:13" ht="21.6" customHeight="1">
      <c r="B44" s="13" t="s">
        <v>447</v>
      </c>
      <c r="C44" s="11" t="s">
        <v>218</v>
      </c>
      <c r="D44" s="11" t="s">
        <v>212</v>
      </c>
      <c r="E44" s="11" t="s">
        <v>219</v>
      </c>
      <c r="F44" s="23" t="s">
        <v>220</v>
      </c>
      <c r="G44" s="21">
        <v>131</v>
      </c>
      <c r="H44" s="27"/>
      <c r="I44" s="27"/>
      <c r="J44" s="27"/>
      <c r="K44" s="27"/>
      <c r="L44" s="27"/>
      <c r="M44" s="39"/>
    </row>
    <row r="45" spans="2:13" ht="21.6" customHeight="1">
      <c r="B45" s="13" t="s">
        <v>448</v>
      </c>
      <c r="C45" s="11" t="s">
        <v>221</v>
      </c>
      <c r="D45" s="11" t="s">
        <v>212</v>
      </c>
      <c r="E45" s="11" t="s">
        <v>222</v>
      </c>
      <c r="F45" s="23" t="s">
        <v>220</v>
      </c>
      <c r="G45" s="21">
        <v>28</v>
      </c>
      <c r="H45" s="27"/>
      <c r="I45" s="27"/>
      <c r="J45" s="27"/>
      <c r="K45" s="27"/>
      <c r="L45" s="27"/>
      <c r="M45" s="39"/>
    </row>
    <row r="46" spans="2:13" ht="21.6" customHeight="1">
      <c r="B46" s="13" t="s">
        <v>449</v>
      </c>
      <c r="C46" s="11" t="s">
        <v>223</v>
      </c>
      <c r="D46" s="11" t="s">
        <v>212</v>
      </c>
      <c r="E46" s="11" t="s">
        <v>224</v>
      </c>
      <c r="F46" s="23" t="s">
        <v>220</v>
      </c>
      <c r="G46" s="21">
        <v>10</v>
      </c>
      <c r="H46" s="27"/>
      <c r="I46" s="27"/>
      <c r="J46" s="27"/>
      <c r="K46" s="27"/>
      <c r="L46" s="27"/>
      <c r="M46" s="39"/>
    </row>
    <row r="47" spans="2:13" ht="21.6" customHeight="1">
      <c r="B47" s="13" t="s">
        <v>450</v>
      </c>
      <c r="C47" s="11" t="s">
        <v>225</v>
      </c>
      <c r="D47" s="11" t="s">
        <v>226</v>
      </c>
      <c r="E47" s="11" t="s">
        <v>227</v>
      </c>
      <c r="F47" s="23" t="s">
        <v>148</v>
      </c>
      <c r="G47" s="21">
        <v>607</v>
      </c>
      <c r="H47" s="27"/>
      <c r="I47" s="27"/>
      <c r="J47" s="27"/>
      <c r="K47" s="27"/>
      <c r="L47" s="27"/>
      <c r="M47" s="39"/>
    </row>
    <row r="48" spans="2:13" ht="21.6" customHeight="1">
      <c r="B48" s="13" t="s">
        <v>451</v>
      </c>
      <c r="C48" s="11" t="s">
        <v>228</v>
      </c>
      <c r="D48" s="11" t="s">
        <v>229</v>
      </c>
      <c r="E48" s="11" t="s">
        <v>230</v>
      </c>
      <c r="F48" s="23" t="s">
        <v>148</v>
      </c>
      <c r="G48" s="21">
        <v>98</v>
      </c>
      <c r="H48" s="27"/>
      <c r="I48" s="27"/>
      <c r="J48" s="27"/>
      <c r="K48" s="27"/>
      <c r="L48" s="27"/>
      <c r="M48" s="39"/>
    </row>
    <row r="49" spans="2:13" ht="21.6" customHeight="1">
      <c r="B49" s="13" t="s">
        <v>452</v>
      </c>
      <c r="C49" s="11" t="s">
        <v>231</v>
      </c>
      <c r="D49" s="11" t="s">
        <v>232</v>
      </c>
      <c r="E49" s="11" t="s">
        <v>233</v>
      </c>
      <c r="F49" s="23" t="s">
        <v>148</v>
      </c>
      <c r="G49" s="21">
        <v>699</v>
      </c>
      <c r="H49" s="27"/>
      <c r="I49" s="27"/>
      <c r="J49" s="27"/>
      <c r="K49" s="27"/>
      <c r="L49" s="27"/>
      <c r="M49" s="39"/>
    </row>
    <row r="50" spans="2:13" ht="21.6" customHeight="1">
      <c r="B50" s="13" t="s">
        <v>453</v>
      </c>
      <c r="C50" s="11" t="s">
        <v>234</v>
      </c>
      <c r="D50" s="11" t="s">
        <v>235</v>
      </c>
      <c r="E50" s="11" t="s">
        <v>236</v>
      </c>
      <c r="F50" s="23" t="s">
        <v>128</v>
      </c>
      <c r="G50" s="21">
        <v>148.35</v>
      </c>
      <c r="H50" s="27"/>
      <c r="I50" s="27"/>
      <c r="J50" s="27"/>
      <c r="K50" s="27"/>
      <c r="L50" s="27"/>
      <c r="M50" s="39"/>
    </row>
    <row r="51" spans="2:13" ht="21.6" customHeight="1">
      <c r="B51" s="13" t="s">
        <v>454</v>
      </c>
      <c r="C51" s="11" t="s">
        <v>237</v>
      </c>
      <c r="D51" s="11" t="s">
        <v>238</v>
      </c>
      <c r="E51" s="11" t="s">
        <v>239</v>
      </c>
      <c r="F51" s="23" t="s">
        <v>128</v>
      </c>
      <c r="G51" s="21">
        <v>799.8</v>
      </c>
      <c r="H51" s="27"/>
      <c r="I51" s="27"/>
      <c r="J51" s="27"/>
      <c r="K51" s="27"/>
      <c r="L51" s="27"/>
      <c r="M51" s="39"/>
    </row>
    <row r="52" spans="2:13" ht="21.6" customHeight="1">
      <c r="B52" s="13" t="s">
        <v>455</v>
      </c>
      <c r="C52" s="11" t="s">
        <v>240</v>
      </c>
      <c r="D52" s="11" t="s">
        <v>241</v>
      </c>
      <c r="E52" s="11" t="s">
        <v>242</v>
      </c>
      <c r="F52" s="23" t="s">
        <v>128</v>
      </c>
      <c r="G52" s="21">
        <v>485.9</v>
      </c>
      <c r="H52" s="27"/>
      <c r="I52" s="27"/>
      <c r="J52" s="27"/>
      <c r="K52" s="27"/>
      <c r="L52" s="27"/>
      <c r="M52" s="39"/>
    </row>
    <row r="53" spans="2:13" ht="21.6" customHeight="1">
      <c r="B53" s="13" t="s">
        <v>456</v>
      </c>
      <c r="C53" s="11" t="s">
        <v>243</v>
      </c>
      <c r="D53" s="11" t="s">
        <v>244</v>
      </c>
      <c r="E53" s="11" t="s">
        <v>245</v>
      </c>
      <c r="F53" s="23" t="s">
        <v>128</v>
      </c>
      <c r="G53" s="21">
        <v>187.05</v>
      </c>
      <c r="H53" s="27"/>
      <c r="I53" s="27"/>
      <c r="J53" s="27"/>
      <c r="K53" s="27"/>
      <c r="L53" s="27"/>
      <c r="M53" s="39"/>
    </row>
    <row r="54" spans="2:13" ht="21.6" customHeight="1">
      <c r="B54" s="13" t="s">
        <v>457</v>
      </c>
      <c r="C54" s="11" t="s">
        <v>246</v>
      </c>
      <c r="D54" s="11" t="s">
        <v>247</v>
      </c>
      <c r="E54" s="11" t="s">
        <v>248</v>
      </c>
      <c r="F54" s="23" t="s">
        <v>128</v>
      </c>
      <c r="G54" s="21">
        <v>452.57499999999999</v>
      </c>
      <c r="H54" s="27"/>
      <c r="I54" s="27"/>
      <c r="J54" s="27"/>
      <c r="K54" s="27"/>
      <c r="L54" s="27"/>
      <c r="M54" s="39"/>
    </row>
    <row r="55" spans="2:13" ht="21.6" customHeight="1">
      <c r="B55" s="13" t="s">
        <v>458</v>
      </c>
      <c r="C55" s="11" t="s">
        <v>249</v>
      </c>
      <c r="D55" s="11" t="s">
        <v>247</v>
      </c>
      <c r="E55" s="11" t="s">
        <v>250</v>
      </c>
      <c r="F55" s="23" t="s">
        <v>128</v>
      </c>
      <c r="G55" s="21">
        <v>398.82499999999999</v>
      </c>
      <c r="H55" s="27"/>
      <c r="I55" s="27"/>
      <c r="J55" s="27"/>
      <c r="K55" s="27"/>
      <c r="L55" s="27"/>
      <c r="M55" s="39"/>
    </row>
    <row r="56" spans="2:13" ht="21.6" customHeight="1">
      <c r="B56" s="13" t="s">
        <v>459</v>
      </c>
      <c r="C56" s="11" t="s">
        <v>251</v>
      </c>
      <c r="D56" s="11" t="s">
        <v>252</v>
      </c>
      <c r="E56" s="11" t="s">
        <v>253</v>
      </c>
      <c r="F56" s="23" t="s">
        <v>128</v>
      </c>
      <c r="G56" s="21">
        <v>278.42500000000001</v>
      </c>
      <c r="H56" s="27"/>
      <c r="I56" s="27"/>
      <c r="J56" s="27"/>
      <c r="K56" s="27"/>
      <c r="L56" s="27"/>
      <c r="M56" s="39"/>
    </row>
    <row r="57" spans="2:13" ht="21.6" customHeight="1">
      <c r="B57" s="13" t="s">
        <v>460</v>
      </c>
      <c r="C57" s="11" t="s">
        <v>254</v>
      </c>
      <c r="D57" s="11" t="s">
        <v>252</v>
      </c>
      <c r="E57" s="11" t="s">
        <v>255</v>
      </c>
      <c r="F57" s="23" t="s">
        <v>128</v>
      </c>
      <c r="G57" s="21">
        <v>161.25</v>
      </c>
      <c r="H57" s="27"/>
      <c r="I57" s="27"/>
      <c r="J57" s="27"/>
      <c r="K57" s="27"/>
      <c r="L57" s="27"/>
      <c r="M57" s="39"/>
    </row>
    <row r="58" spans="2:13" ht="21.6" customHeight="1">
      <c r="B58" s="13" t="s">
        <v>461</v>
      </c>
      <c r="C58" s="11" t="s">
        <v>256</v>
      </c>
      <c r="D58" s="11" t="s">
        <v>252</v>
      </c>
      <c r="E58" s="11" t="s">
        <v>257</v>
      </c>
      <c r="F58" s="23" t="s">
        <v>128</v>
      </c>
      <c r="G58" s="21">
        <v>181.67500000000001</v>
      </c>
      <c r="H58" s="27"/>
      <c r="I58" s="27"/>
      <c r="J58" s="27"/>
      <c r="K58" s="27"/>
      <c r="L58" s="27"/>
      <c r="M58" s="39"/>
    </row>
    <row r="59" spans="2:13" ht="21.6" customHeight="1">
      <c r="B59" s="13" t="s">
        <v>462</v>
      </c>
      <c r="C59" s="11" t="s">
        <v>258</v>
      </c>
      <c r="D59" s="11" t="s">
        <v>252</v>
      </c>
      <c r="E59" s="11" t="s">
        <v>259</v>
      </c>
      <c r="F59" s="23" t="s">
        <v>128</v>
      </c>
      <c r="G59" s="21">
        <v>242.95</v>
      </c>
      <c r="H59" s="27"/>
      <c r="I59" s="27"/>
      <c r="J59" s="27"/>
      <c r="K59" s="27"/>
      <c r="L59" s="27"/>
      <c r="M59" s="39"/>
    </row>
    <row r="60" spans="2:13" ht="21.6" customHeight="1">
      <c r="B60" s="13" t="s">
        <v>463</v>
      </c>
      <c r="C60" s="11" t="s">
        <v>260</v>
      </c>
      <c r="D60" s="11" t="s">
        <v>252</v>
      </c>
      <c r="E60" s="11" t="s">
        <v>261</v>
      </c>
      <c r="F60" s="23" t="s">
        <v>128</v>
      </c>
      <c r="G60" s="21">
        <v>385.92500000000001</v>
      </c>
      <c r="H60" s="27"/>
      <c r="I60" s="27"/>
      <c r="J60" s="27"/>
      <c r="K60" s="27"/>
      <c r="L60" s="27"/>
      <c r="M60" s="39"/>
    </row>
    <row r="61" spans="2:13" ht="21.6" customHeight="1">
      <c r="B61" s="13" t="s">
        <v>464</v>
      </c>
      <c r="C61" s="11" t="s">
        <v>262</v>
      </c>
      <c r="D61" s="11" t="s">
        <v>252</v>
      </c>
      <c r="E61" s="11" t="s">
        <v>263</v>
      </c>
      <c r="F61" s="23" t="s">
        <v>128</v>
      </c>
      <c r="G61" s="21">
        <v>36.549999999999997</v>
      </c>
      <c r="H61" s="27"/>
      <c r="I61" s="27"/>
      <c r="J61" s="27"/>
      <c r="K61" s="27"/>
      <c r="L61" s="27"/>
      <c r="M61" s="39"/>
    </row>
    <row r="62" spans="2:13" ht="21.6" customHeight="1">
      <c r="B62" s="13" t="s">
        <v>465</v>
      </c>
      <c r="C62" s="11" t="s">
        <v>264</v>
      </c>
      <c r="D62" s="11" t="s">
        <v>252</v>
      </c>
      <c r="E62" s="11" t="s">
        <v>265</v>
      </c>
      <c r="F62" s="23" t="s">
        <v>128</v>
      </c>
      <c r="G62" s="21">
        <v>373.02499999999998</v>
      </c>
      <c r="H62" s="27"/>
      <c r="I62" s="27"/>
      <c r="J62" s="27"/>
      <c r="K62" s="27"/>
      <c r="L62" s="27"/>
      <c r="M62" s="39"/>
    </row>
    <row r="63" spans="2:13" ht="21.6" customHeight="1">
      <c r="B63" s="13" t="s">
        <v>466</v>
      </c>
      <c r="C63" s="11" t="s">
        <v>266</v>
      </c>
      <c r="D63" s="11" t="s">
        <v>252</v>
      </c>
      <c r="E63" s="11" t="s">
        <v>267</v>
      </c>
      <c r="F63" s="23" t="s">
        <v>128</v>
      </c>
      <c r="G63" s="21">
        <v>826.67499999999995</v>
      </c>
      <c r="H63" s="27"/>
      <c r="I63" s="27"/>
      <c r="J63" s="27"/>
      <c r="K63" s="27"/>
      <c r="L63" s="27"/>
      <c r="M63" s="39"/>
    </row>
    <row r="64" spans="2:13" ht="21.6" customHeight="1">
      <c r="B64" s="13" t="s">
        <v>467</v>
      </c>
      <c r="C64" s="11" t="s">
        <v>268</v>
      </c>
      <c r="D64" s="11" t="s">
        <v>252</v>
      </c>
      <c r="E64" s="11" t="s">
        <v>269</v>
      </c>
      <c r="F64" s="23" t="s">
        <v>128</v>
      </c>
      <c r="G64" s="21">
        <v>168.77500000000001</v>
      </c>
      <c r="H64" s="27"/>
      <c r="I64" s="27"/>
      <c r="J64" s="27"/>
      <c r="K64" s="27"/>
      <c r="L64" s="27"/>
      <c r="M64" s="39"/>
    </row>
    <row r="65" spans="2:13" ht="21.6" customHeight="1">
      <c r="B65" s="13" t="s">
        <v>468</v>
      </c>
      <c r="C65" s="11" t="s">
        <v>270</v>
      </c>
      <c r="D65" s="11" t="s">
        <v>271</v>
      </c>
      <c r="E65" s="11" t="s">
        <v>272</v>
      </c>
      <c r="F65" s="23" t="s">
        <v>128</v>
      </c>
      <c r="G65" s="21">
        <v>384.19</v>
      </c>
      <c r="H65" s="27"/>
      <c r="I65" s="27"/>
      <c r="J65" s="27"/>
      <c r="K65" s="27"/>
      <c r="L65" s="27"/>
      <c r="M65" s="39"/>
    </row>
    <row r="66" spans="2:13" ht="21.6" customHeight="1">
      <c r="B66" s="13" t="s">
        <v>469</v>
      </c>
      <c r="C66" s="11" t="s">
        <v>273</v>
      </c>
      <c r="D66" s="11" t="s">
        <v>274</v>
      </c>
      <c r="E66" s="11" t="s">
        <v>275</v>
      </c>
      <c r="F66" s="23" t="s">
        <v>148</v>
      </c>
      <c r="G66" s="21">
        <v>1</v>
      </c>
      <c r="H66" s="27"/>
      <c r="I66" s="27"/>
      <c r="J66" s="27"/>
      <c r="K66" s="27"/>
      <c r="L66" s="27"/>
      <c r="M66" s="39"/>
    </row>
    <row r="67" spans="2:13" ht="21.6" customHeight="1">
      <c r="B67" s="13" t="s">
        <v>470</v>
      </c>
      <c r="C67" s="11" t="s">
        <v>276</v>
      </c>
      <c r="D67" s="11" t="s">
        <v>277</v>
      </c>
      <c r="E67" s="11" t="s">
        <v>278</v>
      </c>
      <c r="F67" s="23" t="s">
        <v>148</v>
      </c>
      <c r="G67" s="21">
        <v>16</v>
      </c>
      <c r="H67" s="27"/>
      <c r="I67" s="27"/>
      <c r="J67" s="27"/>
      <c r="K67" s="27"/>
      <c r="L67" s="27"/>
      <c r="M67" s="39"/>
    </row>
    <row r="68" spans="2:13" ht="21.6" customHeight="1">
      <c r="B68" s="13" t="s">
        <v>471</v>
      </c>
      <c r="C68" s="11" t="s">
        <v>279</v>
      </c>
      <c r="D68" s="11" t="s">
        <v>280</v>
      </c>
      <c r="E68" s="11" t="s">
        <v>281</v>
      </c>
      <c r="F68" s="23" t="s">
        <v>282</v>
      </c>
      <c r="G68" s="21">
        <v>9.2100000000000009</v>
      </c>
      <c r="H68" s="27"/>
      <c r="I68" s="27"/>
      <c r="J68" s="27"/>
      <c r="K68" s="27"/>
      <c r="L68" s="27"/>
      <c r="M68" s="39"/>
    </row>
    <row r="69" spans="2:13" ht="21.6" customHeight="1">
      <c r="B69" s="13" t="s">
        <v>472</v>
      </c>
      <c r="C69" s="11" t="s">
        <v>283</v>
      </c>
      <c r="D69" s="11" t="s">
        <v>284</v>
      </c>
      <c r="E69" s="11" t="s">
        <v>285</v>
      </c>
      <c r="F69" s="23" t="s">
        <v>148</v>
      </c>
      <c r="G69" s="21">
        <v>4</v>
      </c>
      <c r="H69" s="27"/>
      <c r="I69" s="27"/>
      <c r="J69" s="27"/>
      <c r="K69" s="27"/>
      <c r="L69" s="27"/>
      <c r="M69" s="39"/>
    </row>
    <row r="70" spans="2:13" ht="21.6" customHeight="1">
      <c r="B70" s="13" t="s">
        <v>473</v>
      </c>
      <c r="C70" s="11" t="s">
        <v>286</v>
      </c>
      <c r="D70" s="11" t="s">
        <v>287</v>
      </c>
      <c r="E70" s="11" t="s">
        <v>288</v>
      </c>
      <c r="F70" s="23" t="s">
        <v>148</v>
      </c>
      <c r="G70" s="21">
        <v>1</v>
      </c>
      <c r="H70" s="27"/>
      <c r="I70" s="27"/>
      <c r="J70" s="27"/>
      <c r="K70" s="27"/>
      <c r="L70" s="27"/>
      <c r="M70" s="39"/>
    </row>
    <row r="71" spans="2:13" ht="21.6" customHeight="1">
      <c r="B71" s="13" t="s">
        <v>474</v>
      </c>
      <c r="C71" s="11" t="s">
        <v>289</v>
      </c>
      <c r="D71" s="11" t="s">
        <v>290</v>
      </c>
      <c r="E71" s="11" t="s">
        <v>291</v>
      </c>
      <c r="F71" s="23" t="s">
        <v>148</v>
      </c>
      <c r="G71" s="21">
        <v>15</v>
      </c>
      <c r="H71" s="27"/>
      <c r="I71" s="27"/>
      <c r="J71" s="27"/>
      <c r="K71" s="27"/>
      <c r="L71" s="27"/>
      <c r="M71" s="39"/>
    </row>
    <row r="72" spans="2:13" ht="21.6" customHeight="1">
      <c r="B72" s="13" t="s">
        <v>475</v>
      </c>
      <c r="C72" s="11" t="s">
        <v>292</v>
      </c>
      <c r="D72" s="11" t="s">
        <v>293</v>
      </c>
      <c r="E72" s="11" t="s">
        <v>294</v>
      </c>
      <c r="F72" s="23" t="s">
        <v>148</v>
      </c>
      <c r="G72" s="21">
        <v>1</v>
      </c>
      <c r="H72" s="27"/>
      <c r="I72" s="27"/>
      <c r="J72" s="27"/>
      <c r="K72" s="27"/>
      <c r="L72" s="27"/>
      <c r="M72" s="39"/>
    </row>
    <row r="73" spans="2:13" ht="21.6" customHeight="1">
      <c r="B73" s="13" t="s">
        <v>476</v>
      </c>
      <c r="C73" s="11" t="s">
        <v>295</v>
      </c>
      <c r="D73" s="11" t="s">
        <v>296</v>
      </c>
      <c r="E73" s="11" t="s">
        <v>297</v>
      </c>
      <c r="F73" s="23" t="s">
        <v>148</v>
      </c>
      <c r="G73" s="21">
        <v>2</v>
      </c>
      <c r="H73" s="27"/>
      <c r="I73" s="27"/>
      <c r="J73" s="27"/>
      <c r="K73" s="27"/>
      <c r="L73" s="27"/>
      <c r="M73" s="39"/>
    </row>
    <row r="74" spans="2:13" ht="21.6" customHeight="1">
      <c r="B74" s="13" t="s">
        <v>477</v>
      </c>
      <c r="C74" s="11" t="s">
        <v>298</v>
      </c>
      <c r="D74" s="11" t="s">
        <v>299</v>
      </c>
      <c r="E74" s="11" t="s">
        <v>300</v>
      </c>
      <c r="F74" s="23" t="s">
        <v>154</v>
      </c>
      <c r="G74" s="21">
        <v>1</v>
      </c>
      <c r="H74" s="27"/>
      <c r="I74" s="27"/>
      <c r="J74" s="27"/>
      <c r="K74" s="27"/>
      <c r="L74" s="27"/>
      <c r="M74" s="39"/>
    </row>
    <row r="75" spans="2:13" ht="21.6" customHeight="1">
      <c r="B75" s="13" t="s">
        <v>478</v>
      </c>
      <c r="C75" s="11" t="s">
        <v>301</v>
      </c>
      <c r="D75" s="11" t="s">
        <v>302</v>
      </c>
      <c r="E75" s="11" t="s">
        <v>303</v>
      </c>
      <c r="F75" s="23" t="s">
        <v>304</v>
      </c>
      <c r="G75" s="21">
        <v>1</v>
      </c>
      <c r="H75" s="27"/>
      <c r="I75" s="27"/>
      <c r="J75" s="27"/>
      <c r="K75" s="27"/>
      <c r="L75" s="27"/>
      <c r="M75" s="39"/>
    </row>
    <row r="76" spans="2:13" ht="21.6" customHeight="1">
      <c r="B76" s="13" t="s">
        <v>479</v>
      </c>
      <c r="C76" s="11" t="s">
        <v>305</v>
      </c>
      <c r="D76" s="11" t="s">
        <v>306</v>
      </c>
      <c r="E76" s="11" t="s">
        <v>307</v>
      </c>
      <c r="F76" s="23" t="s">
        <v>148</v>
      </c>
      <c r="G76" s="21">
        <v>6</v>
      </c>
      <c r="H76" s="27"/>
      <c r="I76" s="27"/>
      <c r="J76" s="27"/>
      <c r="K76" s="27"/>
      <c r="L76" s="27"/>
      <c r="M76" s="39"/>
    </row>
    <row r="77" spans="2:13" ht="21.6" customHeight="1">
      <c r="B77" s="13" t="s">
        <v>480</v>
      </c>
      <c r="C77" s="11" t="s">
        <v>308</v>
      </c>
      <c r="D77" s="11" t="s">
        <v>309</v>
      </c>
      <c r="E77" s="11" t="s">
        <v>310</v>
      </c>
      <c r="F77" s="23" t="s">
        <v>220</v>
      </c>
      <c r="G77" s="21">
        <v>1</v>
      </c>
      <c r="H77" s="27"/>
      <c r="I77" s="27"/>
      <c r="J77" s="27"/>
      <c r="K77" s="27"/>
      <c r="L77" s="27"/>
      <c r="M77" s="39"/>
    </row>
    <row r="78" spans="2:13" ht="21.6" customHeight="1">
      <c r="B78" s="13" t="s">
        <v>481</v>
      </c>
      <c r="C78" s="11" t="s">
        <v>311</v>
      </c>
      <c r="D78" s="11" t="s">
        <v>312</v>
      </c>
      <c r="E78" s="11" t="s">
        <v>313</v>
      </c>
      <c r="F78" s="23" t="s">
        <v>148</v>
      </c>
      <c r="G78" s="21">
        <v>196</v>
      </c>
      <c r="H78" s="27"/>
      <c r="I78" s="27"/>
      <c r="J78" s="27"/>
      <c r="K78" s="27"/>
      <c r="L78" s="27"/>
      <c r="M78" s="39"/>
    </row>
    <row r="79" spans="2:13" ht="21.6" customHeight="1">
      <c r="B79" s="13" t="s">
        <v>482</v>
      </c>
      <c r="C79" s="11" t="s">
        <v>314</v>
      </c>
      <c r="D79" s="11" t="s">
        <v>312</v>
      </c>
      <c r="E79" s="11" t="s">
        <v>315</v>
      </c>
      <c r="F79" s="23" t="s">
        <v>220</v>
      </c>
      <c r="G79" s="21">
        <v>1214</v>
      </c>
      <c r="H79" s="27"/>
      <c r="I79" s="27"/>
      <c r="J79" s="27"/>
      <c r="K79" s="27"/>
      <c r="L79" s="27"/>
      <c r="M79" s="39"/>
    </row>
    <row r="80" spans="2:13" ht="21.6" customHeight="1">
      <c r="B80" s="13" t="s">
        <v>483</v>
      </c>
      <c r="C80" s="11" t="s">
        <v>316</v>
      </c>
      <c r="D80" s="11" t="s">
        <v>317</v>
      </c>
      <c r="E80" s="11" t="s">
        <v>318</v>
      </c>
      <c r="F80" s="23" t="s">
        <v>220</v>
      </c>
      <c r="G80" s="21">
        <v>1410</v>
      </c>
      <c r="H80" s="27"/>
      <c r="I80" s="27"/>
      <c r="J80" s="27"/>
      <c r="K80" s="27"/>
      <c r="L80" s="27"/>
      <c r="M80" s="39"/>
    </row>
    <row r="81" spans="2:13" ht="21.6" customHeight="1">
      <c r="B81" s="13" t="s">
        <v>484</v>
      </c>
      <c r="C81" s="11" t="s">
        <v>319</v>
      </c>
      <c r="D81" s="11" t="s">
        <v>320</v>
      </c>
      <c r="E81" s="11" t="s">
        <v>321</v>
      </c>
      <c r="F81" s="23" t="s">
        <v>322</v>
      </c>
      <c r="G81" s="21">
        <v>2</v>
      </c>
      <c r="H81" s="27"/>
      <c r="I81" s="27"/>
      <c r="J81" s="27"/>
      <c r="K81" s="27"/>
      <c r="L81" s="27"/>
      <c r="M81" s="39"/>
    </row>
    <row r="82" spans="2:13" ht="21.6" customHeight="1">
      <c r="B82" s="13" t="s">
        <v>485</v>
      </c>
      <c r="C82" s="11" t="s">
        <v>323</v>
      </c>
      <c r="D82" s="11" t="s">
        <v>324</v>
      </c>
      <c r="E82" s="11" t="s">
        <v>325</v>
      </c>
      <c r="F82" s="23" t="s">
        <v>148</v>
      </c>
      <c r="G82" s="21">
        <v>6</v>
      </c>
      <c r="H82" s="27"/>
      <c r="I82" s="27"/>
      <c r="J82" s="27"/>
      <c r="K82" s="27"/>
      <c r="L82" s="27"/>
      <c r="M82" s="39"/>
    </row>
    <row r="83" spans="2:13" ht="21.6" customHeight="1">
      <c r="B83" s="13" t="s">
        <v>486</v>
      </c>
      <c r="C83" s="11" t="s">
        <v>326</v>
      </c>
      <c r="D83" s="11" t="s">
        <v>327</v>
      </c>
      <c r="E83" s="11" t="s">
        <v>328</v>
      </c>
      <c r="F83" s="23" t="s">
        <v>148</v>
      </c>
      <c r="G83" s="21">
        <v>40</v>
      </c>
      <c r="H83" s="27"/>
      <c r="I83" s="27"/>
      <c r="J83" s="27"/>
      <c r="K83" s="27"/>
      <c r="L83" s="27"/>
      <c r="M83" s="39"/>
    </row>
    <row r="84" spans="2:13" ht="21.6" customHeight="1">
      <c r="B84" s="13" t="s">
        <v>487</v>
      </c>
      <c r="C84" s="11" t="s">
        <v>329</v>
      </c>
      <c r="D84" s="11" t="s">
        <v>330</v>
      </c>
      <c r="E84" s="11" t="s">
        <v>331</v>
      </c>
      <c r="F84" s="23" t="s">
        <v>220</v>
      </c>
      <c r="G84" s="21">
        <v>1</v>
      </c>
      <c r="H84" s="27"/>
      <c r="I84" s="27"/>
      <c r="J84" s="27"/>
      <c r="K84" s="27"/>
      <c r="L84" s="27"/>
      <c r="M84" s="39"/>
    </row>
    <row r="85" spans="2:13" ht="21.6" customHeight="1">
      <c r="B85" s="13" t="s">
        <v>487</v>
      </c>
      <c r="C85" s="11" t="s">
        <v>332</v>
      </c>
      <c r="D85" s="11" t="s">
        <v>330</v>
      </c>
      <c r="E85" s="11" t="s">
        <v>333</v>
      </c>
      <c r="F85" s="23" t="s">
        <v>220</v>
      </c>
      <c r="G85" s="21">
        <v>2</v>
      </c>
      <c r="H85" s="27"/>
      <c r="I85" s="27"/>
      <c r="J85" s="27"/>
      <c r="K85" s="27"/>
      <c r="L85" s="27"/>
      <c r="M85" s="39"/>
    </row>
    <row r="86" spans="2:13" ht="21.6" customHeight="1">
      <c r="B86" s="13" t="s">
        <v>488</v>
      </c>
      <c r="C86" s="11" t="s">
        <v>334</v>
      </c>
      <c r="D86" s="11" t="s">
        <v>158</v>
      </c>
      <c r="E86" s="11" t="s">
        <v>335</v>
      </c>
      <c r="F86" s="23" t="s">
        <v>148</v>
      </c>
      <c r="G86" s="21">
        <v>8</v>
      </c>
      <c r="H86" s="27"/>
      <c r="I86" s="27"/>
      <c r="J86" s="27"/>
      <c r="K86" s="27"/>
      <c r="L86" s="27"/>
      <c r="M86" s="39"/>
    </row>
    <row r="87" spans="2:13" ht="21.6" customHeight="1">
      <c r="B87" s="13" t="s">
        <v>487</v>
      </c>
      <c r="C87" s="11" t="s">
        <v>336</v>
      </c>
      <c r="D87" s="11" t="s">
        <v>137</v>
      </c>
      <c r="E87" s="11" t="s">
        <v>337</v>
      </c>
      <c r="F87" s="23" t="s">
        <v>128</v>
      </c>
      <c r="G87" s="21">
        <v>110.21</v>
      </c>
      <c r="H87" s="27"/>
      <c r="I87" s="27"/>
      <c r="J87" s="27"/>
      <c r="K87" s="27"/>
      <c r="L87" s="27"/>
      <c r="M87" s="39"/>
    </row>
    <row r="88" spans="2:13" ht="21.6" customHeight="1">
      <c r="B88" s="13" t="s">
        <v>487</v>
      </c>
      <c r="C88" s="11" t="s">
        <v>338</v>
      </c>
      <c r="D88" s="11" t="s">
        <v>137</v>
      </c>
      <c r="E88" s="11" t="s">
        <v>339</v>
      </c>
      <c r="F88" s="23" t="s">
        <v>128</v>
      </c>
      <c r="G88" s="21">
        <v>86.52</v>
      </c>
      <c r="H88" s="27"/>
      <c r="I88" s="27"/>
      <c r="J88" s="27"/>
      <c r="K88" s="27"/>
      <c r="L88" s="27"/>
      <c r="M88" s="39"/>
    </row>
    <row r="89" spans="2:13" ht="21.6" customHeight="1">
      <c r="B89" s="13" t="s">
        <v>487</v>
      </c>
      <c r="C89" s="11" t="s">
        <v>340</v>
      </c>
      <c r="D89" s="11" t="s">
        <v>137</v>
      </c>
      <c r="E89" s="11" t="s">
        <v>341</v>
      </c>
      <c r="F89" s="23" t="s">
        <v>128</v>
      </c>
      <c r="G89" s="21">
        <v>127.72</v>
      </c>
      <c r="H89" s="27"/>
      <c r="I89" s="27"/>
      <c r="J89" s="27"/>
      <c r="K89" s="27"/>
      <c r="L89" s="27"/>
      <c r="M89" s="39"/>
    </row>
    <row r="90" spans="2:13" ht="21.6" customHeight="1">
      <c r="B90" s="13" t="s">
        <v>487</v>
      </c>
      <c r="C90" s="11" t="s">
        <v>342</v>
      </c>
      <c r="D90" s="11" t="s">
        <v>137</v>
      </c>
      <c r="E90" s="11" t="s">
        <v>343</v>
      </c>
      <c r="F90" s="23" t="s">
        <v>128</v>
      </c>
      <c r="G90" s="21">
        <v>146.26</v>
      </c>
      <c r="H90" s="27"/>
      <c r="I90" s="27"/>
      <c r="J90" s="27"/>
      <c r="K90" s="27"/>
      <c r="L90" s="27"/>
      <c r="M90" s="39"/>
    </row>
    <row r="91" spans="2:13" ht="21.6" customHeight="1">
      <c r="B91" s="13" t="s">
        <v>487</v>
      </c>
      <c r="C91" s="11" t="s">
        <v>344</v>
      </c>
      <c r="D91" s="11" t="s">
        <v>137</v>
      </c>
      <c r="E91" s="11" t="s">
        <v>345</v>
      </c>
      <c r="F91" s="23" t="s">
        <v>128</v>
      </c>
      <c r="G91" s="21">
        <v>41.2</v>
      </c>
      <c r="H91" s="27"/>
      <c r="I91" s="27"/>
      <c r="J91" s="27"/>
      <c r="K91" s="27"/>
      <c r="L91" s="27"/>
      <c r="M91" s="39"/>
    </row>
    <row r="92" spans="2:13" ht="21.6" customHeight="1">
      <c r="B92" s="13" t="s">
        <v>487</v>
      </c>
      <c r="C92" s="11" t="s">
        <v>346</v>
      </c>
      <c r="D92" s="11" t="s">
        <v>347</v>
      </c>
      <c r="E92" s="11"/>
      <c r="F92" s="23" t="s">
        <v>348</v>
      </c>
      <c r="G92" s="21">
        <v>1</v>
      </c>
      <c r="H92" s="27"/>
      <c r="I92" s="27"/>
      <c r="J92" s="27"/>
      <c r="K92" s="27"/>
      <c r="L92" s="27"/>
      <c r="M92" s="39"/>
    </row>
    <row r="93" spans="2:13" ht="21.6" customHeight="1">
      <c r="B93" s="13" t="s">
        <v>487</v>
      </c>
      <c r="C93" s="11" t="s">
        <v>349</v>
      </c>
      <c r="D93" s="11" t="s">
        <v>350</v>
      </c>
      <c r="E93" s="11" t="s">
        <v>351</v>
      </c>
      <c r="F93" s="23" t="s">
        <v>348</v>
      </c>
      <c r="G93" s="21">
        <v>1</v>
      </c>
      <c r="H93" s="27"/>
      <c r="I93" s="27"/>
      <c r="J93" s="27"/>
      <c r="K93" s="27"/>
      <c r="L93" s="27"/>
      <c r="M93" s="39"/>
    </row>
    <row r="94" spans="2:13" ht="21.6" customHeight="1">
      <c r="B94" s="13" t="s">
        <v>487</v>
      </c>
      <c r="C94" s="11" t="s">
        <v>352</v>
      </c>
      <c r="D94" s="11" t="s">
        <v>353</v>
      </c>
      <c r="E94" s="11"/>
      <c r="F94" s="23" t="s">
        <v>354</v>
      </c>
      <c r="G94" s="21">
        <v>1</v>
      </c>
      <c r="H94" s="27"/>
      <c r="I94" s="27"/>
      <c r="J94" s="27"/>
      <c r="K94" s="27"/>
      <c r="L94" s="27"/>
      <c r="M94" s="39"/>
    </row>
    <row r="95" spans="2:13" ht="21.6" customHeight="1">
      <c r="B95" s="13" t="s">
        <v>487</v>
      </c>
      <c r="C95" s="11" t="s">
        <v>355</v>
      </c>
      <c r="D95" s="11" t="s">
        <v>356</v>
      </c>
      <c r="E95" s="11"/>
      <c r="F95" s="23" t="s">
        <v>348</v>
      </c>
      <c r="G95" s="21">
        <v>1</v>
      </c>
      <c r="H95" s="27"/>
      <c r="I95" s="27"/>
      <c r="J95" s="27"/>
      <c r="K95" s="27"/>
      <c r="L95" s="27"/>
      <c r="M95" s="39"/>
    </row>
    <row r="96" spans="2:13" ht="21.6" customHeight="1">
      <c r="B96" s="13" t="s">
        <v>487</v>
      </c>
      <c r="C96" s="11" t="s">
        <v>357</v>
      </c>
      <c r="D96" s="11" t="s">
        <v>358</v>
      </c>
      <c r="E96" s="11"/>
      <c r="F96" s="23" t="s">
        <v>348</v>
      </c>
      <c r="G96" s="21">
        <v>1</v>
      </c>
      <c r="H96" s="27"/>
      <c r="I96" s="27"/>
      <c r="J96" s="27"/>
      <c r="K96" s="27"/>
      <c r="L96" s="27"/>
      <c r="M96" s="39"/>
    </row>
    <row r="97" spans="2:13" ht="21.6" customHeight="1">
      <c r="B97" s="13" t="s">
        <v>487</v>
      </c>
      <c r="C97" s="11" t="s">
        <v>359</v>
      </c>
      <c r="D97" s="11" t="s">
        <v>360</v>
      </c>
      <c r="E97" s="11" t="s">
        <v>361</v>
      </c>
      <c r="F97" s="23" t="s">
        <v>128</v>
      </c>
      <c r="G97" s="21">
        <v>158.02500000000001</v>
      </c>
      <c r="H97" s="27"/>
      <c r="I97" s="27"/>
      <c r="J97" s="27"/>
      <c r="K97" s="27"/>
      <c r="L97" s="27"/>
      <c r="M97" s="39"/>
    </row>
    <row r="98" spans="2:13" ht="21.6" customHeight="1">
      <c r="B98" s="13" t="s">
        <v>487</v>
      </c>
      <c r="C98" s="11" t="s">
        <v>362</v>
      </c>
      <c r="D98" s="11" t="s">
        <v>363</v>
      </c>
      <c r="E98" s="11" t="s">
        <v>364</v>
      </c>
      <c r="F98" s="23" t="s">
        <v>128</v>
      </c>
      <c r="G98" s="21">
        <v>35.475000000000001</v>
      </c>
      <c r="H98" s="27"/>
      <c r="I98" s="27"/>
      <c r="J98" s="27"/>
      <c r="K98" s="27"/>
      <c r="L98" s="27"/>
      <c r="M98" s="39"/>
    </row>
    <row r="99" spans="2:13" ht="21.6" customHeight="1">
      <c r="B99" s="13" t="s">
        <v>487</v>
      </c>
      <c r="C99" s="11" t="s">
        <v>365</v>
      </c>
      <c r="D99" s="11" t="s">
        <v>366</v>
      </c>
      <c r="E99" s="11" t="s">
        <v>367</v>
      </c>
      <c r="F99" s="23" t="s">
        <v>128</v>
      </c>
      <c r="G99" s="21">
        <v>21.5</v>
      </c>
      <c r="H99" s="27"/>
      <c r="I99" s="27"/>
      <c r="J99" s="27"/>
      <c r="K99" s="27"/>
      <c r="L99" s="27"/>
      <c r="M99" s="39"/>
    </row>
    <row r="100" spans="2:13" ht="21.6" customHeight="1">
      <c r="B100" s="13" t="s">
        <v>487</v>
      </c>
      <c r="C100" s="11" t="s">
        <v>368</v>
      </c>
      <c r="D100" s="11" t="s">
        <v>369</v>
      </c>
      <c r="E100" s="11" t="s">
        <v>370</v>
      </c>
      <c r="F100" s="23" t="s">
        <v>128</v>
      </c>
      <c r="G100" s="21">
        <v>38.700000000000003</v>
      </c>
      <c r="H100" s="27"/>
      <c r="I100" s="27"/>
      <c r="J100" s="27"/>
      <c r="K100" s="27"/>
      <c r="L100" s="27"/>
      <c r="M100" s="39"/>
    </row>
    <row r="101" spans="2:13" ht="21.6" customHeight="1">
      <c r="B101" s="13" t="s">
        <v>489</v>
      </c>
      <c r="C101" s="11" t="s">
        <v>371</v>
      </c>
      <c r="D101" s="11" t="s">
        <v>372</v>
      </c>
      <c r="E101" s="11" t="s">
        <v>373</v>
      </c>
      <c r="F101" s="23" t="s">
        <v>348</v>
      </c>
      <c r="G101" s="21">
        <v>1</v>
      </c>
      <c r="H101" s="27"/>
      <c r="I101" s="27"/>
      <c r="J101" s="27"/>
      <c r="K101" s="27"/>
      <c r="L101" s="27"/>
      <c r="M101" s="39"/>
    </row>
    <row r="102" spans="2:13" ht="21.6" customHeight="1">
      <c r="B102" s="13" t="s">
        <v>490</v>
      </c>
      <c r="C102" s="11" t="s">
        <v>374</v>
      </c>
      <c r="D102" s="11" t="s">
        <v>375</v>
      </c>
      <c r="E102" s="11" t="s">
        <v>373</v>
      </c>
      <c r="F102" s="23" t="s">
        <v>348</v>
      </c>
      <c r="G102" s="21">
        <v>1</v>
      </c>
      <c r="H102" s="27"/>
      <c r="I102" s="27"/>
      <c r="J102" s="27"/>
      <c r="K102" s="27"/>
      <c r="L102" s="27"/>
      <c r="M102" s="39"/>
    </row>
    <row r="103" spans="2:13" ht="21.6" customHeight="1">
      <c r="B103" s="13" t="s">
        <v>491</v>
      </c>
      <c r="C103" s="11" t="s">
        <v>376</v>
      </c>
      <c r="D103" s="11" t="s">
        <v>377</v>
      </c>
      <c r="E103" s="11" t="s">
        <v>378</v>
      </c>
      <c r="F103" s="23" t="s">
        <v>348</v>
      </c>
      <c r="G103" s="21">
        <v>1</v>
      </c>
      <c r="H103" s="27"/>
      <c r="I103" s="27"/>
      <c r="J103" s="27"/>
      <c r="K103" s="27"/>
      <c r="L103" s="27"/>
      <c r="M103" s="39"/>
    </row>
    <row r="104" spans="2:13" ht="21.6" customHeight="1">
      <c r="B104" s="13" t="s">
        <v>492</v>
      </c>
      <c r="C104" s="11" t="s">
        <v>379</v>
      </c>
      <c r="D104" s="11" t="s">
        <v>380</v>
      </c>
      <c r="E104" s="11" t="s">
        <v>381</v>
      </c>
      <c r="F104" s="23" t="s">
        <v>348</v>
      </c>
      <c r="G104" s="21">
        <v>1</v>
      </c>
      <c r="H104" s="27"/>
      <c r="I104" s="27"/>
      <c r="J104" s="27"/>
      <c r="K104" s="27"/>
      <c r="L104" s="27"/>
      <c r="M104" s="39"/>
    </row>
    <row r="105" spans="2:13" ht="21.6" customHeight="1">
      <c r="B105" s="13" t="s">
        <v>493</v>
      </c>
      <c r="C105" s="11" t="s">
        <v>382</v>
      </c>
      <c r="D105" s="11" t="s">
        <v>383</v>
      </c>
      <c r="E105" s="11" t="s">
        <v>378</v>
      </c>
      <c r="F105" s="23" t="s">
        <v>348</v>
      </c>
      <c r="G105" s="21">
        <v>1</v>
      </c>
      <c r="H105" s="27"/>
      <c r="I105" s="27"/>
      <c r="J105" s="27"/>
      <c r="K105" s="27"/>
      <c r="L105" s="27"/>
      <c r="M105" s="39"/>
    </row>
    <row r="106" spans="2:13" ht="21.6" customHeight="1">
      <c r="B106" s="13" t="s">
        <v>494</v>
      </c>
      <c r="C106" s="11" t="s">
        <v>384</v>
      </c>
      <c r="D106" s="11" t="s">
        <v>385</v>
      </c>
      <c r="E106" s="11" t="s">
        <v>381</v>
      </c>
      <c r="F106" s="23" t="s">
        <v>348</v>
      </c>
      <c r="G106" s="21">
        <v>1</v>
      </c>
      <c r="H106" s="27"/>
      <c r="I106" s="27"/>
      <c r="J106" s="27"/>
      <c r="K106" s="27"/>
      <c r="L106" s="27"/>
      <c r="M106" s="39"/>
    </row>
    <row r="107" spans="2:13" ht="21.6" customHeight="1">
      <c r="B107" s="13" t="s">
        <v>495</v>
      </c>
      <c r="C107" s="11" t="s">
        <v>386</v>
      </c>
      <c r="D107" s="11" t="s">
        <v>387</v>
      </c>
      <c r="E107" s="11" t="s">
        <v>388</v>
      </c>
      <c r="F107" s="23" t="s">
        <v>389</v>
      </c>
      <c r="G107" s="21">
        <v>5.4</v>
      </c>
      <c r="H107" s="27"/>
      <c r="I107" s="27"/>
      <c r="J107" s="27"/>
      <c r="K107" s="27"/>
      <c r="L107" s="27"/>
      <c r="M107" s="39"/>
    </row>
    <row r="108" spans="2:13" ht="21.6" customHeight="1">
      <c r="B108" s="13" t="s">
        <v>497</v>
      </c>
      <c r="C108" s="11" t="s">
        <v>390</v>
      </c>
      <c r="D108" s="11" t="s">
        <v>391</v>
      </c>
      <c r="E108" s="11" t="s">
        <v>392</v>
      </c>
      <c r="F108" s="23" t="s">
        <v>393</v>
      </c>
      <c r="G108" s="21">
        <v>202.81979999999999</v>
      </c>
      <c r="H108" s="27"/>
      <c r="I108" s="27"/>
      <c r="J108" s="27"/>
      <c r="K108" s="27"/>
      <c r="L108" s="27"/>
      <c r="M108" s="39"/>
    </row>
    <row r="109" spans="2:13" ht="21.6" customHeight="1">
      <c r="B109" s="13" t="s">
        <v>498</v>
      </c>
      <c r="C109" s="11" t="s">
        <v>394</v>
      </c>
      <c r="D109" s="11" t="s">
        <v>391</v>
      </c>
      <c r="E109" s="11" t="s">
        <v>395</v>
      </c>
      <c r="F109" s="23" t="s">
        <v>393</v>
      </c>
      <c r="G109" s="21">
        <v>79.252499999999998</v>
      </c>
      <c r="H109" s="27"/>
      <c r="I109" s="27"/>
      <c r="J109" s="27"/>
      <c r="K109" s="27"/>
      <c r="L109" s="27"/>
      <c r="M109" s="39"/>
    </row>
    <row r="110" spans="2:13" ht="21.6" customHeight="1">
      <c r="B110" s="13" t="s">
        <v>499</v>
      </c>
      <c r="C110" s="11" t="s">
        <v>396</v>
      </c>
      <c r="D110" s="11" t="s">
        <v>391</v>
      </c>
      <c r="E110" s="11" t="s">
        <v>397</v>
      </c>
      <c r="F110" s="23" t="s">
        <v>393</v>
      </c>
      <c r="G110" s="21">
        <v>8.3523999999999994</v>
      </c>
      <c r="H110" s="27"/>
      <c r="I110" s="27"/>
      <c r="J110" s="27"/>
      <c r="K110" s="27"/>
      <c r="L110" s="27"/>
      <c r="M110" s="39"/>
    </row>
    <row r="111" spans="2:13" ht="21.6" customHeight="1">
      <c r="B111" s="13" t="s">
        <v>500</v>
      </c>
      <c r="C111" s="11" t="s">
        <v>398</v>
      </c>
      <c r="D111" s="11" t="s">
        <v>391</v>
      </c>
      <c r="E111" s="11" t="s">
        <v>399</v>
      </c>
      <c r="F111" s="23" t="s">
        <v>393</v>
      </c>
      <c r="G111" s="21">
        <v>11.7186</v>
      </c>
      <c r="H111" s="27"/>
      <c r="I111" s="27"/>
      <c r="J111" s="27"/>
      <c r="K111" s="27"/>
      <c r="L111" s="27"/>
      <c r="M111" s="39"/>
    </row>
    <row r="112" spans="2:13" ht="21.6" customHeight="1">
      <c r="B112" s="13" t="s">
        <v>501</v>
      </c>
      <c r="C112" s="11" t="s">
        <v>400</v>
      </c>
      <c r="D112" s="11" t="s">
        <v>391</v>
      </c>
      <c r="E112" s="11" t="s">
        <v>401</v>
      </c>
      <c r="F112" s="23" t="s">
        <v>393</v>
      </c>
      <c r="G112" s="21">
        <v>4.6315999999999997</v>
      </c>
      <c r="H112" s="27"/>
      <c r="I112" s="27"/>
      <c r="J112" s="27"/>
      <c r="K112" s="27"/>
      <c r="L112" s="27"/>
      <c r="M112" s="39"/>
    </row>
    <row r="113" spans="2:13" ht="21.6" customHeight="1">
      <c r="B113" s="13" t="s">
        <v>502</v>
      </c>
      <c r="C113" s="11" t="s">
        <v>402</v>
      </c>
      <c r="D113" s="11" t="s">
        <v>391</v>
      </c>
      <c r="E113" s="11" t="s">
        <v>403</v>
      </c>
      <c r="F113" s="23" t="s">
        <v>393</v>
      </c>
      <c r="G113" s="21">
        <v>20.3185</v>
      </c>
      <c r="H113" s="27"/>
      <c r="I113" s="27"/>
      <c r="J113" s="27"/>
      <c r="K113" s="27"/>
      <c r="L113" s="27"/>
      <c r="M113" s="39"/>
    </row>
    <row r="114" spans="2:13" ht="21.6" customHeight="1">
      <c r="B114" s="13" t="s">
        <v>503</v>
      </c>
      <c r="C114" s="11" t="s">
        <v>404</v>
      </c>
      <c r="D114" s="11" t="s">
        <v>391</v>
      </c>
      <c r="E114" s="11" t="s">
        <v>405</v>
      </c>
      <c r="F114" s="23" t="s">
        <v>393</v>
      </c>
      <c r="G114" s="21">
        <v>15.0458</v>
      </c>
      <c r="H114" s="27"/>
      <c r="I114" s="27"/>
      <c r="J114" s="27"/>
      <c r="K114" s="27"/>
      <c r="L114" s="27"/>
      <c r="M114" s="39"/>
    </row>
    <row r="115" spans="2:13" ht="21.6" customHeight="1">
      <c r="B115" s="13" t="s">
        <v>504</v>
      </c>
      <c r="C115" s="11" t="s">
        <v>406</v>
      </c>
      <c r="D115" s="11" t="s">
        <v>391</v>
      </c>
      <c r="E115" s="11" t="s">
        <v>407</v>
      </c>
      <c r="F115" s="23" t="s">
        <v>393</v>
      </c>
      <c r="G115" s="21">
        <v>2.7629999999999999</v>
      </c>
      <c r="H115" s="27"/>
      <c r="I115" s="27"/>
      <c r="J115" s="27"/>
      <c r="K115" s="27"/>
      <c r="L115" s="27"/>
      <c r="M115" s="39"/>
    </row>
    <row r="116" spans="2:13" ht="21.6" customHeight="1">
      <c r="B116" s="13" t="s">
        <v>504</v>
      </c>
      <c r="C116" s="11" t="s">
        <v>406</v>
      </c>
      <c r="D116" s="11" t="s">
        <v>391</v>
      </c>
      <c r="E116" s="11" t="s">
        <v>1992</v>
      </c>
      <c r="F116" s="23" t="s">
        <v>393</v>
      </c>
      <c r="G116" s="21">
        <v>2.7629999999999999</v>
      </c>
      <c r="H116" s="27"/>
      <c r="I116" s="27"/>
      <c r="J116" s="27"/>
      <c r="K116" s="27"/>
      <c r="L116" s="27"/>
      <c r="M116" s="39"/>
    </row>
    <row r="117" spans="2:13" ht="21.6" customHeight="1">
      <c r="B117" s="13" t="s">
        <v>504</v>
      </c>
      <c r="C117" s="11" t="s">
        <v>406</v>
      </c>
      <c r="D117" s="11" t="s">
        <v>391</v>
      </c>
      <c r="E117" s="11" t="s">
        <v>1993</v>
      </c>
      <c r="F117" s="23" t="s">
        <v>393</v>
      </c>
      <c r="G117" s="21">
        <v>2.7629999999999999</v>
      </c>
      <c r="H117" s="27"/>
      <c r="I117" s="27"/>
      <c r="J117" s="27"/>
      <c r="K117" s="27"/>
      <c r="L117" s="27"/>
      <c r="M117" s="39"/>
    </row>
    <row r="118" spans="2:13" ht="21.6" customHeight="1">
      <c r="B118" s="13" t="s">
        <v>504</v>
      </c>
      <c r="C118" s="11" t="s">
        <v>406</v>
      </c>
      <c r="D118" s="11" t="s">
        <v>391</v>
      </c>
      <c r="E118" s="11" t="s">
        <v>1994</v>
      </c>
      <c r="F118" s="23" t="s">
        <v>393</v>
      </c>
      <c r="G118" s="21">
        <v>2.7629999999999999</v>
      </c>
      <c r="H118" s="27"/>
      <c r="I118" s="27"/>
      <c r="J118" s="27"/>
      <c r="K118" s="27"/>
      <c r="L118" s="27"/>
      <c r="M118" s="39"/>
    </row>
    <row r="119" spans="2:13" ht="21.6" customHeight="1">
      <c r="C119" s="11"/>
      <c r="D119" s="11"/>
      <c r="E119" s="11"/>
      <c r="F119" s="23"/>
      <c r="G119" s="21"/>
      <c r="H119" s="27"/>
      <c r="I119" s="27"/>
      <c r="J119" s="27"/>
      <c r="K119" s="27"/>
      <c r="L119" s="27"/>
      <c r="M119" s="39"/>
    </row>
    <row r="120" spans="2:13" ht="21.6" customHeight="1">
      <c r="C120" s="11"/>
      <c r="D120" s="11"/>
      <c r="E120" s="11"/>
      <c r="F120" s="23"/>
      <c r="G120" s="21"/>
      <c r="H120" s="27"/>
      <c r="I120" s="27"/>
      <c r="J120" s="27"/>
      <c r="K120" s="27"/>
      <c r="L120" s="27"/>
      <c r="M120" s="39"/>
    </row>
    <row r="121" spans="2:13" ht="21.6" customHeight="1">
      <c r="C121" s="11"/>
      <c r="D121" s="11"/>
      <c r="E121" s="11"/>
      <c r="F121" s="23"/>
      <c r="G121" s="21"/>
      <c r="H121" s="27"/>
      <c r="I121" s="27"/>
      <c r="J121" s="27"/>
      <c r="K121" s="27"/>
      <c r="L121" s="27"/>
      <c r="M121" s="39"/>
    </row>
    <row r="122" spans="2:13" ht="21.6" customHeight="1">
      <c r="C122" s="11"/>
      <c r="D122" s="11"/>
      <c r="E122" s="11"/>
      <c r="F122" s="23"/>
      <c r="G122" s="21"/>
      <c r="H122" s="27"/>
      <c r="I122" s="27"/>
      <c r="J122" s="27"/>
      <c r="K122" s="27"/>
      <c r="L122" s="27"/>
      <c r="M122" s="39"/>
    </row>
    <row r="123" spans="2:13" ht="21.6" customHeight="1">
      <c r="C123" s="11"/>
      <c r="D123" s="11"/>
      <c r="E123" s="11"/>
      <c r="F123" s="23"/>
      <c r="G123" s="21"/>
      <c r="H123" s="27"/>
      <c r="I123" s="27"/>
      <c r="J123" s="27"/>
      <c r="K123" s="27"/>
      <c r="L123" s="27"/>
      <c r="M123" s="39"/>
    </row>
    <row r="124" spans="2:13" ht="21.6" customHeight="1">
      <c r="C124" s="11"/>
      <c r="D124" s="11"/>
      <c r="E124" s="11"/>
      <c r="F124" s="23"/>
      <c r="G124" s="21"/>
      <c r="H124" s="27"/>
      <c r="I124" s="27"/>
      <c r="J124" s="27"/>
      <c r="K124" s="27"/>
      <c r="L124" s="27"/>
      <c r="M124" s="39"/>
    </row>
    <row r="125" spans="2:13" ht="21.6" customHeight="1">
      <c r="C125" s="11"/>
      <c r="D125" s="11"/>
      <c r="E125" s="11"/>
      <c r="F125" s="23"/>
      <c r="G125" s="21"/>
      <c r="H125" s="27"/>
      <c r="I125" s="27"/>
      <c r="J125" s="27"/>
      <c r="K125" s="27"/>
      <c r="L125" s="27"/>
      <c r="M125" s="39"/>
    </row>
    <row r="126" spans="2:13" ht="21.6" customHeight="1">
      <c r="C126" s="11"/>
      <c r="D126" s="11"/>
      <c r="E126" s="11"/>
      <c r="F126" s="23"/>
      <c r="G126" s="21"/>
      <c r="H126" s="27"/>
      <c r="I126" s="27"/>
      <c r="J126" s="27"/>
      <c r="K126" s="27"/>
      <c r="L126" s="27"/>
      <c r="M126" s="39"/>
    </row>
    <row r="127" spans="2:13" ht="21.6" customHeight="1">
      <c r="C127" s="11"/>
      <c r="D127" s="11"/>
      <c r="E127" s="11"/>
      <c r="F127" s="23"/>
      <c r="G127" s="21"/>
      <c r="H127" s="27"/>
      <c r="I127" s="27"/>
      <c r="J127" s="27"/>
      <c r="K127" s="27"/>
      <c r="L127" s="27"/>
      <c r="M127" s="39"/>
    </row>
    <row r="128" spans="2:13" ht="21.6" customHeight="1">
      <c r="C128" s="11"/>
      <c r="D128" s="11"/>
      <c r="E128" s="11"/>
      <c r="F128" s="23"/>
      <c r="G128" s="21"/>
      <c r="H128" s="27"/>
      <c r="I128" s="27"/>
      <c r="J128" s="27"/>
      <c r="K128" s="27"/>
      <c r="L128" s="27"/>
      <c r="M128" s="39"/>
    </row>
    <row r="129" spans="3:13" ht="21.6" customHeight="1">
      <c r="C129" s="11"/>
      <c r="D129" s="11"/>
      <c r="E129" s="11"/>
      <c r="F129" s="23"/>
      <c r="G129" s="21"/>
      <c r="H129" s="27"/>
      <c r="I129" s="27"/>
      <c r="J129" s="27"/>
      <c r="K129" s="27"/>
      <c r="L129" s="27"/>
      <c r="M129" s="39"/>
    </row>
    <row r="130" spans="3:13" ht="21.6" customHeight="1">
      <c r="C130" s="11"/>
      <c r="D130" s="11"/>
      <c r="E130" s="11"/>
      <c r="F130" s="23"/>
      <c r="G130" s="21"/>
      <c r="H130" s="27"/>
      <c r="I130" s="27"/>
      <c r="J130" s="27"/>
      <c r="K130" s="27"/>
      <c r="L130" s="27"/>
      <c r="M130" s="39"/>
    </row>
    <row r="131" spans="3:13" ht="21.6" customHeight="1">
      <c r="C131" s="11"/>
      <c r="D131" s="11"/>
      <c r="E131" s="11"/>
      <c r="F131" s="23"/>
      <c r="G131" s="21"/>
      <c r="H131" s="27"/>
      <c r="I131" s="27"/>
      <c r="J131" s="27"/>
      <c r="K131" s="27"/>
      <c r="L131" s="27"/>
      <c r="M131" s="39"/>
    </row>
    <row r="132" spans="3:13" ht="21.6" customHeight="1">
      <c r="C132" s="11"/>
      <c r="D132" s="11"/>
      <c r="E132" s="11"/>
      <c r="F132" s="23"/>
      <c r="G132" s="21"/>
      <c r="H132" s="27"/>
      <c r="I132" s="27"/>
      <c r="J132" s="27"/>
      <c r="K132" s="27"/>
      <c r="L132" s="27"/>
      <c r="M132" s="39"/>
    </row>
    <row r="133" spans="3:13" ht="21.6" customHeight="1">
      <c r="C133" s="11"/>
      <c r="D133" s="11"/>
      <c r="E133" s="11"/>
      <c r="F133" s="23"/>
      <c r="G133" s="21"/>
      <c r="H133" s="27"/>
      <c r="I133" s="27"/>
      <c r="J133" s="27"/>
      <c r="K133" s="27"/>
      <c r="L133" s="27"/>
      <c r="M133" s="39"/>
    </row>
    <row r="134" spans="3:13" ht="21.6" customHeight="1">
      <c r="C134" s="40"/>
      <c r="D134" s="40"/>
      <c r="E134" s="40"/>
      <c r="G134" s="41"/>
    </row>
    <row r="135" spans="3:13" ht="21.6" customHeight="1">
      <c r="C135" s="40"/>
      <c r="D135" s="40"/>
      <c r="E135" s="40"/>
      <c r="G135" s="41"/>
    </row>
    <row r="136" spans="3:13" ht="21.6" customHeight="1">
      <c r="C136" s="40"/>
      <c r="D136" s="40"/>
      <c r="E136" s="40"/>
      <c r="G136" s="41"/>
    </row>
    <row r="137" spans="3:13" ht="21.6" customHeight="1">
      <c r="C137" s="40"/>
      <c r="D137" s="40"/>
      <c r="E137" s="40"/>
      <c r="G137" s="41"/>
    </row>
  </sheetData>
  <mergeCells count="13">
    <mergeCell ref="C1:H1"/>
    <mergeCell ref="C2:C3"/>
    <mergeCell ref="D2:D3"/>
    <mergeCell ref="E2:E3"/>
    <mergeCell ref="F2:F3"/>
    <mergeCell ref="G2:G3"/>
    <mergeCell ref="H2:H3"/>
    <mergeCell ref="L2:L3"/>
    <mergeCell ref="M2:M3"/>
    <mergeCell ref="K2:K3"/>
    <mergeCell ref="K1:L1"/>
    <mergeCell ref="I2:I3"/>
    <mergeCell ref="J2:J3"/>
  </mergeCells>
  <phoneticPr fontId="2" type="noConversion"/>
  <printOptions horizontalCentered="1" verticalCentered="1"/>
  <pageMargins left="0.74803149606299213" right="0.35433070866141736" top="0.59055118110236227" bottom="0.59055118110236227" header="0.51181102362204722" footer="0.47244094488188981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23"/>
  <sheetViews>
    <sheetView showZeros="0" view="pageBreakPreview" topLeftCell="D1" zoomScaleNormal="100" zoomScaleSheetLayoutView="100" workbookViewId="0">
      <pane ySplit="3" topLeftCell="A4" activePane="bottomLeft" state="frozen"/>
      <selection activeCell="D25" sqref="D25:T25"/>
      <selection pane="bottomLeft" activeCell="L8" sqref="L8"/>
    </sheetView>
  </sheetViews>
  <sheetFormatPr defaultRowHeight="18.95" customHeight="1"/>
  <cols>
    <col min="1" max="1" width="6.21875" style="45" hidden="1" customWidth="1"/>
    <col min="2" max="2" width="10.33203125" style="45" hidden="1" customWidth="1"/>
    <col min="3" max="3" width="15.44140625" style="45" hidden="1" customWidth="1"/>
    <col min="4" max="5" width="22.77734375" style="45" customWidth="1"/>
    <col min="6" max="6" width="4.5546875" style="57" customWidth="1"/>
    <col min="7" max="7" width="11.109375" style="58" customWidth="1"/>
    <col min="8" max="8" width="9.88671875" style="59" customWidth="1"/>
    <col min="9" max="9" width="11.21875" style="60" hidden="1" customWidth="1"/>
    <col min="10" max="10" width="9.88671875" style="59" customWidth="1"/>
    <col min="11" max="11" width="5.44140625" style="61" customWidth="1"/>
    <col min="12" max="12" width="9.88671875" style="59" customWidth="1"/>
    <col min="13" max="13" width="5.44140625" style="61" customWidth="1"/>
    <col min="14" max="14" width="9.88671875" style="59" customWidth="1"/>
    <col min="15" max="15" width="5.44140625" style="61" customWidth="1"/>
    <col min="16" max="16" width="9.88671875" style="59" customWidth="1"/>
    <col min="17" max="17" width="5.44140625" style="61" customWidth="1"/>
    <col min="18" max="18" width="3" style="59" hidden="1" customWidth="1"/>
    <col min="19" max="19" width="4.88671875" style="61" hidden="1" customWidth="1"/>
    <col min="20" max="20" width="10.77734375" style="45" customWidth="1"/>
    <col min="21" max="16384" width="8.88671875" style="46"/>
  </cols>
  <sheetData>
    <row r="1" spans="1:20" ht="18.95" customHeight="1">
      <c r="B1" s="45" t="s">
        <v>408</v>
      </c>
      <c r="D1" s="249" t="s">
        <v>124</v>
      </c>
      <c r="E1" s="227"/>
      <c r="F1" s="227"/>
      <c r="G1" s="227"/>
      <c r="H1" s="227"/>
      <c r="I1" s="227"/>
      <c r="J1" s="227"/>
      <c r="K1" s="227"/>
      <c r="L1" s="247" t="s">
        <v>2</v>
      </c>
      <c r="M1" s="248"/>
      <c r="N1" s="248"/>
      <c r="O1" s="248"/>
      <c r="P1" s="248"/>
      <c r="Q1" s="46"/>
      <c r="R1" s="47"/>
      <c r="S1" s="46"/>
    </row>
    <row r="2" spans="1:20" ht="18.95" customHeight="1">
      <c r="A2" s="223" t="s">
        <v>37</v>
      </c>
      <c r="B2" s="223" t="s">
        <v>22</v>
      </c>
      <c r="C2" s="223" t="s">
        <v>19</v>
      </c>
      <c r="D2" s="228" t="s">
        <v>44</v>
      </c>
      <c r="E2" s="228" t="s">
        <v>45</v>
      </c>
      <c r="F2" s="228" t="s">
        <v>20</v>
      </c>
      <c r="G2" s="229" t="s">
        <v>46</v>
      </c>
      <c r="H2" s="48" t="s">
        <v>119</v>
      </c>
      <c r="I2" s="48"/>
      <c r="J2" s="228" t="s">
        <v>120</v>
      </c>
      <c r="K2" s="228"/>
      <c r="L2" s="228" t="s">
        <v>121</v>
      </c>
      <c r="M2" s="228"/>
      <c r="N2" s="228" t="s">
        <v>122</v>
      </c>
      <c r="O2" s="228"/>
      <c r="P2" s="228" t="s">
        <v>123</v>
      </c>
      <c r="Q2" s="228"/>
      <c r="R2" s="228" t="s">
        <v>103</v>
      </c>
      <c r="S2" s="228"/>
      <c r="T2" s="228" t="s">
        <v>67</v>
      </c>
    </row>
    <row r="3" spans="1:20" ht="18.95" customHeight="1">
      <c r="A3" s="223"/>
      <c r="B3" s="223"/>
      <c r="C3" s="223"/>
      <c r="D3" s="228"/>
      <c r="E3" s="228"/>
      <c r="F3" s="228"/>
      <c r="G3" s="229"/>
      <c r="H3" s="49" t="s">
        <v>21</v>
      </c>
      <c r="I3" s="48" t="s">
        <v>18</v>
      </c>
      <c r="J3" s="49" t="s">
        <v>21</v>
      </c>
      <c r="K3" s="48" t="s">
        <v>47</v>
      </c>
      <c r="L3" s="49" t="s">
        <v>21</v>
      </c>
      <c r="M3" s="48" t="s">
        <v>48</v>
      </c>
      <c r="N3" s="49" t="s">
        <v>68</v>
      </c>
      <c r="O3" s="48" t="s">
        <v>48</v>
      </c>
      <c r="P3" s="49" t="s">
        <v>68</v>
      </c>
      <c r="Q3" s="48" t="s">
        <v>48</v>
      </c>
      <c r="R3" s="49" t="s">
        <v>68</v>
      </c>
      <c r="S3" s="48" t="s">
        <v>48</v>
      </c>
      <c r="T3" s="228"/>
    </row>
    <row r="4" spans="1:20" ht="18.95" customHeight="1">
      <c r="C4" s="45" t="s">
        <v>125</v>
      </c>
      <c r="D4" s="50" t="s">
        <v>126</v>
      </c>
      <c r="E4" s="50" t="s">
        <v>127</v>
      </c>
      <c r="F4" s="51" t="s">
        <v>128</v>
      </c>
      <c r="G4" s="52"/>
      <c r="H4" s="53"/>
      <c r="I4" s="54"/>
      <c r="J4" s="53"/>
      <c r="K4" s="55"/>
      <c r="L4" s="53"/>
      <c r="M4" s="55"/>
      <c r="N4" s="53"/>
      <c r="O4" s="55"/>
      <c r="P4" s="53"/>
      <c r="Q4" s="55"/>
      <c r="R4" s="53"/>
      <c r="S4" s="55"/>
      <c r="T4" s="56"/>
    </row>
    <row r="5" spans="1:20" ht="18.95" customHeight="1">
      <c r="C5" s="45" t="s">
        <v>129</v>
      </c>
      <c r="D5" s="50" t="s">
        <v>126</v>
      </c>
      <c r="E5" s="50" t="s">
        <v>130</v>
      </c>
      <c r="F5" s="51" t="s">
        <v>128</v>
      </c>
      <c r="G5" s="52"/>
      <c r="H5" s="53"/>
      <c r="I5" s="54"/>
      <c r="J5" s="53"/>
      <c r="K5" s="55"/>
      <c r="L5" s="53"/>
      <c r="M5" s="55"/>
      <c r="N5" s="53"/>
      <c r="O5" s="55"/>
      <c r="P5" s="53"/>
      <c r="Q5" s="55"/>
      <c r="R5" s="53"/>
      <c r="S5" s="55"/>
      <c r="T5" s="56"/>
    </row>
    <row r="6" spans="1:20" ht="18.95" customHeight="1">
      <c r="C6" s="45" t="s">
        <v>131</v>
      </c>
      <c r="D6" s="50" t="s">
        <v>126</v>
      </c>
      <c r="E6" s="50" t="s">
        <v>132</v>
      </c>
      <c r="F6" s="51" t="s">
        <v>128</v>
      </c>
      <c r="G6" s="52"/>
      <c r="H6" s="53"/>
      <c r="I6" s="54"/>
      <c r="J6" s="53"/>
      <c r="K6" s="55"/>
      <c r="L6" s="53"/>
      <c r="M6" s="55"/>
      <c r="N6" s="53"/>
      <c r="O6" s="55"/>
      <c r="P6" s="53"/>
      <c r="Q6" s="55"/>
      <c r="R6" s="53"/>
      <c r="S6" s="55"/>
      <c r="T6" s="56"/>
    </row>
    <row r="7" spans="1:20" ht="18.95" customHeight="1">
      <c r="C7" s="45" t="s">
        <v>133</v>
      </c>
      <c r="D7" s="50" t="s">
        <v>126</v>
      </c>
      <c r="E7" s="50" t="s">
        <v>127</v>
      </c>
      <c r="F7" s="51" t="s">
        <v>128</v>
      </c>
      <c r="G7" s="52"/>
      <c r="H7" s="53"/>
      <c r="I7" s="54"/>
      <c r="J7" s="53"/>
      <c r="K7" s="55"/>
      <c r="L7" s="53"/>
      <c r="M7" s="55"/>
      <c r="N7" s="53"/>
      <c r="O7" s="55"/>
      <c r="P7" s="53"/>
      <c r="Q7" s="55"/>
      <c r="R7" s="53"/>
      <c r="S7" s="55"/>
      <c r="T7" s="56"/>
    </row>
    <row r="8" spans="1:20" ht="18.95" customHeight="1">
      <c r="C8" s="45" t="s">
        <v>134</v>
      </c>
      <c r="D8" s="50" t="s">
        <v>126</v>
      </c>
      <c r="E8" s="50" t="s">
        <v>130</v>
      </c>
      <c r="F8" s="51" t="s">
        <v>128</v>
      </c>
      <c r="G8" s="52"/>
      <c r="H8" s="53"/>
      <c r="I8" s="54"/>
      <c r="J8" s="53"/>
      <c r="K8" s="55"/>
      <c r="L8" s="53"/>
      <c r="M8" s="55"/>
      <c r="N8" s="53"/>
      <c r="O8" s="55"/>
      <c r="P8" s="53"/>
      <c r="Q8" s="55"/>
      <c r="R8" s="53"/>
      <c r="S8" s="55"/>
      <c r="T8" s="56"/>
    </row>
    <row r="9" spans="1:20" ht="18.95" customHeight="1">
      <c r="C9" s="45" t="s">
        <v>135</v>
      </c>
      <c r="D9" s="50" t="s">
        <v>126</v>
      </c>
      <c r="E9" s="50" t="s">
        <v>130</v>
      </c>
      <c r="F9" s="51" t="s">
        <v>128</v>
      </c>
      <c r="G9" s="52"/>
      <c r="H9" s="53"/>
      <c r="I9" s="54"/>
      <c r="J9" s="53"/>
      <c r="K9" s="55"/>
      <c r="L9" s="53"/>
      <c r="M9" s="55"/>
      <c r="N9" s="53"/>
      <c r="O9" s="55"/>
      <c r="P9" s="53"/>
      <c r="Q9" s="55"/>
      <c r="R9" s="53"/>
      <c r="S9" s="55"/>
      <c r="T9" s="56"/>
    </row>
    <row r="10" spans="1:20" ht="18.95" customHeight="1">
      <c r="C10" s="45" t="s">
        <v>136</v>
      </c>
      <c r="D10" s="50" t="s">
        <v>137</v>
      </c>
      <c r="E10" s="50" t="s">
        <v>138</v>
      </c>
      <c r="F10" s="51" t="s">
        <v>128</v>
      </c>
      <c r="G10" s="52"/>
      <c r="H10" s="53"/>
      <c r="I10" s="54"/>
      <c r="J10" s="53"/>
      <c r="K10" s="55"/>
      <c r="L10" s="53"/>
      <c r="M10" s="55"/>
      <c r="N10" s="53"/>
      <c r="O10" s="55"/>
      <c r="P10" s="53"/>
      <c r="Q10" s="55"/>
      <c r="R10" s="53"/>
      <c r="S10" s="55"/>
      <c r="T10" s="56"/>
    </row>
    <row r="11" spans="1:20" ht="18.95" customHeight="1">
      <c r="C11" s="45" t="s">
        <v>139</v>
      </c>
      <c r="D11" s="50" t="s">
        <v>137</v>
      </c>
      <c r="E11" s="50" t="s">
        <v>140</v>
      </c>
      <c r="F11" s="51" t="s">
        <v>128</v>
      </c>
      <c r="G11" s="52"/>
      <c r="H11" s="53"/>
      <c r="I11" s="54"/>
      <c r="J11" s="53"/>
      <c r="K11" s="55"/>
      <c r="L11" s="53"/>
      <c r="M11" s="55"/>
      <c r="N11" s="53"/>
      <c r="O11" s="55"/>
      <c r="P11" s="53"/>
      <c r="Q11" s="55"/>
      <c r="R11" s="53"/>
      <c r="S11" s="55"/>
      <c r="T11" s="56"/>
    </row>
    <row r="12" spans="1:20" ht="18.95" customHeight="1">
      <c r="C12" s="45" t="s">
        <v>141</v>
      </c>
      <c r="D12" s="50" t="s">
        <v>142</v>
      </c>
      <c r="E12" s="50" t="s">
        <v>143</v>
      </c>
      <c r="F12" s="51" t="s">
        <v>128</v>
      </c>
      <c r="G12" s="52"/>
      <c r="H12" s="53"/>
      <c r="I12" s="54"/>
      <c r="J12" s="53"/>
      <c r="K12" s="55"/>
      <c r="L12" s="53"/>
      <c r="M12" s="55"/>
      <c r="N12" s="53"/>
      <c r="O12" s="55"/>
      <c r="P12" s="53"/>
      <c r="Q12" s="55"/>
      <c r="R12" s="53"/>
      <c r="S12" s="55"/>
      <c r="T12" s="56"/>
    </row>
    <row r="13" spans="1:20" ht="18.95" customHeight="1">
      <c r="C13" s="45" t="s">
        <v>144</v>
      </c>
      <c r="D13" s="50" t="s">
        <v>142</v>
      </c>
      <c r="E13" s="50" t="s">
        <v>145</v>
      </c>
      <c r="F13" s="51" t="s">
        <v>128</v>
      </c>
      <c r="G13" s="52"/>
      <c r="H13" s="53"/>
      <c r="I13" s="54"/>
      <c r="J13" s="53"/>
      <c r="K13" s="55"/>
      <c r="L13" s="53"/>
      <c r="M13" s="55"/>
      <c r="N13" s="53"/>
      <c r="O13" s="55"/>
      <c r="P13" s="53"/>
      <c r="Q13" s="55"/>
      <c r="R13" s="53"/>
      <c r="S13" s="55"/>
      <c r="T13" s="56"/>
    </row>
    <row r="14" spans="1:20" ht="18.95" customHeight="1">
      <c r="C14" s="45" t="s">
        <v>146</v>
      </c>
      <c r="D14" s="50" t="s">
        <v>142</v>
      </c>
      <c r="E14" s="50" t="s">
        <v>147</v>
      </c>
      <c r="F14" s="51" t="s">
        <v>148</v>
      </c>
      <c r="G14" s="52"/>
      <c r="H14" s="53"/>
      <c r="I14" s="54"/>
      <c r="J14" s="53"/>
      <c r="K14" s="55"/>
      <c r="L14" s="53"/>
      <c r="M14" s="55"/>
      <c r="N14" s="53"/>
      <c r="O14" s="55"/>
      <c r="P14" s="53"/>
      <c r="Q14" s="55"/>
      <c r="R14" s="53"/>
      <c r="S14" s="55"/>
      <c r="T14" s="56"/>
    </row>
    <row r="15" spans="1:20" ht="18.95" customHeight="1">
      <c r="C15" s="45" t="s">
        <v>149</v>
      </c>
      <c r="D15" s="50" t="s">
        <v>142</v>
      </c>
      <c r="E15" s="50" t="s">
        <v>150</v>
      </c>
      <c r="F15" s="51" t="s">
        <v>148</v>
      </c>
      <c r="G15" s="52"/>
      <c r="H15" s="53"/>
      <c r="I15" s="54"/>
      <c r="J15" s="53"/>
      <c r="K15" s="55"/>
      <c r="L15" s="53"/>
      <c r="M15" s="55"/>
      <c r="N15" s="53"/>
      <c r="O15" s="55"/>
      <c r="P15" s="53"/>
      <c r="Q15" s="55"/>
      <c r="R15" s="53"/>
      <c r="S15" s="55"/>
      <c r="T15" s="56"/>
    </row>
    <row r="16" spans="1:20" ht="18.95" customHeight="1">
      <c r="C16" s="45" t="s">
        <v>151</v>
      </c>
      <c r="D16" s="50" t="s">
        <v>1207</v>
      </c>
      <c r="E16" s="50" t="s">
        <v>1208</v>
      </c>
      <c r="F16" s="51" t="s">
        <v>154</v>
      </c>
      <c r="G16" s="52"/>
      <c r="H16" s="53"/>
      <c r="I16" s="54"/>
      <c r="J16" s="53"/>
      <c r="K16" s="55"/>
      <c r="L16" s="53"/>
      <c r="M16" s="55"/>
      <c r="N16" s="53"/>
      <c r="O16" s="55"/>
      <c r="P16" s="53"/>
      <c r="Q16" s="55"/>
      <c r="R16" s="53"/>
      <c r="S16" s="55"/>
      <c r="T16" s="56"/>
    </row>
    <row r="17" spans="3:20" ht="18.95" customHeight="1">
      <c r="C17" s="45" t="s">
        <v>155</v>
      </c>
      <c r="D17" s="50" t="s">
        <v>152</v>
      </c>
      <c r="E17" s="50" t="s">
        <v>156</v>
      </c>
      <c r="F17" s="51" t="s">
        <v>154</v>
      </c>
      <c r="G17" s="52"/>
      <c r="H17" s="53"/>
      <c r="I17" s="54"/>
      <c r="J17" s="53"/>
      <c r="K17" s="55"/>
      <c r="L17" s="53"/>
      <c r="M17" s="55"/>
      <c r="N17" s="53"/>
      <c r="O17" s="55"/>
      <c r="P17" s="53"/>
      <c r="Q17" s="55"/>
      <c r="R17" s="53"/>
      <c r="S17" s="55"/>
      <c r="T17" s="56"/>
    </row>
    <row r="18" spans="3:20" ht="18.95" customHeight="1">
      <c r="C18" s="45" t="s">
        <v>157</v>
      </c>
      <c r="D18" s="50" t="s">
        <v>158</v>
      </c>
      <c r="E18" s="50" t="s">
        <v>159</v>
      </c>
      <c r="F18" s="51" t="s">
        <v>148</v>
      </c>
      <c r="G18" s="52"/>
      <c r="H18" s="53"/>
      <c r="I18" s="54"/>
      <c r="J18" s="53"/>
      <c r="K18" s="55"/>
      <c r="L18" s="53"/>
      <c r="M18" s="55"/>
      <c r="N18" s="53"/>
      <c r="O18" s="55"/>
      <c r="P18" s="53"/>
      <c r="Q18" s="55"/>
      <c r="R18" s="53"/>
      <c r="S18" s="55"/>
      <c r="T18" s="56"/>
    </row>
    <row r="19" spans="3:20" ht="18.95" customHeight="1">
      <c r="C19" s="45" t="s">
        <v>160</v>
      </c>
      <c r="D19" s="50" t="s">
        <v>161</v>
      </c>
      <c r="E19" s="50" t="s">
        <v>162</v>
      </c>
      <c r="F19" s="51" t="s">
        <v>148</v>
      </c>
      <c r="G19" s="52"/>
      <c r="H19" s="53"/>
      <c r="I19" s="54"/>
      <c r="J19" s="53"/>
      <c r="K19" s="55"/>
      <c r="L19" s="53"/>
      <c r="M19" s="55"/>
      <c r="N19" s="53"/>
      <c r="O19" s="55"/>
      <c r="P19" s="53"/>
      <c r="Q19" s="55"/>
      <c r="R19" s="53"/>
      <c r="S19" s="55"/>
      <c r="T19" s="56"/>
    </row>
    <row r="20" spans="3:20" ht="18.95" customHeight="1">
      <c r="C20" s="45" t="s">
        <v>163</v>
      </c>
      <c r="D20" s="50" t="s">
        <v>164</v>
      </c>
      <c r="E20" s="50" t="s">
        <v>165</v>
      </c>
      <c r="F20" s="51" t="s">
        <v>148</v>
      </c>
      <c r="G20" s="52"/>
      <c r="H20" s="53"/>
      <c r="I20" s="54"/>
      <c r="J20" s="53"/>
      <c r="K20" s="55"/>
      <c r="L20" s="53"/>
      <c r="M20" s="55"/>
      <c r="N20" s="53"/>
      <c r="O20" s="55"/>
      <c r="P20" s="53"/>
      <c r="Q20" s="55"/>
      <c r="R20" s="53"/>
      <c r="S20" s="55"/>
      <c r="T20" s="56"/>
    </row>
    <row r="21" spans="3:20" ht="18.95" customHeight="1">
      <c r="C21" s="45" t="s">
        <v>166</v>
      </c>
      <c r="D21" s="50" t="s">
        <v>164</v>
      </c>
      <c r="E21" s="50" t="s">
        <v>167</v>
      </c>
      <c r="F21" s="51" t="s">
        <v>148</v>
      </c>
      <c r="G21" s="52"/>
      <c r="H21" s="53"/>
      <c r="I21" s="54"/>
      <c r="J21" s="53"/>
      <c r="K21" s="55"/>
      <c r="L21" s="53"/>
      <c r="M21" s="55"/>
      <c r="N21" s="53"/>
      <c r="O21" s="55"/>
      <c r="P21" s="53"/>
      <c r="Q21" s="55"/>
      <c r="R21" s="53"/>
      <c r="S21" s="55"/>
      <c r="T21" s="56"/>
    </row>
    <row r="22" spans="3:20" ht="18.95" customHeight="1">
      <c r="C22" s="45" t="s">
        <v>168</v>
      </c>
      <c r="D22" s="50" t="s">
        <v>169</v>
      </c>
      <c r="E22" s="50" t="s">
        <v>170</v>
      </c>
      <c r="F22" s="51" t="s">
        <v>148</v>
      </c>
      <c r="G22" s="52"/>
      <c r="H22" s="53"/>
      <c r="I22" s="54"/>
      <c r="J22" s="53"/>
      <c r="K22" s="55"/>
      <c r="L22" s="53"/>
      <c r="M22" s="55"/>
      <c r="N22" s="53"/>
      <c r="O22" s="55"/>
      <c r="P22" s="53"/>
      <c r="Q22" s="55"/>
      <c r="R22" s="53"/>
      <c r="S22" s="55"/>
      <c r="T22" s="56"/>
    </row>
    <row r="23" spans="3:20" ht="18.95" customHeight="1">
      <c r="C23" s="45" t="s">
        <v>171</v>
      </c>
      <c r="D23" s="50" t="s">
        <v>172</v>
      </c>
      <c r="E23" s="50" t="s">
        <v>173</v>
      </c>
      <c r="F23" s="51" t="s">
        <v>148</v>
      </c>
      <c r="G23" s="52"/>
      <c r="H23" s="53"/>
      <c r="I23" s="54"/>
      <c r="J23" s="53"/>
      <c r="K23" s="55"/>
      <c r="L23" s="53"/>
      <c r="M23" s="55"/>
      <c r="N23" s="53"/>
      <c r="O23" s="55"/>
      <c r="P23" s="53"/>
      <c r="Q23" s="55"/>
      <c r="R23" s="53"/>
      <c r="S23" s="55"/>
      <c r="T23" s="56"/>
    </row>
    <row r="24" spans="3:20" ht="18.95" customHeight="1">
      <c r="C24" s="45" t="s">
        <v>174</v>
      </c>
      <c r="D24" s="50" t="s">
        <v>172</v>
      </c>
      <c r="E24" s="50" t="s">
        <v>175</v>
      </c>
      <c r="F24" s="51" t="s">
        <v>148</v>
      </c>
      <c r="G24" s="52"/>
      <c r="H24" s="53"/>
      <c r="I24" s="54"/>
      <c r="J24" s="53"/>
      <c r="K24" s="55"/>
      <c r="L24" s="53"/>
      <c r="M24" s="55"/>
      <c r="N24" s="53"/>
      <c r="O24" s="55"/>
      <c r="P24" s="53"/>
      <c r="Q24" s="55"/>
      <c r="R24" s="53"/>
      <c r="S24" s="55"/>
      <c r="T24" s="56"/>
    </row>
    <row r="25" spans="3:20" ht="18.95" customHeight="1">
      <c r="C25" s="45" t="s">
        <v>176</v>
      </c>
      <c r="D25" s="50" t="s">
        <v>1209</v>
      </c>
      <c r="E25" s="50" t="s">
        <v>1210</v>
      </c>
      <c r="F25" s="51" t="s">
        <v>148</v>
      </c>
      <c r="G25" s="52"/>
      <c r="H25" s="53"/>
      <c r="I25" s="54"/>
      <c r="J25" s="53"/>
      <c r="K25" s="55"/>
      <c r="L25" s="53"/>
      <c r="M25" s="55"/>
      <c r="N25" s="53"/>
      <c r="O25" s="55"/>
      <c r="P25" s="53"/>
      <c r="Q25" s="55"/>
      <c r="R25" s="53"/>
      <c r="S25" s="55"/>
      <c r="T25" s="56"/>
    </row>
    <row r="26" spans="3:20" ht="18.95" customHeight="1">
      <c r="C26" s="45" t="s">
        <v>178</v>
      </c>
      <c r="D26" s="50" t="s">
        <v>172</v>
      </c>
      <c r="E26" s="50" t="s">
        <v>179</v>
      </c>
      <c r="F26" s="51" t="s">
        <v>148</v>
      </c>
      <c r="G26" s="52"/>
      <c r="H26" s="53"/>
      <c r="I26" s="54"/>
      <c r="J26" s="53"/>
      <c r="K26" s="55"/>
      <c r="L26" s="53"/>
      <c r="M26" s="55"/>
      <c r="N26" s="53"/>
      <c r="O26" s="55"/>
      <c r="P26" s="53"/>
      <c r="Q26" s="55"/>
      <c r="R26" s="53"/>
      <c r="S26" s="55"/>
      <c r="T26" s="56"/>
    </row>
    <row r="27" spans="3:20" ht="18.95" customHeight="1">
      <c r="C27" s="45" t="s">
        <v>180</v>
      </c>
      <c r="D27" s="50" t="s">
        <v>181</v>
      </c>
      <c r="E27" s="50" t="s">
        <v>182</v>
      </c>
      <c r="F27" s="51" t="s">
        <v>128</v>
      </c>
      <c r="G27" s="52"/>
      <c r="H27" s="53"/>
      <c r="I27" s="54"/>
      <c r="J27" s="53"/>
      <c r="K27" s="55"/>
      <c r="L27" s="53"/>
      <c r="M27" s="55"/>
      <c r="N27" s="53"/>
      <c r="O27" s="55"/>
      <c r="P27" s="53"/>
      <c r="Q27" s="55"/>
      <c r="R27" s="53"/>
      <c r="S27" s="55"/>
      <c r="T27" s="56"/>
    </row>
    <row r="28" spans="3:20" ht="18.95" customHeight="1">
      <c r="C28" s="45" t="s">
        <v>183</v>
      </c>
      <c r="D28" s="50" t="s">
        <v>181</v>
      </c>
      <c r="E28" s="50" t="s">
        <v>184</v>
      </c>
      <c r="F28" s="51" t="s">
        <v>128</v>
      </c>
      <c r="G28" s="52"/>
      <c r="H28" s="53"/>
      <c r="I28" s="54"/>
      <c r="J28" s="53"/>
      <c r="K28" s="55"/>
      <c r="L28" s="53"/>
      <c r="M28" s="55"/>
      <c r="N28" s="53"/>
      <c r="O28" s="55"/>
      <c r="P28" s="53"/>
      <c r="Q28" s="55"/>
      <c r="R28" s="53"/>
      <c r="S28" s="55"/>
      <c r="T28" s="56"/>
    </row>
    <row r="29" spans="3:20" ht="18.95" customHeight="1">
      <c r="C29" s="45" t="s">
        <v>185</v>
      </c>
      <c r="D29" s="50" t="s">
        <v>181</v>
      </c>
      <c r="E29" s="50" t="s">
        <v>186</v>
      </c>
      <c r="F29" s="51" t="s">
        <v>128</v>
      </c>
      <c r="G29" s="52"/>
      <c r="H29" s="53"/>
      <c r="I29" s="54"/>
      <c r="J29" s="53"/>
      <c r="K29" s="55"/>
      <c r="L29" s="53"/>
      <c r="M29" s="55"/>
      <c r="N29" s="53"/>
      <c r="O29" s="55"/>
      <c r="P29" s="53"/>
      <c r="Q29" s="55"/>
      <c r="R29" s="53"/>
      <c r="S29" s="55"/>
      <c r="T29" s="56"/>
    </row>
    <row r="30" spans="3:20" ht="18.95" customHeight="1">
      <c r="C30" s="45" t="s">
        <v>187</v>
      </c>
      <c r="D30" s="50" t="s">
        <v>181</v>
      </c>
      <c r="E30" s="50" t="s">
        <v>188</v>
      </c>
      <c r="F30" s="51" t="s">
        <v>128</v>
      </c>
      <c r="G30" s="52"/>
      <c r="H30" s="53"/>
      <c r="I30" s="54"/>
      <c r="J30" s="53"/>
      <c r="K30" s="55"/>
      <c r="L30" s="53"/>
      <c r="M30" s="55"/>
      <c r="N30" s="53"/>
      <c r="O30" s="55"/>
      <c r="P30" s="53"/>
      <c r="Q30" s="55"/>
      <c r="R30" s="53"/>
      <c r="S30" s="55"/>
      <c r="T30" s="56"/>
    </row>
    <row r="31" spans="3:20" ht="18.95" customHeight="1">
      <c r="C31" s="45" t="s">
        <v>189</v>
      </c>
      <c r="D31" s="50" t="s">
        <v>190</v>
      </c>
      <c r="E31" s="50" t="s">
        <v>191</v>
      </c>
      <c r="F31" s="51" t="s">
        <v>148</v>
      </c>
      <c r="G31" s="52"/>
      <c r="H31" s="53"/>
      <c r="I31" s="54"/>
      <c r="J31" s="53"/>
      <c r="K31" s="55"/>
      <c r="L31" s="53"/>
      <c r="M31" s="55"/>
      <c r="N31" s="53"/>
      <c r="O31" s="55"/>
      <c r="P31" s="53"/>
      <c r="Q31" s="55"/>
      <c r="R31" s="53"/>
      <c r="S31" s="55"/>
      <c r="T31" s="56"/>
    </row>
    <row r="32" spans="3:20" ht="18.95" customHeight="1">
      <c r="C32" s="45" t="s">
        <v>192</v>
      </c>
      <c r="D32" s="50" t="s">
        <v>190</v>
      </c>
      <c r="E32" s="50" t="s">
        <v>193</v>
      </c>
      <c r="F32" s="51" t="s">
        <v>148</v>
      </c>
      <c r="G32" s="52"/>
      <c r="H32" s="53"/>
      <c r="I32" s="54"/>
      <c r="J32" s="53"/>
      <c r="K32" s="55"/>
      <c r="L32" s="53"/>
      <c r="M32" s="55"/>
      <c r="N32" s="53"/>
      <c r="O32" s="55"/>
      <c r="P32" s="53"/>
      <c r="Q32" s="55"/>
      <c r="R32" s="53"/>
      <c r="S32" s="55"/>
      <c r="T32" s="56"/>
    </row>
    <row r="33" spans="3:20" ht="18.95" customHeight="1">
      <c r="C33" s="45" t="s">
        <v>194</v>
      </c>
      <c r="D33" s="50" t="s">
        <v>190</v>
      </c>
      <c r="E33" s="50" t="s">
        <v>195</v>
      </c>
      <c r="F33" s="51" t="s">
        <v>148</v>
      </c>
      <c r="G33" s="52"/>
      <c r="H33" s="53"/>
      <c r="I33" s="54"/>
      <c r="J33" s="53"/>
      <c r="K33" s="55"/>
      <c r="L33" s="53"/>
      <c r="M33" s="55"/>
      <c r="N33" s="53"/>
      <c r="O33" s="55"/>
      <c r="P33" s="53"/>
      <c r="Q33" s="55"/>
      <c r="R33" s="53"/>
      <c r="S33" s="55"/>
      <c r="T33" s="56"/>
    </row>
    <row r="34" spans="3:20" ht="18.95" customHeight="1">
      <c r="C34" s="45" t="s">
        <v>196</v>
      </c>
      <c r="D34" s="50" t="s">
        <v>190</v>
      </c>
      <c r="E34" s="50" t="s">
        <v>197</v>
      </c>
      <c r="F34" s="51" t="s">
        <v>148</v>
      </c>
      <c r="G34" s="52"/>
      <c r="H34" s="53"/>
      <c r="I34" s="54"/>
      <c r="J34" s="53"/>
      <c r="K34" s="55"/>
      <c r="L34" s="53"/>
      <c r="M34" s="55"/>
      <c r="N34" s="53"/>
      <c r="O34" s="55"/>
      <c r="P34" s="53"/>
      <c r="Q34" s="55"/>
      <c r="R34" s="53"/>
      <c r="S34" s="55"/>
      <c r="T34" s="56"/>
    </row>
    <row r="35" spans="3:20" ht="18.95" customHeight="1">
      <c r="C35" s="45" t="s">
        <v>198</v>
      </c>
      <c r="D35" s="50" t="s">
        <v>190</v>
      </c>
      <c r="E35" s="50" t="s">
        <v>199</v>
      </c>
      <c r="F35" s="51" t="s">
        <v>148</v>
      </c>
      <c r="G35" s="52"/>
      <c r="H35" s="53"/>
      <c r="I35" s="54"/>
      <c r="J35" s="53"/>
      <c r="K35" s="55"/>
      <c r="L35" s="53"/>
      <c r="M35" s="55"/>
      <c r="N35" s="53"/>
      <c r="O35" s="55"/>
      <c r="P35" s="53"/>
      <c r="Q35" s="55"/>
      <c r="R35" s="53"/>
      <c r="S35" s="55"/>
      <c r="T35" s="56"/>
    </row>
    <row r="36" spans="3:20" ht="18.95" customHeight="1">
      <c r="C36" s="45" t="s">
        <v>200</v>
      </c>
      <c r="D36" s="50" t="s">
        <v>190</v>
      </c>
      <c r="E36" s="50" t="s">
        <v>201</v>
      </c>
      <c r="F36" s="51" t="s">
        <v>148</v>
      </c>
      <c r="G36" s="52"/>
      <c r="H36" s="53"/>
      <c r="I36" s="54"/>
      <c r="J36" s="53"/>
      <c r="K36" s="55"/>
      <c r="L36" s="53"/>
      <c r="M36" s="55"/>
      <c r="N36" s="53"/>
      <c r="O36" s="55"/>
      <c r="P36" s="53"/>
      <c r="Q36" s="55"/>
      <c r="R36" s="53"/>
      <c r="S36" s="55"/>
      <c r="T36" s="56"/>
    </row>
    <row r="37" spans="3:20" ht="18.95" customHeight="1">
      <c r="C37" s="45" t="s">
        <v>202</v>
      </c>
      <c r="D37" s="50" t="s">
        <v>190</v>
      </c>
      <c r="E37" s="50" t="s">
        <v>203</v>
      </c>
      <c r="F37" s="51" t="s">
        <v>148</v>
      </c>
      <c r="G37" s="52"/>
      <c r="H37" s="53"/>
      <c r="I37" s="54"/>
      <c r="J37" s="53"/>
      <c r="K37" s="55"/>
      <c r="L37" s="53"/>
      <c r="M37" s="55"/>
      <c r="N37" s="53"/>
      <c r="O37" s="55"/>
      <c r="P37" s="53"/>
      <c r="Q37" s="55"/>
      <c r="R37" s="53"/>
      <c r="S37" s="55"/>
      <c r="T37" s="56"/>
    </row>
    <row r="38" spans="3:20" ht="18.95" customHeight="1">
      <c r="C38" s="45" t="s">
        <v>204</v>
      </c>
      <c r="D38" s="50" t="s">
        <v>190</v>
      </c>
      <c r="E38" s="50" t="s">
        <v>205</v>
      </c>
      <c r="F38" s="51" t="s">
        <v>148</v>
      </c>
      <c r="G38" s="52"/>
      <c r="H38" s="53"/>
      <c r="I38" s="54"/>
      <c r="J38" s="53"/>
      <c r="K38" s="55"/>
      <c r="L38" s="53"/>
      <c r="M38" s="55"/>
      <c r="N38" s="53"/>
      <c r="O38" s="55"/>
      <c r="P38" s="53"/>
      <c r="Q38" s="55"/>
      <c r="R38" s="53"/>
      <c r="S38" s="55"/>
      <c r="T38" s="56"/>
    </row>
    <row r="39" spans="3:20" ht="18.95" customHeight="1">
      <c r="C39" s="45" t="s">
        <v>206</v>
      </c>
      <c r="D39" s="50" t="s">
        <v>190</v>
      </c>
      <c r="E39" s="50" t="s">
        <v>207</v>
      </c>
      <c r="F39" s="51" t="s">
        <v>148</v>
      </c>
      <c r="G39" s="52"/>
      <c r="H39" s="53"/>
      <c r="I39" s="54"/>
      <c r="J39" s="53"/>
      <c r="K39" s="55"/>
      <c r="L39" s="53"/>
      <c r="M39" s="55"/>
      <c r="N39" s="53"/>
      <c r="O39" s="55"/>
      <c r="P39" s="53"/>
      <c r="Q39" s="55"/>
      <c r="R39" s="53"/>
      <c r="S39" s="55"/>
      <c r="T39" s="56"/>
    </row>
    <row r="40" spans="3:20" ht="18.95" customHeight="1">
      <c r="C40" s="45" t="s">
        <v>208</v>
      </c>
      <c r="D40" s="50" t="s">
        <v>209</v>
      </c>
      <c r="E40" s="50" t="s">
        <v>210</v>
      </c>
      <c r="F40" s="51" t="s">
        <v>148</v>
      </c>
      <c r="G40" s="52"/>
      <c r="H40" s="53"/>
      <c r="I40" s="54"/>
      <c r="J40" s="53"/>
      <c r="K40" s="55"/>
      <c r="L40" s="53"/>
      <c r="M40" s="55"/>
      <c r="N40" s="53"/>
      <c r="O40" s="55"/>
      <c r="P40" s="53"/>
      <c r="Q40" s="55"/>
      <c r="R40" s="53"/>
      <c r="S40" s="55"/>
      <c r="T40" s="56"/>
    </row>
    <row r="41" spans="3:20" ht="18.95" customHeight="1">
      <c r="C41" s="45" t="s">
        <v>211</v>
      </c>
      <c r="D41" s="50" t="s">
        <v>212</v>
      </c>
      <c r="E41" s="50" t="s">
        <v>213</v>
      </c>
      <c r="F41" s="51" t="s">
        <v>148</v>
      </c>
      <c r="G41" s="52"/>
      <c r="H41" s="53"/>
      <c r="I41" s="54"/>
      <c r="J41" s="53"/>
      <c r="K41" s="55"/>
      <c r="L41" s="53"/>
      <c r="M41" s="55"/>
      <c r="N41" s="53"/>
      <c r="O41" s="55"/>
      <c r="P41" s="53"/>
      <c r="Q41" s="55"/>
      <c r="R41" s="53"/>
      <c r="S41" s="55"/>
      <c r="T41" s="56"/>
    </row>
    <row r="42" spans="3:20" ht="18.95" customHeight="1">
      <c r="C42" s="45" t="s">
        <v>214</v>
      </c>
      <c r="D42" s="50" t="s">
        <v>212</v>
      </c>
      <c r="E42" s="50" t="s">
        <v>215</v>
      </c>
      <c r="F42" s="51" t="s">
        <v>148</v>
      </c>
      <c r="G42" s="52"/>
      <c r="H42" s="53"/>
      <c r="I42" s="54"/>
      <c r="J42" s="53"/>
      <c r="K42" s="55"/>
      <c r="L42" s="53"/>
      <c r="M42" s="55"/>
      <c r="N42" s="53"/>
      <c r="O42" s="55"/>
      <c r="P42" s="53"/>
      <c r="Q42" s="55"/>
      <c r="R42" s="53"/>
      <c r="S42" s="55"/>
      <c r="T42" s="56"/>
    </row>
    <row r="43" spans="3:20" ht="18.95" customHeight="1">
      <c r="C43" s="45" t="s">
        <v>216</v>
      </c>
      <c r="D43" s="50" t="s">
        <v>212</v>
      </c>
      <c r="E43" s="50" t="s">
        <v>217</v>
      </c>
      <c r="F43" s="51" t="s">
        <v>148</v>
      </c>
      <c r="G43" s="52"/>
      <c r="H43" s="53"/>
      <c r="I43" s="54"/>
      <c r="J43" s="53"/>
      <c r="K43" s="55"/>
      <c r="L43" s="53"/>
      <c r="M43" s="55"/>
      <c r="N43" s="53"/>
      <c r="O43" s="55"/>
      <c r="P43" s="53"/>
      <c r="Q43" s="55"/>
      <c r="R43" s="53"/>
      <c r="S43" s="55"/>
      <c r="T43" s="56"/>
    </row>
    <row r="44" spans="3:20" ht="18.95" customHeight="1">
      <c r="C44" s="45" t="s">
        <v>218</v>
      </c>
      <c r="D44" s="50" t="s">
        <v>212</v>
      </c>
      <c r="E44" s="50" t="s">
        <v>219</v>
      </c>
      <c r="F44" s="51" t="s">
        <v>220</v>
      </c>
      <c r="G44" s="52"/>
      <c r="H44" s="53"/>
      <c r="I44" s="54"/>
      <c r="J44" s="53"/>
      <c r="K44" s="55"/>
      <c r="L44" s="53"/>
      <c r="M44" s="55"/>
      <c r="N44" s="53"/>
      <c r="O44" s="55"/>
      <c r="P44" s="53"/>
      <c r="Q44" s="55"/>
      <c r="R44" s="53"/>
      <c r="S44" s="55"/>
      <c r="T44" s="56"/>
    </row>
    <row r="45" spans="3:20" ht="18.95" customHeight="1">
      <c r="C45" s="45" t="s">
        <v>221</v>
      </c>
      <c r="D45" s="50" t="s">
        <v>212</v>
      </c>
      <c r="E45" s="50" t="s">
        <v>222</v>
      </c>
      <c r="F45" s="51" t="s">
        <v>220</v>
      </c>
      <c r="G45" s="52"/>
      <c r="H45" s="53"/>
      <c r="I45" s="54"/>
      <c r="J45" s="53"/>
      <c r="K45" s="55"/>
      <c r="L45" s="53"/>
      <c r="M45" s="55"/>
      <c r="N45" s="53"/>
      <c r="O45" s="55"/>
      <c r="P45" s="53"/>
      <c r="Q45" s="55"/>
      <c r="R45" s="53"/>
      <c r="S45" s="55"/>
      <c r="T45" s="56"/>
    </row>
    <row r="46" spans="3:20" ht="18.95" customHeight="1">
      <c r="C46" s="45" t="s">
        <v>223</v>
      </c>
      <c r="D46" s="50" t="s">
        <v>212</v>
      </c>
      <c r="E46" s="50" t="s">
        <v>224</v>
      </c>
      <c r="F46" s="51" t="s">
        <v>220</v>
      </c>
      <c r="G46" s="52"/>
      <c r="H46" s="53"/>
      <c r="I46" s="54"/>
      <c r="J46" s="53"/>
      <c r="K46" s="55"/>
      <c r="L46" s="53"/>
      <c r="M46" s="55"/>
      <c r="N46" s="53"/>
      <c r="O46" s="55"/>
      <c r="P46" s="53"/>
      <c r="Q46" s="55"/>
      <c r="R46" s="53"/>
      <c r="S46" s="55"/>
      <c r="T46" s="56"/>
    </row>
    <row r="47" spans="3:20" ht="18.95" customHeight="1">
      <c r="C47" s="45" t="s">
        <v>225</v>
      </c>
      <c r="D47" s="50" t="s">
        <v>226</v>
      </c>
      <c r="E47" s="50" t="s">
        <v>227</v>
      </c>
      <c r="F47" s="51" t="s">
        <v>148</v>
      </c>
      <c r="G47" s="52"/>
      <c r="H47" s="53"/>
      <c r="I47" s="54"/>
      <c r="J47" s="53"/>
      <c r="K47" s="55"/>
      <c r="L47" s="53"/>
      <c r="M47" s="55"/>
      <c r="N47" s="53"/>
      <c r="O47" s="55"/>
      <c r="P47" s="53"/>
      <c r="Q47" s="55"/>
      <c r="R47" s="53"/>
      <c r="S47" s="55"/>
      <c r="T47" s="56"/>
    </row>
    <row r="48" spans="3:20" ht="18.95" customHeight="1">
      <c r="C48" s="45" t="s">
        <v>228</v>
      </c>
      <c r="D48" s="50" t="s">
        <v>229</v>
      </c>
      <c r="E48" s="50" t="s">
        <v>230</v>
      </c>
      <c r="F48" s="51" t="s">
        <v>148</v>
      </c>
      <c r="G48" s="52"/>
      <c r="H48" s="53"/>
      <c r="I48" s="54"/>
      <c r="J48" s="53"/>
      <c r="K48" s="55"/>
      <c r="L48" s="53"/>
      <c r="M48" s="55"/>
      <c r="N48" s="53"/>
      <c r="O48" s="55"/>
      <c r="P48" s="53"/>
      <c r="Q48" s="55"/>
      <c r="R48" s="53"/>
      <c r="S48" s="55"/>
      <c r="T48" s="56"/>
    </row>
    <row r="49" spans="3:20" ht="18.95" customHeight="1">
      <c r="C49" s="45" t="s">
        <v>231</v>
      </c>
      <c r="D49" s="50" t="s">
        <v>232</v>
      </c>
      <c r="E49" s="50" t="s">
        <v>233</v>
      </c>
      <c r="F49" s="51" t="s">
        <v>148</v>
      </c>
      <c r="G49" s="52"/>
      <c r="H49" s="53"/>
      <c r="I49" s="54"/>
      <c r="J49" s="53"/>
      <c r="K49" s="55"/>
      <c r="L49" s="53"/>
      <c r="M49" s="55"/>
      <c r="N49" s="53"/>
      <c r="O49" s="55"/>
      <c r="P49" s="53"/>
      <c r="Q49" s="55"/>
      <c r="R49" s="53"/>
      <c r="S49" s="55"/>
      <c r="T49" s="56"/>
    </row>
    <row r="50" spans="3:20" ht="18.95" customHeight="1">
      <c r="C50" s="45" t="s">
        <v>234</v>
      </c>
      <c r="D50" s="50" t="s">
        <v>235</v>
      </c>
      <c r="E50" s="50" t="s">
        <v>236</v>
      </c>
      <c r="F50" s="51" t="s">
        <v>128</v>
      </c>
      <c r="G50" s="52"/>
      <c r="H50" s="53"/>
      <c r="I50" s="54"/>
      <c r="J50" s="53"/>
      <c r="K50" s="55"/>
      <c r="L50" s="53"/>
      <c r="M50" s="55"/>
      <c r="N50" s="53"/>
      <c r="O50" s="55"/>
      <c r="P50" s="53"/>
      <c r="Q50" s="55"/>
      <c r="R50" s="53"/>
      <c r="S50" s="55"/>
      <c r="T50" s="56"/>
    </row>
    <row r="51" spans="3:20" ht="18.95" customHeight="1">
      <c r="C51" s="45" t="s">
        <v>237</v>
      </c>
      <c r="D51" s="50" t="s">
        <v>238</v>
      </c>
      <c r="E51" s="50" t="s">
        <v>239</v>
      </c>
      <c r="F51" s="51" t="s">
        <v>128</v>
      </c>
      <c r="G51" s="52"/>
      <c r="H51" s="53"/>
      <c r="I51" s="54"/>
      <c r="J51" s="53"/>
      <c r="K51" s="55"/>
      <c r="L51" s="53"/>
      <c r="M51" s="55"/>
      <c r="N51" s="53"/>
      <c r="O51" s="55"/>
      <c r="P51" s="53"/>
      <c r="Q51" s="55"/>
      <c r="R51" s="53"/>
      <c r="S51" s="55"/>
      <c r="T51" s="56"/>
    </row>
    <row r="52" spans="3:20" ht="18.95" customHeight="1">
      <c r="C52" s="45" t="s">
        <v>240</v>
      </c>
      <c r="D52" s="50" t="s">
        <v>241</v>
      </c>
      <c r="E52" s="50" t="s">
        <v>242</v>
      </c>
      <c r="F52" s="51" t="s">
        <v>128</v>
      </c>
      <c r="G52" s="52"/>
      <c r="H52" s="53"/>
      <c r="I52" s="54"/>
      <c r="J52" s="53"/>
      <c r="K52" s="55"/>
      <c r="L52" s="53"/>
      <c r="M52" s="55"/>
      <c r="N52" s="53"/>
      <c r="O52" s="55"/>
      <c r="P52" s="53"/>
      <c r="Q52" s="55"/>
      <c r="R52" s="53"/>
      <c r="S52" s="55"/>
      <c r="T52" s="56"/>
    </row>
    <row r="53" spans="3:20" ht="18.95" customHeight="1">
      <c r="C53" s="45" t="s">
        <v>243</v>
      </c>
      <c r="D53" s="50" t="s">
        <v>244</v>
      </c>
      <c r="E53" s="50" t="s">
        <v>245</v>
      </c>
      <c r="F53" s="51" t="s">
        <v>128</v>
      </c>
      <c r="G53" s="52"/>
      <c r="H53" s="53"/>
      <c r="I53" s="54"/>
      <c r="J53" s="53"/>
      <c r="K53" s="55"/>
      <c r="L53" s="53"/>
      <c r="M53" s="55"/>
      <c r="N53" s="53"/>
      <c r="O53" s="55"/>
      <c r="P53" s="53"/>
      <c r="Q53" s="55"/>
      <c r="R53" s="53"/>
      <c r="S53" s="55"/>
      <c r="T53" s="56"/>
    </row>
    <row r="54" spans="3:20" ht="18.95" customHeight="1">
      <c r="C54" s="45" t="s">
        <v>246</v>
      </c>
      <c r="D54" s="50" t="s">
        <v>247</v>
      </c>
      <c r="E54" s="50" t="s">
        <v>248</v>
      </c>
      <c r="F54" s="51" t="s">
        <v>128</v>
      </c>
      <c r="G54" s="52"/>
      <c r="H54" s="53"/>
      <c r="I54" s="54"/>
      <c r="J54" s="53"/>
      <c r="K54" s="55"/>
      <c r="L54" s="53"/>
      <c r="M54" s="55"/>
      <c r="N54" s="53"/>
      <c r="O54" s="55"/>
      <c r="P54" s="53"/>
      <c r="Q54" s="55"/>
      <c r="R54" s="53"/>
      <c r="S54" s="55"/>
      <c r="T54" s="56"/>
    </row>
    <row r="55" spans="3:20" ht="18.95" customHeight="1">
      <c r="C55" s="45" t="s">
        <v>249</v>
      </c>
      <c r="D55" s="50" t="s">
        <v>247</v>
      </c>
      <c r="E55" s="50" t="s">
        <v>250</v>
      </c>
      <c r="F55" s="51" t="s">
        <v>128</v>
      </c>
      <c r="G55" s="52"/>
      <c r="H55" s="53"/>
      <c r="I55" s="54"/>
      <c r="J55" s="53"/>
      <c r="K55" s="55"/>
      <c r="L55" s="53"/>
      <c r="M55" s="55"/>
      <c r="N55" s="53"/>
      <c r="O55" s="55"/>
      <c r="P55" s="53"/>
      <c r="Q55" s="55"/>
      <c r="R55" s="53"/>
      <c r="S55" s="55"/>
      <c r="T55" s="56"/>
    </row>
    <row r="56" spans="3:20" ht="18.95" customHeight="1">
      <c r="C56" s="45" t="s">
        <v>251</v>
      </c>
      <c r="D56" s="50" t="s">
        <v>252</v>
      </c>
      <c r="E56" s="50" t="s">
        <v>253</v>
      </c>
      <c r="F56" s="51" t="s">
        <v>128</v>
      </c>
      <c r="G56" s="52"/>
      <c r="H56" s="53"/>
      <c r="I56" s="54"/>
      <c r="J56" s="53"/>
      <c r="K56" s="55"/>
      <c r="L56" s="53"/>
      <c r="M56" s="55"/>
      <c r="N56" s="53"/>
      <c r="O56" s="55"/>
      <c r="P56" s="53"/>
      <c r="Q56" s="55"/>
      <c r="R56" s="53"/>
      <c r="S56" s="55"/>
      <c r="T56" s="56"/>
    </row>
    <row r="57" spans="3:20" ht="18.95" customHeight="1">
      <c r="C57" s="45" t="s">
        <v>254</v>
      </c>
      <c r="D57" s="50" t="s">
        <v>252</v>
      </c>
      <c r="E57" s="50" t="s">
        <v>255</v>
      </c>
      <c r="F57" s="51" t="s">
        <v>128</v>
      </c>
      <c r="G57" s="52"/>
      <c r="H57" s="53"/>
      <c r="I57" s="54"/>
      <c r="J57" s="53"/>
      <c r="K57" s="55"/>
      <c r="L57" s="53"/>
      <c r="M57" s="55"/>
      <c r="N57" s="53"/>
      <c r="O57" s="55"/>
      <c r="P57" s="53"/>
      <c r="Q57" s="55"/>
      <c r="R57" s="53"/>
      <c r="S57" s="55"/>
      <c r="T57" s="56"/>
    </row>
    <row r="58" spans="3:20" ht="18.95" customHeight="1">
      <c r="C58" s="45" t="s">
        <v>256</v>
      </c>
      <c r="D58" s="50" t="s">
        <v>252</v>
      </c>
      <c r="E58" s="50" t="s">
        <v>257</v>
      </c>
      <c r="F58" s="51" t="s">
        <v>128</v>
      </c>
      <c r="G58" s="52"/>
      <c r="H58" s="53"/>
      <c r="I58" s="54"/>
      <c r="J58" s="53"/>
      <c r="K58" s="55"/>
      <c r="L58" s="53"/>
      <c r="M58" s="55"/>
      <c r="N58" s="53"/>
      <c r="O58" s="55"/>
      <c r="P58" s="53"/>
      <c r="Q58" s="55"/>
      <c r="R58" s="53"/>
      <c r="S58" s="55"/>
      <c r="T58" s="56"/>
    </row>
    <row r="59" spans="3:20" ht="18.95" customHeight="1">
      <c r="C59" s="45" t="s">
        <v>258</v>
      </c>
      <c r="D59" s="50" t="s">
        <v>252</v>
      </c>
      <c r="E59" s="50" t="s">
        <v>259</v>
      </c>
      <c r="F59" s="51" t="s">
        <v>128</v>
      </c>
      <c r="G59" s="52"/>
      <c r="H59" s="53"/>
      <c r="I59" s="54"/>
      <c r="J59" s="53"/>
      <c r="K59" s="55"/>
      <c r="L59" s="53"/>
      <c r="M59" s="55"/>
      <c r="N59" s="53"/>
      <c r="O59" s="55"/>
      <c r="P59" s="53"/>
      <c r="Q59" s="55"/>
      <c r="R59" s="53"/>
      <c r="S59" s="55"/>
      <c r="T59" s="56"/>
    </row>
    <row r="60" spans="3:20" ht="18.95" customHeight="1">
      <c r="C60" s="45" t="s">
        <v>260</v>
      </c>
      <c r="D60" s="50" t="s">
        <v>252</v>
      </c>
      <c r="E60" s="50" t="s">
        <v>261</v>
      </c>
      <c r="F60" s="51" t="s">
        <v>128</v>
      </c>
      <c r="G60" s="52"/>
      <c r="H60" s="53"/>
      <c r="I60" s="54"/>
      <c r="J60" s="53"/>
      <c r="K60" s="55"/>
      <c r="L60" s="53"/>
      <c r="M60" s="55"/>
      <c r="N60" s="53"/>
      <c r="O60" s="55"/>
      <c r="P60" s="53"/>
      <c r="Q60" s="55"/>
      <c r="R60" s="53"/>
      <c r="S60" s="55"/>
      <c r="T60" s="56"/>
    </row>
    <row r="61" spans="3:20" ht="18.95" customHeight="1">
      <c r="C61" s="45" t="s">
        <v>262</v>
      </c>
      <c r="D61" s="50" t="s">
        <v>252</v>
      </c>
      <c r="E61" s="50" t="s">
        <v>263</v>
      </c>
      <c r="F61" s="51" t="s">
        <v>128</v>
      </c>
      <c r="G61" s="52"/>
      <c r="H61" s="53"/>
      <c r="I61" s="54"/>
      <c r="J61" s="53"/>
      <c r="K61" s="55"/>
      <c r="L61" s="53"/>
      <c r="M61" s="55"/>
      <c r="N61" s="53"/>
      <c r="O61" s="55"/>
      <c r="P61" s="53"/>
      <c r="Q61" s="55"/>
      <c r="R61" s="53"/>
      <c r="S61" s="55"/>
      <c r="T61" s="56"/>
    </row>
    <row r="62" spans="3:20" ht="18.95" customHeight="1">
      <c r="C62" s="45" t="s">
        <v>264</v>
      </c>
      <c r="D62" s="50" t="s">
        <v>252</v>
      </c>
      <c r="E62" s="50" t="s">
        <v>265</v>
      </c>
      <c r="F62" s="51" t="s">
        <v>128</v>
      </c>
      <c r="G62" s="52"/>
      <c r="H62" s="53"/>
      <c r="I62" s="54"/>
      <c r="J62" s="53"/>
      <c r="K62" s="55"/>
      <c r="L62" s="53"/>
      <c r="M62" s="55"/>
      <c r="N62" s="53"/>
      <c r="O62" s="55"/>
      <c r="P62" s="53"/>
      <c r="Q62" s="55"/>
      <c r="R62" s="53"/>
      <c r="S62" s="55"/>
      <c r="T62" s="56"/>
    </row>
    <row r="63" spans="3:20" ht="18.95" customHeight="1">
      <c r="C63" s="45" t="s">
        <v>266</v>
      </c>
      <c r="D63" s="50" t="s">
        <v>252</v>
      </c>
      <c r="E63" s="50" t="s">
        <v>267</v>
      </c>
      <c r="F63" s="51" t="s">
        <v>128</v>
      </c>
      <c r="G63" s="52"/>
      <c r="H63" s="53"/>
      <c r="I63" s="54"/>
      <c r="J63" s="53"/>
      <c r="K63" s="55"/>
      <c r="L63" s="53"/>
      <c r="M63" s="55"/>
      <c r="N63" s="53"/>
      <c r="O63" s="55"/>
      <c r="P63" s="53"/>
      <c r="Q63" s="55"/>
      <c r="R63" s="53"/>
      <c r="S63" s="55"/>
      <c r="T63" s="56"/>
    </row>
    <row r="64" spans="3:20" ht="18.95" customHeight="1">
      <c r="C64" s="45" t="s">
        <v>268</v>
      </c>
      <c r="D64" s="50" t="s">
        <v>252</v>
      </c>
      <c r="E64" s="50" t="s">
        <v>269</v>
      </c>
      <c r="F64" s="51" t="s">
        <v>128</v>
      </c>
      <c r="G64" s="52"/>
      <c r="H64" s="53"/>
      <c r="I64" s="54"/>
      <c r="J64" s="53"/>
      <c r="K64" s="55"/>
      <c r="L64" s="53"/>
      <c r="M64" s="55"/>
      <c r="N64" s="53"/>
      <c r="O64" s="55"/>
      <c r="P64" s="53"/>
      <c r="Q64" s="55"/>
      <c r="R64" s="53"/>
      <c r="S64" s="55"/>
      <c r="T64" s="56"/>
    </row>
    <row r="65" spans="3:20" ht="18.95" customHeight="1">
      <c r="C65" s="45" t="s">
        <v>270</v>
      </c>
      <c r="D65" s="50" t="s">
        <v>271</v>
      </c>
      <c r="E65" s="50" t="s">
        <v>272</v>
      </c>
      <c r="F65" s="51" t="s">
        <v>128</v>
      </c>
      <c r="G65" s="52"/>
      <c r="H65" s="53"/>
      <c r="I65" s="54"/>
      <c r="J65" s="53"/>
      <c r="K65" s="55"/>
      <c r="L65" s="53"/>
      <c r="M65" s="55"/>
      <c r="N65" s="53"/>
      <c r="O65" s="55"/>
      <c r="P65" s="53"/>
      <c r="Q65" s="55"/>
      <c r="R65" s="53"/>
      <c r="S65" s="55"/>
      <c r="T65" s="56"/>
    </row>
    <row r="66" spans="3:20" ht="18.95" customHeight="1">
      <c r="C66" s="45" t="s">
        <v>273</v>
      </c>
      <c r="D66" s="50" t="s">
        <v>274</v>
      </c>
      <c r="E66" s="50" t="s">
        <v>275</v>
      </c>
      <c r="F66" s="51" t="s">
        <v>148</v>
      </c>
      <c r="G66" s="52"/>
      <c r="H66" s="53"/>
      <c r="I66" s="54"/>
      <c r="J66" s="53"/>
      <c r="K66" s="55"/>
      <c r="L66" s="53"/>
      <c r="M66" s="55"/>
      <c r="N66" s="53"/>
      <c r="O66" s="55"/>
      <c r="P66" s="53"/>
      <c r="Q66" s="55"/>
      <c r="R66" s="53"/>
      <c r="S66" s="55"/>
      <c r="T66" s="56"/>
    </row>
    <row r="67" spans="3:20" ht="18.95" customHeight="1">
      <c r="C67" s="45" t="s">
        <v>276</v>
      </c>
      <c r="D67" s="50" t="s">
        <v>277</v>
      </c>
      <c r="E67" s="50" t="s">
        <v>278</v>
      </c>
      <c r="F67" s="51" t="s">
        <v>148</v>
      </c>
      <c r="G67" s="52"/>
      <c r="H67" s="53"/>
      <c r="I67" s="54"/>
      <c r="J67" s="53"/>
      <c r="K67" s="55"/>
      <c r="L67" s="53"/>
      <c r="M67" s="55"/>
      <c r="N67" s="53"/>
      <c r="O67" s="55"/>
      <c r="P67" s="53"/>
      <c r="Q67" s="55"/>
      <c r="R67" s="53"/>
      <c r="S67" s="55"/>
      <c r="T67" s="56"/>
    </row>
    <row r="68" spans="3:20" ht="18.95" customHeight="1">
      <c r="C68" s="45" t="s">
        <v>279</v>
      </c>
      <c r="D68" s="50" t="s">
        <v>280</v>
      </c>
      <c r="E68" s="50" t="s">
        <v>281</v>
      </c>
      <c r="F68" s="51" t="s">
        <v>282</v>
      </c>
      <c r="G68" s="52"/>
      <c r="H68" s="53"/>
      <c r="I68" s="54"/>
      <c r="J68" s="53"/>
      <c r="K68" s="55"/>
      <c r="L68" s="53"/>
      <c r="M68" s="55"/>
      <c r="N68" s="53"/>
      <c r="O68" s="55"/>
      <c r="P68" s="53"/>
      <c r="Q68" s="55"/>
      <c r="R68" s="53"/>
      <c r="S68" s="55"/>
      <c r="T68" s="56"/>
    </row>
    <row r="69" spans="3:20" ht="18.95" customHeight="1">
      <c r="C69" s="45" t="s">
        <v>283</v>
      </c>
      <c r="D69" s="50" t="s">
        <v>284</v>
      </c>
      <c r="E69" s="50" t="s">
        <v>285</v>
      </c>
      <c r="F69" s="51" t="s">
        <v>148</v>
      </c>
      <c r="G69" s="52"/>
      <c r="H69" s="53"/>
      <c r="I69" s="54"/>
      <c r="J69" s="53"/>
      <c r="K69" s="55"/>
      <c r="L69" s="53"/>
      <c r="M69" s="55"/>
      <c r="N69" s="53"/>
      <c r="O69" s="55"/>
      <c r="P69" s="53"/>
      <c r="Q69" s="55"/>
      <c r="R69" s="53"/>
      <c r="S69" s="55"/>
      <c r="T69" s="56"/>
    </row>
    <row r="70" spans="3:20" ht="18.95" customHeight="1">
      <c r="C70" s="45" t="s">
        <v>286</v>
      </c>
      <c r="D70" s="50" t="s">
        <v>287</v>
      </c>
      <c r="E70" s="50" t="s">
        <v>288</v>
      </c>
      <c r="F70" s="51" t="s">
        <v>148</v>
      </c>
      <c r="G70" s="52"/>
      <c r="H70" s="53"/>
      <c r="I70" s="54"/>
      <c r="J70" s="53"/>
      <c r="K70" s="55"/>
      <c r="L70" s="53"/>
      <c r="M70" s="55"/>
      <c r="N70" s="53"/>
      <c r="O70" s="55"/>
      <c r="P70" s="53"/>
      <c r="Q70" s="55"/>
      <c r="R70" s="53"/>
      <c r="S70" s="55"/>
      <c r="T70" s="56"/>
    </row>
    <row r="71" spans="3:20" ht="18.95" customHeight="1">
      <c r="C71" s="45" t="s">
        <v>289</v>
      </c>
      <c r="D71" s="50" t="s">
        <v>290</v>
      </c>
      <c r="E71" s="50" t="s">
        <v>291</v>
      </c>
      <c r="F71" s="51" t="s">
        <v>148</v>
      </c>
      <c r="G71" s="52"/>
      <c r="H71" s="53"/>
      <c r="I71" s="54"/>
      <c r="J71" s="53"/>
      <c r="K71" s="55"/>
      <c r="L71" s="53"/>
      <c r="M71" s="55"/>
      <c r="N71" s="53"/>
      <c r="O71" s="55"/>
      <c r="P71" s="53"/>
      <c r="Q71" s="55"/>
      <c r="R71" s="53"/>
      <c r="S71" s="55"/>
      <c r="T71" s="56"/>
    </row>
    <row r="72" spans="3:20" ht="18.95" customHeight="1">
      <c r="C72" s="45" t="s">
        <v>292</v>
      </c>
      <c r="D72" s="50" t="s">
        <v>293</v>
      </c>
      <c r="E72" s="50" t="s">
        <v>294</v>
      </c>
      <c r="F72" s="51" t="s">
        <v>148</v>
      </c>
      <c r="G72" s="52"/>
      <c r="H72" s="53"/>
      <c r="I72" s="54"/>
      <c r="J72" s="53"/>
      <c r="K72" s="55"/>
      <c r="L72" s="53"/>
      <c r="M72" s="55"/>
      <c r="N72" s="53"/>
      <c r="O72" s="55"/>
      <c r="P72" s="53"/>
      <c r="Q72" s="55"/>
      <c r="R72" s="53"/>
      <c r="S72" s="55"/>
      <c r="T72" s="56"/>
    </row>
    <row r="73" spans="3:20" ht="18.95" customHeight="1">
      <c r="C73" s="45" t="s">
        <v>295</v>
      </c>
      <c r="D73" s="50" t="s">
        <v>296</v>
      </c>
      <c r="E73" s="50" t="s">
        <v>297</v>
      </c>
      <c r="F73" s="51" t="s">
        <v>148</v>
      </c>
      <c r="G73" s="52"/>
      <c r="H73" s="53"/>
      <c r="I73" s="54"/>
      <c r="J73" s="53"/>
      <c r="K73" s="55"/>
      <c r="L73" s="53"/>
      <c r="M73" s="55"/>
      <c r="N73" s="53"/>
      <c r="O73" s="55"/>
      <c r="P73" s="53"/>
      <c r="Q73" s="55"/>
      <c r="R73" s="53"/>
      <c r="S73" s="55"/>
      <c r="T73" s="56"/>
    </row>
    <row r="74" spans="3:20" ht="18.95" customHeight="1">
      <c r="C74" s="45" t="s">
        <v>298</v>
      </c>
      <c r="D74" s="50" t="s">
        <v>299</v>
      </c>
      <c r="E74" s="50" t="s">
        <v>300</v>
      </c>
      <c r="F74" s="51" t="s">
        <v>154</v>
      </c>
      <c r="G74" s="52"/>
      <c r="H74" s="53"/>
      <c r="I74" s="54"/>
      <c r="J74" s="53"/>
      <c r="K74" s="55"/>
      <c r="L74" s="53"/>
      <c r="M74" s="55"/>
      <c r="N74" s="53"/>
      <c r="O74" s="55"/>
      <c r="P74" s="53"/>
      <c r="Q74" s="55"/>
      <c r="R74" s="53"/>
      <c r="S74" s="55"/>
      <c r="T74" s="56"/>
    </row>
    <row r="75" spans="3:20" ht="18.95" customHeight="1">
      <c r="C75" s="45" t="s">
        <v>301</v>
      </c>
      <c r="D75" s="50" t="s">
        <v>302</v>
      </c>
      <c r="E75" s="50" t="s">
        <v>303</v>
      </c>
      <c r="F75" s="51" t="s">
        <v>304</v>
      </c>
      <c r="G75" s="52"/>
      <c r="H75" s="53"/>
      <c r="I75" s="54"/>
      <c r="J75" s="53"/>
      <c r="K75" s="55"/>
      <c r="L75" s="53"/>
      <c r="M75" s="55"/>
      <c r="N75" s="53"/>
      <c r="O75" s="55"/>
      <c r="P75" s="53"/>
      <c r="Q75" s="55"/>
      <c r="R75" s="53"/>
      <c r="S75" s="55"/>
      <c r="T75" s="56"/>
    </row>
    <row r="76" spans="3:20" ht="18.95" customHeight="1">
      <c r="C76" s="45" t="s">
        <v>305</v>
      </c>
      <c r="D76" s="50" t="s">
        <v>306</v>
      </c>
      <c r="E76" s="50" t="s">
        <v>307</v>
      </c>
      <c r="F76" s="51" t="s">
        <v>148</v>
      </c>
      <c r="G76" s="52"/>
      <c r="H76" s="53"/>
      <c r="I76" s="54"/>
      <c r="J76" s="53"/>
      <c r="K76" s="55"/>
      <c r="L76" s="53"/>
      <c r="M76" s="55"/>
      <c r="N76" s="53"/>
      <c r="O76" s="55"/>
      <c r="P76" s="53"/>
      <c r="Q76" s="55"/>
      <c r="R76" s="53"/>
      <c r="S76" s="55"/>
      <c r="T76" s="56"/>
    </row>
    <row r="77" spans="3:20" ht="18.95" customHeight="1">
      <c r="C77" s="45" t="s">
        <v>308</v>
      </c>
      <c r="D77" s="50" t="s">
        <v>309</v>
      </c>
      <c r="E77" s="50" t="s">
        <v>310</v>
      </c>
      <c r="F77" s="51" t="s">
        <v>220</v>
      </c>
      <c r="G77" s="52"/>
      <c r="H77" s="53"/>
      <c r="I77" s="54"/>
      <c r="J77" s="53"/>
      <c r="K77" s="55"/>
      <c r="L77" s="53"/>
      <c r="M77" s="55"/>
      <c r="N77" s="53"/>
      <c r="O77" s="55"/>
      <c r="P77" s="53"/>
      <c r="Q77" s="55"/>
      <c r="R77" s="53"/>
      <c r="S77" s="55"/>
      <c r="T77" s="56"/>
    </row>
    <row r="78" spans="3:20" ht="18.95" customHeight="1">
      <c r="C78" s="45" t="s">
        <v>311</v>
      </c>
      <c r="D78" s="50" t="s">
        <v>312</v>
      </c>
      <c r="E78" s="50" t="s">
        <v>313</v>
      </c>
      <c r="F78" s="51" t="s">
        <v>148</v>
      </c>
      <c r="G78" s="52"/>
      <c r="H78" s="53"/>
      <c r="I78" s="54"/>
      <c r="J78" s="53"/>
      <c r="K78" s="55"/>
      <c r="L78" s="53"/>
      <c r="M78" s="55"/>
      <c r="N78" s="53"/>
      <c r="O78" s="55"/>
      <c r="P78" s="53"/>
      <c r="Q78" s="55"/>
      <c r="R78" s="53"/>
      <c r="S78" s="55"/>
      <c r="T78" s="56"/>
    </row>
    <row r="79" spans="3:20" ht="18.95" customHeight="1">
      <c r="C79" s="45" t="s">
        <v>314</v>
      </c>
      <c r="D79" s="50" t="s">
        <v>312</v>
      </c>
      <c r="E79" s="50" t="s">
        <v>315</v>
      </c>
      <c r="F79" s="51" t="s">
        <v>220</v>
      </c>
      <c r="G79" s="52"/>
      <c r="H79" s="53"/>
      <c r="I79" s="54"/>
      <c r="J79" s="53"/>
      <c r="K79" s="55"/>
      <c r="L79" s="53"/>
      <c r="M79" s="55"/>
      <c r="N79" s="53"/>
      <c r="O79" s="55"/>
      <c r="P79" s="53"/>
      <c r="Q79" s="55"/>
      <c r="R79" s="53"/>
      <c r="S79" s="55"/>
      <c r="T79" s="56"/>
    </row>
    <row r="80" spans="3:20" ht="18.95" customHeight="1">
      <c r="C80" s="45" t="s">
        <v>316</v>
      </c>
      <c r="D80" s="50" t="s">
        <v>317</v>
      </c>
      <c r="E80" s="50" t="s">
        <v>318</v>
      </c>
      <c r="F80" s="51" t="s">
        <v>220</v>
      </c>
      <c r="G80" s="52"/>
      <c r="H80" s="53"/>
      <c r="I80" s="54"/>
      <c r="J80" s="53"/>
      <c r="K80" s="55"/>
      <c r="L80" s="53"/>
      <c r="M80" s="55"/>
      <c r="N80" s="53"/>
      <c r="O80" s="55"/>
      <c r="P80" s="53"/>
      <c r="Q80" s="55"/>
      <c r="R80" s="53"/>
      <c r="S80" s="55"/>
      <c r="T80" s="56"/>
    </row>
    <row r="81" spans="3:20" ht="18.95" customHeight="1">
      <c r="C81" s="45" t="s">
        <v>319</v>
      </c>
      <c r="D81" s="50" t="s">
        <v>320</v>
      </c>
      <c r="E81" s="50" t="s">
        <v>321</v>
      </c>
      <c r="F81" s="51" t="s">
        <v>322</v>
      </c>
      <c r="G81" s="52"/>
      <c r="H81" s="53"/>
      <c r="I81" s="54"/>
      <c r="J81" s="53"/>
      <c r="K81" s="55"/>
      <c r="L81" s="53"/>
      <c r="M81" s="55"/>
      <c r="N81" s="53"/>
      <c r="O81" s="55"/>
      <c r="P81" s="53"/>
      <c r="Q81" s="55"/>
      <c r="R81" s="53"/>
      <c r="S81" s="55"/>
      <c r="T81" s="56"/>
    </row>
    <row r="82" spans="3:20" ht="18.95" customHeight="1">
      <c r="C82" s="45" t="s">
        <v>323</v>
      </c>
      <c r="D82" s="50" t="s">
        <v>324</v>
      </c>
      <c r="E82" s="50" t="s">
        <v>325</v>
      </c>
      <c r="F82" s="51" t="s">
        <v>148</v>
      </c>
      <c r="G82" s="52"/>
      <c r="H82" s="53"/>
      <c r="I82" s="54"/>
      <c r="J82" s="53"/>
      <c r="K82" s="55"/>
      <c r="L82" s="53"/>
      <c r="M82" s="55"/>
      <c r="N82" s="53"/>
      <c r="O82" s="55"/>
      <c r="P82" s="53"/>
      <c r="Q82" s="55"/>
      <c r="R82" s="53"/>
      <c r="S82" s="55"/>
      <c r="T82" s="56"/>
    </row>
    <row r="83" spans="3:20" ht="18.95" customHeight="1">
      <c r="C83" s="45" t="s">
        <v>326</v>
      </c>
      <c r="D83" s="50" t="s">
        <v>327</v>
      </c>
      <c r="E83" s="50" t="s">
        <v>328</v>
      </c>
      <c r="F83" s="51" t="s">
        <v>148</v>
      </c>
      <c r="G83" s="52"/>
      <c r="H83" s="53"/>
      <c r="I83" s="54"/>
      <c r="J83" s="53"/>
      <c r="K83" s="55"/>
      <c r="L83" s="53"/>
      <c r="M83" s="55"/>
      <c r="N83" s="53"/>
      <c r="O83" s="55"/>
      <c r="P83" s="53"/>
      <c r="Q83" s="55"/>
      <c r="R83" s="53"/>
      <c r="S83" s="55"/>
      <c r="T83" s="56"/>
    </row>
    <row r="84" spans="3:20" ht="18.95" customHeight="1">
      <c r="C84" s="45" t="s">
        <v>329</v>
      </c>
      <c r="D84" s="50" t="s">
        <v>330</v>
      </c>
      <c r="E84" s="50" t="s">
        <v>331</v>
      </c>
      <c r="F84" s="51" t="s">
        <v>220</v>
      </c>
      <c r="G84" s="52"/>
      <c r="H84" s="53"/>
      <c r="I84" s="54"/>
      <c r="J84" s="53"/>
      <c r="K84" s="55"/>
      <c r="L84" s="53"/>
      <c r="M84" s="55"/>
      <c r="N84" s="53"/>
      <c r="O84" s="55"/>
      <c r="P84" s="53"/>
      <c r="Q84" s="55"/>
      <c r="R84" s="53"/>
      <c r="S84" s="55"/>
      <c r="T84" s="56"/>
    </row>
    <row r="85" spans="3:20" ht="18.95" customHeight="1">
      <c r="C85" s="45" t="s">
        <v>332</v>
      </c>
      <c r="D85" s="50" t="s">
        <v>330</v>
      </c>
      <c r="E85" s="50" t="s">
        <v>333</v>
      </c>
      <c r="F85" s="51" t="s">
        <v>220</v>
      </c>
      <c r="G85" s="52"/>
      <c r="H85" s="53"/>
      <c r="I85" s="54"/>
      <c r="J85" s="53"/>
      <c r="K85" s="55"/>
      <c r="L85" s="53"/>
      <c r="M85" s="55"/>
      <c r="N85" s="53"/>
      <c r="O85" s="55"/>
      <c r="P85" s="53"/>
      <c r="Q85" s="55"/>
      <c r="R85" s="53"/>
      <c r="S85" s="55"/>
      <c r="T85" s="56"/>
    </row>
    <row r="86" spans="3:20" ht="18.95" customHeight="1">
      <c r="C86" s="45" t="s">
        <v>334</v>
      </c>
      <c r="D86" s="50" t="s">
        <v>158</v>
      </c>
      <c r="E86" s="50" t="s">
        <v>335</v>
      </c>
      <c r="F86" s="51" t="s">
        <v>148</v>
      </c>
      <c r="G86" s="52"/>
      <c r="H86" s="53"/>
      <c r="I86" s="54"/>
      <c r="J86" s="53"/>
      <c r="K86" s="55"/>
      <c r="L86" s="53"/>
      <c r="M86" s="55"/>
      <c r="N86" s="53"/>
      <c r="O86" s="55"/>
      <c r="P86" s="53"/>
      <c r="Q86" s="55"/>
      <c r="R86" s="53"/>
      <c r="S86" s="55"/>
      <c r="T86" s="56"/>
    </row>
    <row r="87" spans="3:20" ht="18.95" customHeight="1">
      <c r="C87" s="45" t="s">
        <v>336</v>
      </c>
      <c r="D87" s="50" t="s">
        <v>137</v>
      </c>
      <c r="E87" s="50" t="s">
        <v>337</v>
      </c>
      <c r="F87" s="51" t="s">
        <v>128</v>
      </c>
      <c r="G87" s="52"/>
      <c r="H87" s="53"/>
      <c r="I87" s="54"/>
      <c r="J87" s="53"/>
      <c r="K87" s="55"/>
      <c r="L87" s="53"/>
      <c r="M87" s="55"/>
      <c r="N87" s="53"/>
      <c r="O87" s="55"/>
      <c r="P87" s="53"/>
      <c r="Q87" s="55"/>
      <c r="R87" s="53"/>
      <c r="S87" s="55"/>
      <c r="T87" s="56"/>
    </row>
    <row r="88" spans="3:20" ht="18.95" customHeight="1">
      <c r="C88" s="45" t="s">
        <v>338</v>
      </c>
      <c r="D88" s="50" t="s">
        <v>137</v>
      </c>
      <c r="E88" s="50" t="s">
        <v>339</v>
      </c>
      <c r="F88" s="51" t="s">
        <v>128</v>
      </c>
      <c r="G88" s="52"/>
      <c r="H88" s="53"/>
      <c r="I88" s="54"/>
      <c r="J88" s="53"/>
      <c r="K88" s="55"/>
      <c r="L88" s="53"/>
      <c r="M88" s="55"/>
      <c r="N88" s="53"/>
      <c r="O88" s="55"/>
      <c r="P88" s="53"/>
      <c r="Q88" s="55"/>
      <c r="R88" s="53"/>
      <c r="S88" s="55"/>
      <c r="T88" s="56"/>
    </row>
    <row r="89" spans="3:20" ht="18.95" customHeight="1">
      <c r="C89" s="45" t="s">
        <v>340</v>
      </c>
      <c r="D89" s="50" t="s">
        <v>137</v>
      </c>
      <c r="E89" s="50" t="s">
        <v>341</v>
      </c>
      <c r="F89" s="51" t="s">
        <v>128</v>
      </c>
      <c r="G89" s="52"/>
      <c r="H89" s="53"/>
      <c r="I89" s="54"/>
      <c r="J89" s="53"/>
      <c r="K89" s="55"/>
      <c r="L89" s="53"/>
      <c r="M89" s="55"/>
      <c r="N89" s="53"/>
      <c r="O89" s="55"/>
      <c r="P89" s="53"/>
      <c r="Q89" s="55"/>
      <c r="R89" s="53"/>
      <c r="S89" s="55"/>
      <c r="T89" s="56"/>
    </row>
    <row r="90" spans="3:20" ht="18.95" customHeight="1">
      <c r="C90" s="45" t="s">
        <v>342</v>
      </c>
      <c r="D90" s="50" t="s">
        <v>137</v>
      </c>
      <c r="E90" s="50" t="s">
        <v>343</v>
      </c>
      <c r="F90" s="51" t="s">
        <v>128</v>
      </c>
      <c r="G90" s="52"/>
      <c r="H90" s="53"/>
      <c r="I90" s="54"/>
      <c r="J90" s="53"/>
      <c r="K90" s="55"/>
      <c r="L90" s="53"/>
      <c r="M90" s="55"/>
      <c r="N90" s="53"/>
      <c r="O90" s="55"/>
      <c r="P90" s="53"/>
      <c r="Q90" s="55"/>
      <c r="R90" s="53"/>
      <c r="S90" s="55"/>
      <c r="T90" s="56"/>
    </row>
    <row r="91" spans="3:20" ht="18.95" customHeight="1">
      <c r="C91" s="45" t="s">
        <v>344</v>
      </c>
      <c r="D91" s="50" t="s">
        <v>137</v>
      </c>
      <c r="E91" s="50" t="s">
        <v>345</v>
      </c>
      <c r="F91" s="51" t="s">
        <v>128</v>
      </c>
      <c r="G91" s="52"/>
      <c r="H91" s="53"/>
      <c r="I91" s="54"/>
      <c r="J91" s="53"/>
      <c r="K91" s="55"/>
      <c r="L91" s="53"/>
      <c r="M91" s="55"/>
      <c r="N91" s="53"/>
      <c r="O91" s="55"/>
      <c r="P91" s="53"/>
      <c r="Q91" s="55"/>
      <c r="R91" s="53"/>
      <c r="S91" s="55"/>
      <c r="T91" s="56"/>
    </row>
    <row r="92" spans="3:20" ht="18.95" customHeight="1">
      <c r="C92" s="45" t="s">
        <v>346</v>
      </c>
      <c r="D92" s="50" t="s">
        <v>347</v>
      </c>
      <c r="E92" s="50"/>
      <c r="F92" s="51" t="s">
        <v>348</v>
      </c>
      <c r="G92" s="52"/>
      <c r="H92" s="53"/>
      <c r="I92" s="54"/>
      <c r="J92" s="53"/>
      <c r="K92" s="55"/>
      <c r="L92" s="53"/>
      <c r="M92" s="55"/>
      <c r="N92" s="53"/>
      <c r="O92" s="55"/>
      <c r="P92" s="53"/>
      <c r="Q92" s="55"/>
      <c r="R92" s="53"/>
      <c r="S92" s="55"/>
      <c r="T92" s="56"/>
    </row>
    <row r="93" spans="3:20" ht="18.95" customHeight="1">
      <c r="C93" s="45" t="s">
        <v>349</v>
      </c>
      <c r="D93" s="50" t="s">
        <v>350</v>
      </c>
      <c r="E93" s="50" t="s">
        <v>351</v>
      </c>
      <c r="F93" s="51" t="s">
        <v>348</v>
      </c>
      <c r="G93" s="52"/>
      <c r="H93" s="53"/>
      <c r="I93" s="54"/>
      <c r="J93" s="53"/>
      <c r="K93" s="55"/>
      <c r="L93" s="53"/>
      <c r="M93" s="55"/>
      <c r="N93" s="53"/>
      <c r="O93" s="55"/>
      <c r="P93" s="53"/>
      <c r="Q93" s="55"/>
      <c r="R93" s="53"/>
      <c r="S93" s="55"/>
      <c r="T93" s="56"/>
    </row>
    <row r="94" spans="3:20" ht="18.95" customHeight="1">
      <c r="C94" s="45" t="s">
        <v>352</v>
      </c>
      <c r="D94" s="50" t="s">
        <v>353</v>
      </c>
      <c r="E94" s="50"/>
      <c r="F94" s="51" t="s">
        <v>354</v>
      </c>
      <c r="G94" s="52"/>
      <c r="H94" s="53"/>
      <c r="I94" s="54"/>
      <c r="J94" s="53"/>
      <c r="K94" s="55"/>
      <c r="L94" s="53"/>
      <c r="M94" s="55"/>
      <c r="N94" s="53"/>
      <c r="O94" s="55"/>
      <c r="P94" s="53"/>
      <c r="Q94" s="55"/>
      <c r="R94" s="53"/>
      <c r="S94" s="55"/>
      <c r="T94" s="56"/>
    </row>
    <row r="95" spans="3:20" ht="18.95" customHeight="1">
      <c r="C95" s="45" t="s">
        <v>355</v>
      </c>
      <c r="D95" s="50" t="s">
        <v>356</v>
      </c>
      <c r="E95" s="50"/>
      <c r="F95" s="51" t="s">
        <v>348</v>
      </c>
      <c r="G95" s="52"/>
      <c r="H95" s="53"/>
      <c r="I95" s="54"/>
      <c r="J95" s="53"/>
      <c r="K95" s="55"/>
      <c r="L95" s="53"/>
      <c r="M95" s="55"/>
      <c r="N95" s="53"/>
      <c r="O95" s="55"/>
      <c r="P95" s="53"/>
      <c r="Q95" s="55"/>
      <c r="R95" s="53"/>
      <c r="S95" s="55"/>
      <c r="T95" s="56"/>
    </row>
    <row r="96" spans="3:20" ht="18.95" customHeight="1">
      <c r="C96" s="45" t="s">
        <v>357</v>
      </c>
      <c r="D96" s="50" t="s">
        <v>358</v>
      </c>
      <c r="E96" s="50"/>
      <c r="F96" s="51" t="s">
        <v>348</v>
      </c>
      <c r="G96" s="52"/>
      <c r="H96" s="53"/>
      <c r="I96" s="54"/>
      <c r="J96" s="53"/>
      <c r="K96" s="55"/>
      <c r="L96" s="53"/>
      <c r="M96" s="55"/>
      <c r="N96" s="53"/>
      <c r="O96" s="55"/>
      <c r="P96" s="53"/>
      <c r="Q96" s="55"/>
      <c r="R96" s="53"/>
      <c r="S96" s="55"/>
      <c r="T96" s="56"/>
    </row>
    <row r="97" spans="3:20" ht="18.95" customHeight="1">
      <c r="C97" s="45" t="s">
        <v>359</v>
      </c>
      <c r="D97" s="50" t="s">
        <v>360</v>
      </c>
      <c r="E97" s="50" t="s">
        <v>361</v>
      </c>
      <c r="F97" s="51" t="s">
        <v>128</v>
      </c>
      <c r="G97" s="52"/>
      <c r="H97" s="53"/>
      <c r="I97" s="54"/>
      <c r="J97" s="53"/>
      <c r="K97" s="55"/>
      <c r="L97" s="53"/>
      <c r="M97" s="55"/>
      <c r="N97" s="53"/>
      <c r="O97" s="55"/>
      <c r="P97" s="53"/>
      <c r="Q97" s="55"/>
      <c r="R97" s="53"/>
      <c r="S97" s="55"/>
      <c r="T97" s="56"/>
    </row>
    <row r="98" spans="3:20" ht="18.95" customHeight="1">
      <c r="C98" s="45" t="s">
        <v>362</v>
      </c>
      <c r="D98" s="50" t="s">
        <v>363</v>
      </c>
      <c r="E98" s="50" t="s">
        <v>364</v>
      </c>
      <c r="F98" s="51" t="s">
        <v>128</v>
      </c>
      <c r="G98" s="52"/>
      <c r="H98" s="53"/>
      <c r="I98" s="54"/>
      <c r="J98" s="53"/>
      <c r="K98" s="55"/>
      <c r="L98" s="53"/>
      <c r="M98" s="55"/>
      <c r="N98" s="53"/>
      <c r="O98" s="55"/>
      <c r="P98" s="53"/>
      <c r="Q98" s="55"/>
      <c r="R98" s="53"/>
      <c r="S98" s="55"/>
      <c r="T98" s="56"/>
    </row>
    <row r="99" spans="3:20" ht="18.95" customHeight="1">
      <c r="C99" s="45" t="s">
        <v>365</v>
      </c>
      <c r="D99" s="50" t="s">
        <v>366</v>
      </c>
      <c r="E99" s="50" t="s">
        <v>367</v>
      </c>
      <c r="F99" s="51" t="s">
        <v>128</v>
      </c>
      <c r="G99" s="52"/>
      <c r="H99" s="53"/>
      <c r="I99" s="54"/>
      <c r="J99" s="53"/>
      <c r="K99" s="55"/>
      <c r="L99" s="53"/>
      <c r="M99" s="55"/>
      <c r="N99" s="53"/>
      <c r="O99" s="55"/>
      <c r="P99" s="53"/>
      <c r="Q99" s="55"/>
      <c r="R99" s="53"/>
      <c r="S99" s="55"/>
      <c r="T99" s="56"/>
    </row>
    <row r="100" spans="3:20" ht="18.95" customHeight="1">
      <c r="C100" s="45" t="s">
        <v>368</v>
      </c>
      <c r="D100" s="50" t="s">
        <v>369</v>
      </c>
      <c r="E100" s="50" t="s">
        <v>370</v>
      </c>
      <c r="F100" s="51" t="s">
        <v>128</v>
      </c>
      <c r="G100" s="52"/>
      <c r="H100" s="53"/>
      <c r="I100" s="54"/>
      <c r="J100" s="53"/>
      <c r="K100" s="55"/>
      <c r="L100" s="53"/>
      <c r="M100" s="55"/>
      <c r="N100" s="53"/>
      <c r="O100" s="55"/>
      <c r="P100" s="53"/>
      <c r="Q100" s="55"/>
      <c r="R100" s="53"/>
      <c r="S100" s="55"/>
      <c r="T100" s="56"/>
    </row>
    <row r="101" spans="3:20" ht="18.95" customHeight="1">
      <c r="C101" s="45" t="s">
        <v>371</v>
      </c>
      <c r="D101" s="50" t="s">
        <v>372</v>
      </c>
      <c r="E101" s="50" t="s">
        <v>373</v>
      </c>
      <c r="F101" s="51" t="s">
        <v>348</v>
      </c>
      <c r="G101" s="52"/>
      <c r="H101" s="53"/>
      <c r="I101" s="54"/>
      <c r="J101" s="53"/>
      <c r="K101" s="55"/>
      <c r="L101" s="53"/>
      <c r="M101" s="55"/>
      <c r="N101" s="53"/>
      <c r="O101" s="55"/>
      <c r="P101" s="53"/>
      <c r="Q101" s="55"/>
      <c r="R101" s="53"/>
      <c r="S101" s="55"/>
      <c r="T101" s="56"/>
    </row>
    <row r="102" spans="3:20" ht="18.95" customHeight="1">
      <c r="C102" s="45" t="s">
        <v>374</v>
      </c>
      <c r="D102" s="50" t="s">
        <v>375</v>
      </c>
      <c r="E102" s="50" t="s">
        <v>373</v>
      </c>
      <c r="F102" s="51" t="s">
        <v>348</v>
      </c>
      <c r="G102" s="52"/>
      <c r="H102" s="53"/>
      <c r="I102" s="54"/>
      <c r="J102" s="53"/>
      <c r="K102" s="55"/>
      <c r="L102" s="53"/>
      <c r="M102" s="55"/>
      <c r="N102" s="53"/>
      <c r="O102" s="55"/>
      <c r="P102" s="53"/>
      <c r="Q102" s="55"/>
      <c r="R102" s="53"/>
      <c r="S102" s="55"/>
      <c r="T102" s="56"/>
    </row>
    <row r="103" spans="3:20" ht="18.95" customHeight="1">
      <c r="C103" s="45" t="s">
        <v>376</v>
      </c>
      <c r="D103" s="50" t="s">
        <v>377</v>
      </c>
      <c r="E103" s="50" t="s">
        <v>378</v>
      </c>
      <c r="F103" s="51" t="s">
        <v>348</v>
      </c>
      <c r="G103" s="52"/>
      <c r="H103" s="53"/>
      <c r="I103" s="54"/>
      <c r="J103" s="53"/>
      <c r="K103" s="55"/>
      <c r="L103" s="53"/>
      <c r="M103" s="55"/>
      <c r="N103" s="53"/>
      <c r="O103" s="55"/>
      <c r="P103" s="53"/>
      <c r="Q103" s="55"/>
      <c r="R103" s="53"/>
      <c r="S103" s="55"/>
      <c r="T103" s="56"/>
    </row>
    <row r="104" spans="3:20" ht="18.95" customHeight="1">
      <c r="C104" s="45" t="s">
        <v>379</v>
      </c>
      <c r="D104" s="50" t="s">
        <v>380</v>
      </c>
      <c r="E104" s="50" t="s">
        <v>1193</v>
      </c>
      <c r="F104" s="51" t="s">
        <v>348</v>
      </c>
      <c r="G104" s="52"/>
      <c r="H104" s="53"/>
      <c r="I104" s="54"/>
      <c r="J104" s="53"/>
      <c r="K104" s="55"/>
      <c r="L104" s="53"/>
      <c r="M104" s="55"/>
      <c r="N104" s="53"/>
      <c r="O104" s="55"/>
      <c r="P104" s="53"/>
      <c r="Q104" s="55"/>
      <c r="R104" s="53"/>
      <c r="S104" s="55"/>
      <c r="T104" s="56"/>
    </row>
    <row r="105" spans="3:20" ht="18.95" customHeight="1">
      <c r="C105" s="45" t="s">
        <v>382</v>
      </c>
      <c r="D105" s="50" t="s">
        <v>383</v>
      </c>
      <c r="E105" s="50" t="s">
        <v>378</v>
      </c>
      <c r="F105" s="51" t="s">
        <v>348</v>
      </c>
      <c r="G105" s="52"/>
      <c r="H105" s="53"/>
      <c r="I105" s="54"/>
      <c r="J105" s="53"/>
      <c r="K105" s="55"/>
      <c r="L105" s="53"/>
      <c r="M105" s="55"/>
      <c r="N105" s="53"/>
      <c r="O105" s="55"/>
      <c r="P105" s="53"/>
      <c r="Q105" s="55"/>
      <c r="R105" s="53"/>
      <c r="S105" s="55"/>
      <c r="T105" s="56"/>
    </row>
    <row r="106" spans="3:20" ht="18.95" customHeight="1">
      <c r="C106" s="45" t="s">
        <v>384</v>
      </c>
      <c r="D106" s="50" t="s">
        <v>385</v>
      </c>
      <c r="E106" s="50" t="s">
        <v>381</v>
      </c>
      <c r="F106" s="51" t="s">
        <v>348</v>
      </c>
      <c r="G106" s="52"/>
      <c r="H106" s="53"/>
      <c r="I106" s="54"/>
      <c r="J106" s="53"/>
      <c r="K106" s="55"/>
      <c r="L106" s="53"/>
      <c r="M106" s="55"/>
      <c r="N106" s="53"/>
      <c r="O106" s="55"/>
      <c r="P106" s="53"/>
      <c r="Q106" s="55"/>
      <c r="R106" s="53"/>
      <c r="S106" s="55"/>
      <c r="T106" s="56"/>
    </row>
    <row r="107" spans="3:20" ht="18.95" customHeight="1">
      <c r="C107" s="45" t="s">
        <v>386</v>
      </c>
      <c r="D107" s="50" t="s">
        <v>387</v>
      </c>
      <c r="E107" s="50" t="s">
        <v>388</v>
      </c>
      <c r="F107" s="51" t="s">
        <v>389</v>
      </c>
      <c r="G107" s="52"/>
      <c r="H107" s="53"/>
      <c r="I107" s="54"/>
      <c r="J107" s="53"/>
      <c r="K107" s="55"/>
      <c r="L107" s="53"/>
      <c r="M107" s="55"/>
      <c r="N107" s="53"/>
      <c r="O107" s="55"/>
      <c r="P107" s="53"/>
      <c r="Q107" s="55"/>
      <c r="R107" s="53"/>
      <c r="S107" s="55"/>
      <c r="T107" s="56"/>
    </row>
    <row r="108" spans="3:20" ht="18.95" customHeight="1">
      <c r="C108" s="45" t="s">
        <v>390</v>
      </c>
      <c r="D108" s="50" t="s">
        <v>391</v>
      </c>
      <c r="E108" s="50" t="s">
        <v>392</v>
      </c>
      <c r="F108" s="51" t="s">
        <v>393</v>
      </c>
      <c r="G108" s="52"/>
      <c r="H108" s="53"/>
      <c r="I108" s="54"/>
      <c r="J108" s="53"/>
      <c r="K108" s="55"/>
      <c r="L108" s="53"/>
      <c r="M108" s="55"/>
      <c r="N108" s="53"/>
      <c r="O108" s="55"/>
      <c r="P108" s="53"/>
      <c r="Q108" s="55"/>
      <c r="R108" s="53"/>
      <c r="S108" s="55"/>
      <c r="T108" s="56"/>
    </row>
    <row r="109" spans="3:20" ht="18.95" customHeight="1">
      <c r="C109" s="45" t="s">
        <v>394</v>
      </c>
      <c r="D109" s="50" t="s">
        <v>391</v>
      </c>
      <c r="E109" s="50" t="s">
        <v>395</v>
      </c>
      <c r="F109" s="51" t="s">
        <v>393</v>
      </c>
      <c r="G109" s="52"/>
      <c r="H109" s="53"/>
      <c r="I109" s="54"/>
      <c r="J109" s="53"/>
      <c r="K109" s="55"/>
      <c r="L109" s="53"/>
      <c r="M109" s="55"/>
      <c r="N109" s="53"/>
      <c r="O109" s="55"/>
      <c r="P109" s="53"/>
      <c r="Q109" s="55"/>
      <c r="R109" s="53"/>
      <c r="S109" s="55"/>
      <c r="T109" s="56"/>
    </row>
    <row r="110" spans="3:20" ht="18.95" customHeight="1">
      <c r="C110" s="45" t="s">
        <v>396</v>
      </c>
      <c r="D110" s="50" t="s">
        <v>391</v>
      </c>
      <c r="E110" s="50" t="s">
        <v>397</v>
      </c>
      <c r="F110" s="51" t="s">
        <v>393</v>
      </c>
      <c r="G110" s="52"/>
      <c r="H110" s="53"/>
      <c r="I110" s="54"/>
      <c r="J110" s="53"/>
      <c r="K110" s="55"/>
      <c r="L110" s="53"/>
      <c r="M110" s="55"/>
      <c r="N110" s="53"/>
      <c r="O110" s="55"/>
      <c r="P110" s="53"/>
      <c r="Q110" s="55"/>
      <c r="R110" s="53"/>
      <c r="S110" s="55"/>
      <c r="T110" s="56"/>
    </row>
    <row r="111" spans="3:20" ht="18.95" customHeight="1">
      <c r="C111" s="45" t="s">
        <v>398</v>
      </c>
      <c r="D111" s="50" t="s">
        <v>391</v>
      </c>
      <c r="E111" s="50" t="s">
        <v>399</v>
      </c>
      <c r="F111" s="51" t="s">
        <v>393</v>
      </c>
      <c r="G111" s="52"/>
      <c r="H111" s="53"/>
      <c r="I111" s="54"/>
      <c r="J111" s="53"/>
      <c r="K111" s="55"/>
      <c r="L111" s="53"/>
      <c r="M111" s="55"/>
      <c r="N111" s="53"/>
      <c r="O111" s="55"/>
      <c r="P111" s="53"/>
      <c r="Q111" s="55"/>
      <c r="R111" s="53"/>
      <c r="S111" s="55"/>
      <c r="T111" s="56"/>
    </row>
    <row r="112" spans="3:20" ht="18.95" customHeight="1">
      <c r="C112" s="45" t="s">
        <v>400</v>
      </c>
      <c r="D112" s="50" t="s">
        <v>391</v>
      </c>
      <c r="E112" s="50" t="s">
        <v>401</v>
      </c>
      <c r="F112" s="51" t="s">
        <v>393</v>
      </c>
      <c r="G112" s="52"/>
      <c r="H112" s="53"/>
      <c r="I112" s="54"/>
      <c r="J112" s="53"/>
      <c r="K112" s="55"/>
      <c r="L112" s="53"/>
      <c r="M112" s="55"/>
      <c r="N112" s="53"/>
      <c r="O112" s="55"/>
      <c r="P112" s="53"/>
      <c r="Q112" s="55"/>
      <c r="R112" s="53"/>
      <c r="S112" s="55"/>
      <c r="T112" s="56"/>
    </row>
    <row r="113" spans="3:20" ht="18.95" customHeight="1">
      <c r="C113" s="45" t="s">
        <v>402</v>
      </c>
      <c r="D113" s="50" t="s">
        <v>391</v>
      </c>
      <c r="E113" s="50" t="s">
        <v>403</v>
      </c>
      <c r="F113" s="51" t="s">
        <v>393</v>
      </c>
      <c r="G113" s="52"/>
      <c r="H113" s="53"/>
      <c r="I113" s="54"/>
      <c r="J113" s="53"/>
      <c r="K113" s="55"/>
      <c r="L113" s="53"/>
      <c r="M113" s="55"/>
      <c r="N113" s="53"/>
      <c r="O113" s="55"/>
      <c r="P113" s="53"/>
      <c r="Q113" s="55"/>
      <c r="R113" s="53"/>
      <c r="S113" s="55"/>
      <c r="T113" s="56"/>
    </row>
    <row r="114" spans="3:20" ht="18.95" customHeight="1">
      <c r="C114" s="45" t="s">
        <v>404</v>
      </c>
      <c r="D114" s="50" t="s">
        <v>391</v>
      </c>
      <c r="E114" s="50" t="s">
        <v>405</v>
      </c>
      <c r="F114" s="51" t="s">
        <v>393</v>
      </c>
      <c r="G114" s="52"/>
      <c r="H114" s="53"/>
      <c r="I114" s="54"/>
      <c r="J114" s="53"/>
      <c r="K114" s="55"/>
      <c r="L114" s="53"/>
      <c r="M114" s="55"/>
      <c r="N114" s="53"/>
      <c r="O114" s="55"/>
      <c r="P114" s="53"/>
      <c r="Q114" s="55"/>
      <c r="R114" s="53"/>
      <c r="S114" s="55"/>
      <c r="T114" s="56"/>
    </row>
    <row r="115" spans="3:20" ht="18.95" customHeight="1">
      <c r="C115" s="45" t="s">
        <v>406</v>
      </c>
      <c r="D115" s="50" t="s">
        <v>391</v>
      </c>
      <c r="E115" s="50" t="s">
        <v>407</v>
      </c>
      <c r="F115" s="51" t="s">
        <v>393</v>
      </c>
      <c r="G115" s="52"/>
      <c r="H115" s="53"/>
      <c r="I115" s="54"/>
      <c r="J115" s="53"/>
      <c r="K115" s="55"/>
      <c r="L115" s="53"/>
      <c r="M115" s="55"/>
      <c r="N115" s="53"/>
      <c r="O115" s="55"/>
      <c r="P115" s="53"/>
      <c r="Q115" s="55"/>
      <c r="R115" s="53"/>
      <c r="S115" s="55"/>
      <c r="T115" s="56"/>
    </row>
    <row r="116" spans="3:20" ht="18.95" customHeight="1">
      <c r="C116" s="45" t="s">
        <v>406</v>
      </c>
      <c r="D116" s="50" t="s">
        <v>391</v>
      </c>
      <c r="E116" s="50" t="s">
        <v>1992</v>
      </c>
      <c r="F116" s="51" t="s">
        <v>393</v>
      </c>
      <c r="G116" s="52"/>
      <c r="H116" s="53"/>
      <c r="I116" s="54"/>
      <c r="J116" s="53"/>
      <c r="K116" s="55"/>
      <c r="L116" s="53"/>
      <c r="M116" s="55"/>
      <c r="N116" s="53"/>
      <c r="O116" s="55"/>
      <c r="P116" s="53"/>
      <c r="Q116" s="55"/>
      <c r="R116" s="53"/>
      <c r="S116" s="55"/>
      <c r="T116" s="56"/>
    </row>
    <row r="117" spans="3:20" ht="18.95" customHeight="1">
      <c r="C117" s="45" t="s">
        <v>406</v>
      </c>
      <c r="D117" s="50" t="s">
        <v>391</v>
      </c>
      <c r="E117" s="50" t="s">
        <v>1993</v>
      </c>
      <c r="F117" s="51" t="s">
        <v>393</v>
      </c>
      <c r="G117" s="52"/>
      <c r="H117" s="53"/>
      <c r="I117" s="54"/>
      <c r="J117" s="53"/>
      <c r="K117" s="55"/>
      <c r="L117" s="53"/>
      <c r="M117" s="55"/>
      <c r="N117" s="53"/>
      <c r="O117" s="55"/>
      <c r="P117" s="53"/>
      <c r="Q117" s="55"/>
      <c r="R117" s="53"/>
      <c r="S117" s="55"/>
      <c r="T117" s="56"/>
    </row>
    <row r="118" spans="3:20" ht="18.95" customHeight="1">
      <c r="C118" s="45" t="s">
        <v>406</v>
      </c>
      <c r="D118" s="50" t="s">
        <v>391</v>
      </c>
      <c r="E118" s="50" t="s">
        <v>1994</v>
      </c>
      <c r="F118" s="51" t="s">
        <v>393</v>
      </c>
      <c r="G118" s="52"/>
      <c r="H118" s="53"/>
      <c r="I118" s="54"/>
      <c r="J118" s="53"/>
      <c r="K118" s="55"/>
      <c r="L118" s="53"/>
      <c r="M118" s="55"/>
      <c r="N118" s="53"/>
      <c r="O118" s="55"/>
      <c r="P118" s="53"/>
      <c r="Q118" s="55"/>
      <c r="R118" s="53"/>
      <c r="S118" s="55"/>
      <c r="T118" s="56"/>
    </row>
    <row r="119" spans="3:20" ht="18.95" customHeight="1">
      <c r="D119" s="50"/>
      <c r="E119" s="50"/>
      <c r="F119" s="51"/>
      <c r="G119" s="52"/>
      <c r="H119" s="53"/>
      <c r="I119" s="54"/>
      <c r="J119" s="53"/>
      <c r="K119" s="55"/>
      <c r="L119" s="53"/>
      <c r="M119" s="55"/>
      <c r="N119" s="53"/>
      <c r="O119" s="55"/>
      <c r="P119" s="53"/>
      <c r="Q119" s="55"/>
      <c r="R119" s="53"/>
      <c r="S119" s="55"/>
      <c r="T119" s="56"/>
    </row>
    <row r="120" spans="3:20" ht="18.95" customHeight="1">
      <c r="D120" s="50"/>
      <c r="E120" s="50"/>
      <c r="F120" s="51"/>
      <c r="G120" s="52"/>
      <c r="H120" s="53"/>
      <c r="I120" s="54"/>
      <c r="J120" s="53"/>
      <c r="K120" s="55"/>
      <c r="L120" s="53"/>
      <c r="M120" s="55"/>
      <c r="N120" s="53"/>
      <c r="O120" s="55"/>
      <c r="P120" s="53"/>
      <c r="Q120" s="55"/>
      <c r="R120" s="53"/>
      <c r="S120" s="55"/>
      <c r="T120" s="56"/>
    </row>
    <row r="121" spans="3:20" ht="18.95" customHeight="1">
      <c r="D121" s="50"/>
      <c r="E121" s="50"/>
      <c r="F121" s="51"/>
      <c r="G121" s="52"/>
      <c r="H121" s="53"/>
      <c r="I121" s="54"/>
      <c r="J121" s="53"/>
      <c r="K121" s="55"/>
      <c r="L121" s="53"/>
      <c r="M121" s="55"/>
      <c r="N121" s="53"/>
      <c r="O121" s="55"/>
      <c r="P121" s="53"/>
      <c r="Q121" s="55"/>
      <c r="R121" s="53"/>
      <c r="S121" s="55"/>
      <c r="T121" s="56"/>
    </row>
    <row r="122" spans="3:20" ht="18.95" customHeight="1">
      <c r="D122" s="50"/>
      <c r="E122" s="50"/>
      <c r="F122" s="51"/>
      <c r="G122" s="52"/>
      <c r="H122" s="53"/>
      <c r="I122" s="54"/>
      <c r="J122" s="53"/>
      <c r="K122" s="55"/>
      <c r="L122" s="53"/>
      <c r="M122" s="55"/>
      <c r="N122" s="53"/>
      <c r="O122" s="55"/>
      <c r="P122" s="53"/>
      <c r="Q122" s="55"/>
      <c r="R122" s="53"/>
      <c r="S122" s="55"/>
      <c r="T122" s="56"/>
    </row>
    <row r="123" spans="3:20" ht="18.95" customHeight="1">
      <c r="D123" s="50"/>
      <c r="E123" s="50"/>
      <c r="F123" s="51"/>
      <c r="G123" s="52"/>
      <c r="H123" s="53"/>
      <c r="I123" s="54"/>
      <c r="J123" s="53"/>
      <c r="K123" s="55"/>
      <c r="L123" s="53"/>
      <c r="M123" s="55"/>
      <c r="N123" s="53"/>
      <c r="O123" s="55"/>
      <c r="P123" s="53"/>
      <c r="Q123" s="55"/>
      <c r="R123" s="53"/>
      <c r="S123" s="55"/>
      <c r="T123" s="56"/>
    </row>
  </sheetData>
  <mergeCells count="15">
    <mergeCell ref="L1:P1"/>
    <mergeCell ref="F2:F3"/>
    <mergeCell ref="G2:G3"/>
    <mergeCell ref="J2:K2"/>
    <mergeCell ref="N2:O2"/>
    <mergeCell ref="D1:K1"/>
    <mergeCell ref="E2:E3"/>
    <mergeCell ref="D2:D3"/>
    <mergeCell ref="P2:Q2"/>
    <mergeCell ref="R2:S2"/>
    <mergeCell ref="T2:T3"/>
    <mergeCell ref="A2:A3"/>
    <mergeCell ref="L2:M2"/>
    <mergeCell ref="B2:B3"/>
    <mergeCell ref="C2:C3"/>
  </mergeCells>
  <phoneticPr fontId="2" type="noConversion"/>
  <printOptions horizontalCentered="1" verticalCentered="1"/>
  <pageMargins left="0.74803149606299213" right="0.35433070866141736" top="0.59055118110236227" bottom="0.59055118110236227" header="0.51181102362204722" footer="0.47244094488188981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3:Y259"/>
  <sheetViews>
    <sheetView showZeros="0" view="pageBreakPreview" topLeftCell="D1" zoomScale="85" zoomScaleNormal="100" zoomScaleSheetLayoutView="85" workbookViewId="0">
      <selection activeCell="M16" sqref="M16"/>
    </sheetView>
  </sheetViews>
  <sheetFormatPr defaultRowHeight="22.5" customHeight="1"/>
  <cols>
    <col min="1" max="1" width="18.77734375" style="10" hidden="1" customWidth="1"/>
    <col min="2" max="2" width="19.109375" style="10" hidden="1" customWidth="1"/>
    <col min="3" max="3" width="24" style="10" hidden="1" customWidth="1"/>
    <col min="4" max="4" width="23.88671875" style="10" customWidth="1"/>
    <col min="5" max="5" width="23.6640625" style="10" customWidth="1"/>
    <col min="6" max="6" width="4.33203125" style="43" customWidth="1"/>
    <col min="7" max="7" width="4.33203125" style="6" hidden="1" customWidth="1"/>
    <col min="8" max="25" width="7.77734375" style="10" customWidth="1"/>
    <col min="26" max="16384" width="8.88671875" style="10"/>
  </cols>
  <sheetData>
    <row r="3" spans="1:25" ht="22.5" customHeight="1">
      <c r="D3" s="250" t="s">
        <v>1114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</row>
    <row r="4" spans="1:25" ht="22.5" customHeight="1">
      <c r="A4" s="44" t="s">
        <v>1211</v>
      </c>
      <c r="B4" s="44" t="s">
        <v>1212</v>
      </c>
      <c r="C4" s="44" t="s">
        <v>1213</v>
      </c>
      <c r="D4" s="252" t="s">
        <v>1214</v>
      </c>
      <c r="E4" s="252" t="s">
        <v>1215</v>
      </c>
      <c r="F4" s="252" t="s">
        <v>1216</v>
      </c>
      <c r="G4" s="86" t="s">
        <v>1217</v>
      </c>
      <c r="H4" s="87"/>
      <c r="I4" s="87"/>
      <c r="J4" s="87"/>
      <c r="K4" s="87" t="s">
        <v>1218</v>
      </c>
      <c r="L4" s="87" t="s">
        <v>1219</v>
      </c>
      <c r="M4" s="87" t="s">
        <v>1220</v>
      </c>
      <c r="N4" s="87" t="s">
        <v>1221</v>
      </c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</row>
    <row r="5" spans="1:25" ht="22.5" customHeight="1">
      <c r="A5" s="44"/>
      <c r="B5" s="44"/>
      <c r="C5" s="44"/>
      <c r="D5" s="253"/>
      <c r="E5" s="253"/>
      <c r="F5" s="253"/>
      <c r="G5" s="88"/>
      <c r="H5" s="88" t="s">
        <v>1178</v>
      </c>
      <c r="I5" s="88" t="s">
        <v>1222</v>
      </c>
      <c r="J5" s="88" t="s">
        <v>1223</v>
      </c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</row>
    <row r="6" spans="1:25" ht="22.5" customHeight="1">
      <c r="A6" s="44"/>
      <c r="B6" s="44"/>
      <c r="C6" s="44"/>
      <c r="D6" s="254"/>
      <c r="E6" s="254"/>
      <c r="F6" s="254"/>
      <c r="G6" s="89"/>
      <c r="H6" s="90"/>
      <c r="I6" s="90"/>
      <c r="J6" s="90"/>
      <c r="K6" s="90" t="s">
        <v>1224</v>
      </c>
      <c r="L6" s="90" t="s">
        <v>1224</v>
      </c>
      <c r="M6" s="90" t="s">
        <v>1225</v>
      </c>
      <c r="N6" s="90" t="s">
        <v>1226</v>
      </c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2.5" customHeight="1">
      <c r="C7" s="10">
        <v>59751467012</v>
      </c>
      <c r="D7" s="11" t="s">
        <v>126</v>
      </c>
      <c r="E7" s="11" t="s">
        <v>127</v>
      </c>
      <c r="F7" s="91" t="s">
        <v>128</v>
      </c>
      <c r="G7" s="8"/>
      <c r="H7" s="39">
        <v>245</v>
      </c>
      <c r="I7" s="39"/>
      <c r="J7" s="39">
        <v>244.1</v>
      </c>
      <c r="K7" s="39">
        <v>71.400000000000006</v>
      </c>
      <c r="L7" s="39">
        <v>154.80000000000001</v>
      </c>
      <c r="M7" s="39">
        <v>17.899999999999999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5" ht="22.5" customHeight="1">
      <c r="C8" s="10">
        <v>59751467013</v>
      </c>
      <c r="D8" s="11" t="s">
        <v>126</v>
      </c>
      <c r="E8" s="11" t="s">
        <v>130</v>
      </c>
      <c r="F8" s="91" t="s">
        <v>128</v>
      </c>
      <c r="G8" s="8"/>
      <c r="H8" s="39">
        <v>28</v>
      </c>
      <c r="I8" s="39"/>
      <c r="J8" s="39">
        <v>27.3</v>
      </c>
      <c r="K8" s="39">
        <v>17</v>
      </c>
      <c r="L8" s="39"/>
      <c r="M8" s="39"/>
      <c r="N8" s="39">
        <v>10.3</v>
      </c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25" ht="22.5" customHeight="1">
      <c r="C9" s="10">
        <v>59751467014</v>
      </c>
      <c r="D9" s="11" t="s">
        <v>126</v>
      </c>
      <c r="E9" s="11" t="s">
        <v>132</v>
      </c>
      <c r="F9" s="91" t="s">
        <v>128</v>
      </c>
      <c r="G9" s="8"/>
      <c r="H9" s="39">
        <v>4</v>
      </c>
      <c r="I9" s="39"/>
      <c r="J9" s="39">
        <v>3.6</v>
      </c>
      <c r="K9" s="39"/>
      <c r="L9" s="39"/>
      <c r="M9" s="39"/>
      <c r="N9" s="39">
        <v>3.6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 ht="22.5" customHeight="1">
      <c r="C10" s="10">
        <v>59751467033</v>
      </c>
      <c r="D10" s="11" t="s">
        <v>648</v>
      </c>
      <c r="E10" s="11" t="s">
        <v>130</v>
      </c>
      <c r="F10" s="91" t="s">
        <v>128</v>
      </c>
      <c r="G10" s="8"/>
      <c r="H10" s="39">
        <v>26</v>
      </c>
      <c r="I10" s="39"/>
      <c r="J10" s="39">
        <v>26</v>
      </c>
      <c r="K10" s="39"/>
      <c r="L10" s="39"/>
      <c r="M10" s="39"/>
      <c r="N10" s="39">
        <v>26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25" ht="22.5" customHeight="1">
      <c r="C11" s="10" t="s">
        <v>139</v>
      </c>
      <c r="D11" s="11" t="s">
        <v>137</v>
      </c>
      <c r="E11" s="11" t="s">
        <v>664</v>
      </c>
      <c r="F11" s="91" t="s">
        <v>128</v>
      </c>
      <c r="G11" s="8"/>
      <c r="H11" s="39">
        <v>160</v>
      </c>
      <c r="I11" s="39"/>
      <c r="J11" s="39">
        <v>159.5</v>
      </c>
      <c r="K11" s="39"/>
      <c r="L11" s="39"/>
      <c r="M11" s="39"/>
      <c r="N11" s="39">
        <v>159.5</v>
      </c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22.5" customHeight="1">
      <c r="C12" s="10">
        <v>59754877200</v>
      </c>
      <c r="D12" s="11" t="s">
        <v>152</v>
      </c>
      <c r="E12" s="11" t="s">
        <v>153</v>
      </c>
      <c r="F12" s="91" t="s">
        <v>154</v>
      </c>
      <c r="G12" s="8"/>
      <c r="H12" s="39">
        <v>2</v>
      </c>
      <c r="I12" s="39"/>
      <c r="J12" s="39">
        <v>2</v>
      </c>
      <c r="K12" s="39"/>
      <c r="L12" s="39"/>
      <c r="M12" s="39"/>
      <c r="N12" s="39">
        <v>2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5" ht="22.5" customHeight="1">
      <c r="C13" s="10">
        <v>59754877201</v>
      </c>
      <c r="D13" s="11" t="s">
        <v>152</v>
      </c>
      <c r="E13" s="11" t="s">
        <v>156</v>
      </c>
      <c r="F13" s="91" t="s">
        <v>154</v>
      </c>
      <c r="G13" s="8"/>
      <c r="H13" s="39">
        <v>1</v>
      </c>
      <c r="I13" s="39"/>
      <c r="J13" s="39">
        <v>1</v>
      </c>
      <c r="K13" s="39"/>
      <c r="L13" s="39"/>
      <c r="M13" s="39"/>
      <c r="N13" s="39">
        <v>1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 ht="22.5" customHeight="1">
      <c r="C14" s="10">
        <v>59753767011</v>
      </c>
      <c r="D14" s="11" t="s">
        <v>158</v>
      </c>
      <c r="E14" s="11" t="s">
        <v>159</v>
      </c>
      <c r="F14" s="91" t="s">
        <v>148</v>
      </c>
      <c r="G14" s="8"/>
      <c r="H14" s="39">
        <v>7</v>
      </c>
      <c r="I14" s="39"/>
      <c r="J14" s="39">
        <v>7</v>
      </c>
      <c r="K14" s="39">
        <v>2</v>
      </c>
      <c r="L14" s="39">
        <v>5</v>
      </c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spans="1:25" ht="22.5" customHeight="1">
      <c r="C15" s="10">
        <v>59753777102</v>
      </c>
      <c r="D15" s="11" t="s">
        <v>161</v>
      </c>
      <c r="E15" s="11" t="s">
        <v>162</v>
      </c>
      <c r="F15" s="91" t="s">
        <v>148</v>
      </c>
      <c r="G15" s="8"/>
      <c r="H15" s="39">
        <v>18</v>
      </c>
      <c r="I15" s="39"/>
      <c r="J15" s="39">
        <v>18</v>
      </c>
      <c r="K15" s="39">
        <v>9</v>
      </c>
      <c r="L15" s="39">
        <v>7</v>
      </c>
      <c r="M15" s="39">
        <v>2</v>
      </c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25" ht="22.5" customHeight="1">
      <c r="C16" s="10">
        <v>59753767221</v>
      </c>
      <c r="D16" s="11" t="s">
        <v>164</v>
      </c>
      <c r="E16" s="11" t="s">
        <v>165</v>
      </c>
      <c r="F16" s="91" t="s">
        <v>148</v>
      </c>
      <c r="G16" s="8"/>
      <c r="H16" s="39">
        <v>7</v>
      </c>
      <c r="I16" s="39"/>
      <c r="J16" s="39">
        <v>7</v>
      </c>
      <c r="K16" s="39">
        <v>2</v>
      </c>
      <c r="L16" s="39">
        <v>5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3:25" ht="22.5" customHeight="1">
      <c r="C17" s="10">
        <v>59753767241</v>
      </c>
      <c r="D17" s="11" t="s">
        <v>164</v>
      </c>
      <c r="E17" s="11" t="s">
        <v>167</v>
      </c>
      <c r="F17" s="91" t="s">
        <v>148</v>
      </c>
      <c r="G17" s="8"/>
      <c r="H17" s="39">
        <v>1</v>
      </c>
      <c r="I17" s="39"/>
      <c r="J17" s="39">
        <v>1</v>
      </c>
      <c r="K17" s="39"/>
      <c r="L17" s="39"/>
      <c r="M17" s="39">
        <v>1</v>
      </c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3:25" ht="22.5" customHeight="1">
      <c r="C18" s="10">
        <v>61455137894</v>
      </c>
      <c r="D18" s="11" t="s">
        <v>169</v>
      </c>
      <c r="E18" s="11" t="s">
        <v>170</v>
      </c>
      <c r="F18" s="91" t="s">
        <v>148</v>
      </c>
      <c r="G18" s="8"/>
      <c r="H18" s="39">
        <v>4</v>
      </c>
      <c r="I18" s="39"/>
      <c r="J18" s="39">
        <v>4</v>
      </c>
      <c r="K18" s="39">
        <v>3</v>
      </c>
      <c r="L18" s="39"/>
      <c r="M18" s="39">
        <v>1</v>
      </c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3:25" ht="22.5" customHeight="1">
      <c r="C19" s="10">
        <v>59753857031</v>
      </c>
      <c r="D19" s="11" t="s">
        <v>172</v>
      </c>
      <c r="E19" s="11" t="s">
        <v>175</v>
      </c>
      <c r="F19" s="91" t="s">
        <v>148</v>
      </c>
      <c r="G19" s="8"/>
      <c r="H19" s="39">
        <v>1</v>
      </c>
      <c r="I19" s="39"/>
      <c r="J19" s="39">
        <v>1</v>
      </c>
      <c r="K19" s="39"/>
      <c r="L19" s="39"/>
      <c r="M19" s="39"/>
      <c r="N19" s="39">
        <v>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3:25" ht="22.5" customHeight="1">
      <c r="C20" s="10">
        <v>59753857131</v>
      </c>
      <c r="D20" s="11" t="s">
        <v>172</v>
      </c>
      <c r="E20" s="11" t="s">
        <v>179</v>
      </c>
      <c r="F20" s="91" t="s">
        <v>148</v>
      </c>
      <c r="G20" s="8"/>
      <c r="H20" s="39">
        <v>1</v>
      </c>
      <c r="I20" s="39"/>
      <c r="J20" s="39">
        <v>1</v>
      </c>
      <c r="K20" s="39"/>
      <c r="L20" s="39"/>
      <c r="M20" s="39"/>
      <c r="N20" s="39">
        <v>1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3:25" ht="22.5" customHeight="1">
      <c r="C21" s="10" t="s">
        <v>234</v>
      </c>
      <c r="D21" s="11" t="s">
        <v>235</v>
      </c>
      <c r="E21" s="11" t="s">
        <v>236</v>
      </c>
      <c r="F21" s="91" t="s">
        <v>128</v>
      </c>
      <c r="G21" s="8"/>
      <c r="H21" s="39">
        <v>62</v>
      </c>
      <c r="I21" s="39"/>
      <c r="J21" s="39">
        <v>61.6</v>
      </c>
      <c r="K21" s="39"/>
      <c r="L21" s="39"/>
      <c r="M21" s="39"/>
      <c r="N21" s="39">
        <v>61.6</v>
      </c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  <row r="22" spans="3:25" ht="22.5" customHeight="1">
      <c r="C22" s="10">
        <v>61452167502</v>
      </c>
      <c r="D22" s="11" t="s">
        <v>252</v>
      </c>
      <c r="E22" s="11" t="s">
        <v>255</v>
      </c>
      <c r="F22" s="91" t="s">
        <v>128</v>
      </c>
      <c r="G22" s="8"/>
      <c r="H22" s="39">
        <v>132</v>
      </c>
      <c r="I22" s="39"/>
      <c r="J22" s="39">
        <v>132</v>
      </c>
      <c r="K22" s="39">
        <v>34.299999999999997</v>
      </c>
      <c r="L22" s="39">
        <v>90.3</v>
      </c>
      <c r="M22" s="39">
        <v>7.4</v>
      </c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</row>
    <row r="23" spans="3:25" ht="22.5" customHeight="1">
      <c r="C23" s="10" t="s">
        <v>266</v>
      </c>
      <c r="D23" s="11" t="s">
        <v>252</v>
      </c>
      <c r="E23" s="11" t="s">
        <v>267</v>
      </c>
      <c r="F23" s="91" t="s">
        <v>128</v>
      </c>
      <c r="G23" s="8"/>
      <c r="H23" s="39">
        <v>769</v>
      </c>
      <c r="I23" s="39"/>
      <c r="J23" s="39">
        <v>768.4</v>
      </c>
      <c r="K23" s="39">
        <v>189</v>
      </c>
      <c r="L23" s="39">
        <v>529.6</v>
      </c>
      <c r="M23" s="39">
        <v>49.8</v>
      </c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3:25" ht="22.5" customHeight="1">
      <c r="C24" s="10" t="s">
        <v>268</v>
      </c>
      <c r="D24" s="11" t="s">
        <v>252</v>
      </c>
      <c r="E24" s="11" t="s">
        <v>269</v>
      </c>
      <c r="F24" s="91" t="s">
        <v>128</v>
      </c>
      <c r="G24" s="8"/>
      <c r="H24" s="39">
        <v>157</v>
      </c>
      <c r="I24" s="39"/>
      <c r="J24" s="39">
        <v>156.80000000000001</v>
      </c>
      <c r="K24" s="39">
        <v>156.80000000000001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3:25" ht="22.5" customHeight="1">
      <c r="C25" s="10" t="s">
        <v>270</v>
      </c>
      <c r="D25" s="11" t="s">
        <v>271</v>
      </c>
      <c r="E25" s="11" t="s">
        <v>272</v>
      </c>
      <c r="F25" s="91" t="s">
        <v>128</v>
      </c>
      <c r="G25" s="8"/>
      <c r="H25" s="39">
        <v>373</v>
      </c>
      <c r="I25" s="39"/>
      <c r="J25" s="39">
        <v>372.7</v>
      </c>
      <c r="K25" s="39"/>
      <c r="L25" s="39"/>
      <c r="M25" s="39"/>
      <c r="N25" s="39">
        <v>372.7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3:25" ht="22.5" customHeight="1">
      <c r="C26" s="10" t="s">
        <v>276</v>
      </c>
      <c r="D26" s="11" t="s">
        <v>277</v>
      </c>
      <c r="E26" s="11" t="s">
        <v>278</v>
      </c>
      <c r="F26" s="91" t="s">
        <v>148</v>
      </c>
      <c r="G26" s="8"/>
      <c r="H26" s="39">
        <v>16</v>
      </c>
      <c r="I26" s="39"/>
      <c r="J26" s="39">
        <v>16</v>
      </c>
      <c r="K26" s="39">
        <v>9</v>
      </c>
      <c r="L26" s="39">
        <v>7</v>
      </c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3:25" ht="22.5" customHeight="1">
      <c r="C27" s="10">
        <v>59750430005</v>
      </c>
      <c r="D27" s="11" t="s">
        <v>309</v>
      </c>
      <c r="E27" s="11" t="s">
        <v>310</v>
      </c>
      <c r="F27" s="91" t="s">
        <v>220</v>
      </c>
      <c r="G27" s="8"/>
      <c r="H27" s="39">
        <v>1</v>
      </c>
      <c r="I27" s="39"/>
      <c r="J27" s="39">
        <v>1</v>
      </c>
      <c r="K27" s="39"/>
      <c r="L27" s="39"/>
      <c r="M27" s="39"/>
      <c r="N27" s="39">
        <v>1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</row>
    <row r="28" spans="3:25" ht="22.5" customHeight="1">
      <c r="C28" s="10">
        <v>56951000000</v>
      </c>
      <c r="D28" s="11" t="s">
        <v>675</v>
      </c>
      <c r="E28" s="11" t="s">
        <v>676</v>
      </c>
      <c r="F28" s="91" t="s">
        <v>322</v>
      </c>
      <c r="G28" s="8"/>
      <c r="H28" s="39">
        <v>35</v>
      </c>
      <c r="I28" s="39"/>
      <c r="J28" s="39">
        <v>35</v>
      </c>
      <c r="K28" s="39">
        <v>18</v>
      </c>
      <c r="L28" s="39">
        <v>16</v>
      </c>
      <c r="M28" s="39">
        <v>1</v>
      </c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3:25" ht="22.5" customHeight="1">
      <c r="C29" s="10">
        <v>56951000001</v>
      </c>
      <c r="D29" s="11" t="s">
        <v>675</v>
      </c>
      <c r="E29" s="11" t="s">
        <v>679</v>
      </c>
      <c r="F29" s="91" t="s">
        <v>322</v>
      </c>
      <c r="G29" s="8"/>
      <c r="H29" s="39">
        <v>6</v>
      </c>
      <c r="I29" s="39"/>
      <c r="J29" s="39">
        <v>6</v>
      </c>
      <c r="K29" s="39"/>
      <c r="L29" s="39"/>
      <c r="M29" s="39"/>
      <c r="N29" s="39">
        <v>6</v>
      </c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3:25" ht="22.5" customHeight="1">
      <c r="C30" s="10">
        <v>56951000002</v>
      </c>
      <c r="D30" s="11" t="s">
        <v>675</v>
      </c>
      <c r="E30" s="11" t="s">
        <v>682</v>
      </c>
      <c r="F30" s="91" t="s">
        <v>322</v>
      </c>
      <c r="G30" s="8"/>
      <c r="H30" s="39">
        <v>2</v>
      </c>
      <c r="I30" s="39"/>
      <c r="J30" s="39">
        <v>2</v>
      </c>
      <c r="K30" s="39"/>
      <c r="L30" s="39"/>
      <c r="M30" s="39"/>
      <c r="N30" s="39">
        <v>2</v>
      </c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</row>
    <row r="31" spans="3:25" ht="22.5" customHeight="1">
      <c r="C31" s="10">
        <v>56951000200</v>
      </c>
      <c r="D31" s="11" t="s">
        <v>688</v>
      </c>
      <c r="E31" s="11" t="s">
        <v>689</v>
      </c>
      <c r="F31" s="91" t="s">
        <v>322</v>
      </c>
      <c r="G31" s="8"/>
      <c r="H31" s="39">
        <v>122</v>
      </c>
      <c r="I31" s="39"/>
      <c r="J31" s="39">
        <v>122</v>
      </c>
      <c r="K31" s="39">
        <v>29</v>
      </c>
      <c r="L31" s="39">
        <v>86</v>
      </c>
      <c r="M31" s="39">
        <v>7</v>
      </c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</row>
    <row r="32" spans="3:25" ht="22.5" customHeight="1">
      <c r="C32" s="10">
        <v>56951000201</v>
      </c>
      <c r="D32" s="11" t="s">
        <v>688</v>
      </c>
      <c r="E32" s="11" t="s">
        <v>692</v>
      </c>
      <c r="F32" s="91" t="s">
        <v>322</v>
      </c>
      <c r="G32" s="8"/>
      <c r="H32" s="39">
        <v>11</v>
      </c>
      <c r="I32" s="39"/>
      <c r="J32" s="39">
        <v>11</v>
      </c>
      <c r="K32" s="39">
        <v>11</v>
      </c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3" spans="1:25" ht="22.5" customHeight="1">
      <c r="C33" s="10">
        <v>56951001307</v>
      </c>
      <c r="D33" s="11" t="s">
        <v>698</v>
      </c>
      <c r="E33" s="11" t="s">
        <v>699</v>
      </c>
      <c r="F33" s="91" t="s">
        <v>322</v>
      </c>
      <c r="G33" s="8"/>
      <c r="H33" s="39">
        <v>5</v>
      </c>
      <c r="I33" s="39"/>
      <c r="J33" s="39">
        <v>5</v>
      </c>
      <c r="K33" s="39">
        <v>1</v>
      </c>
      <c r="L33" s="39">
        <v>3</v>
      </c>
      <c r="M33" s="39">
        <v>1</v>
      </c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1:25" ht="22.5" customHeight="1">
      <c r="C34" s="10">
        <v>56951001504</v>
      </c>
      <c r="D34" s="11" t="s">
        <v>822</v>
      </c>
      <c r="E34" s="11" t="s">
        <v>823</v>
      </c>
      <c r="F34" s="91" t="s">
        <v>322</v>
      </c>
      <c r="G34" s="8"/>
      <c r="H34" s="39">
        <v>1</v>
      </c>
      <c r="I34" s="39"/>
      <c r="J34" s="39">
        <v>1</v>
      </c>
      <c r="K34" s="39"/>
      <c r="L34" s="39"/>
      <c r="M34" s="39"/>
      <c r="N34" s="39">
        <v>1</v>
      </c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1:25" ht="22.5" customHeight="1">
      <c r="C35" s="10">
        <v>56951001506</v>
      </c>
      <c r="D35" s="11" t="s">
        <v>822</v>
      </c>
      <c r="E35" s="11" t="s">
        <v>826</v>
      </c>
      <c r="F35" s="91" t="s">
        <v>322</v>
      </c>
      <c r="G35" s="8"/>
      <c r="H35" s="39">
        <v>1</v>
      </c>
      <c r="I35" s="39"/>
      <c r="J35" s="39">
        <v>1</v>
      </c>
      <c r="K35" s="39"/>
      <c r="L35" s="39"/>
      <c r="M35" s="39"/>
      <c r="N35" s="39">
        <v>1</v>
      </c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1:25" ht="22.5" customHeight="1">
      <c r="C36" s="10">
        <v>56951002625</v>
      </c>
      <c r="D36" s="11" t="s">
        <v>797</v>
      </c>
      <c r="E36" s="11" t="s">
        <v>539</v>
      </c>
      <c r="F36" s="91" t="s">
        <v>798</v>
      </c>
      <c r="G36" s="8"/>
      <c r="H36" s="39">
        <v>2</v>
      </c>
      <c r="I36" s="39"/>
      <c r="J36" s="39">
        <v>2</v>
      </c>
      <c r="K36" s="39"/>
      <c r="L36" s="39"/>
      <c r="M36" s="39"/>
      <c r="N36" s="39">
        <v>2</v>
      </c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:25" ht="22.5" customHeight="1">
      <c r="C37" s="10">
        <v>56951002631</v>
      </c>
      <c r="D37" s="11" t="s">
        <v>801</v>
      </c>
      <c r="E37" s="11" t="s">
        <v>539</v>
      </c>
      <c r="F37" s="91" t="s">
        <v>798</v>
      </c>
      <c r="G37" s="8"/>
      <c r="H37" s="39">
        <v>1</v>
      </c>
      <c r="I37" s="39"/>
      <c r="J37" s="39">
        <v>1</v>
      </c>
      <c r="K37" s="39"/>
      <c r="L37" s="39"/>
      <c r="M37" s="39"/>
      <c r="N37" s="39">
        <v>1</v>
      </c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40" spans="1:25" ht="22.5" customHeight="1">
      <c r="D40" s="250" t="s">
        <v>1114</v>
      </c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</row>
    <row r="41" spans="1:25" ht="22.5" customHeight="1">
      <c r="A41" s="44" t="s">
        <v>1211</v>
      </c>
      <c r="B41" s="44" t="s">
        <v>1212</v>
      </c>
      <c r="C41" s="44" t="s">
        <v>1213</v>
      </c>
      <c r="D41" s="252" t="s">
        <v>1214</v>
      </c>
      <c r="E41" s="252" t="s">
        <v>1215</v>
      </c>
      <c r="F41" s="252" t="s">
        <v>1216</v>
      </c>
      <c r="G41" s="86" t="s">
        <v>1217</v>
      </c>
      <c r="H41" s="87"/>
      <c r="I41" s="87"/>
      <c r="J41" s="87"/>
      <c r="K41" s="87" t="s">
        <v>1218</v>
      </c>
      <c r="L41" s="87" t="s">
        <v>1219</v>
      </c>
      <c r="M41" s="87" t="s">
        <v>1220</v>
      </c>
      <c r="N41" s="87" t="s">
        <v>1221</v>
      </c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</row>
    <row r="42" spans="1:25" ht="22.5" customHeight="1">
      <c r="A42" s="44"/>
      <c r="B42" s="44"/>
      <c r="C42" s="44"/>
      <c r="D42" s="253"/>
      <c r="E42" s="253"/>
      <c r="F42" s="253"/>
      <c r="G42" s="88"/>
      <c r="H42" s="88" t="s">
        <v>1178</v>
      </c>
      <c r="I42" s="88" t="s">
        <v>1222</v>
      </c>
      <c r="J42" s="88" t="s">
        <v>1223</v>
      </c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</row>
    <row r="43" spans="1:25" ht="22.5" customHeight="1">
      <c r="A43" s="44"/>
      <c r="B43" s="44"/>
      <c r="C43" s="44"/>
      <c r="D43" s="254"/>
      <c r="E43" s="254"/>
      <c r="F43" s="254"/>
      <c r="G43" s="89"/>
      <c r="H43" s="90"/>
      <c r="I43" s="90"/>
      <c r="J43" s="90"/>
      <c r="K43" s="90" t="s">
        <v>1224</v>
      </c>
      <c r="L43" s="90" t="s">
        <v>1224</v>
      </c>
      <c r="M43" s="90" t="s">
        <v>1225</v>
      </c>
      <c r="N43" s="90" t="s">
        <v>1226</v>
      </c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</row>
    <row r="44" spans="1:25" ht="22.5" customHeight="1">
      <c r="C44" s="10" t="s">
        <v>329</v>
      </c>
      <c r="D44" s="11" t="s">
        <v>330</v>
      </c>
      <c r="E44" s="11" t="s">
        <v>331</v>
      </c>
      <c r="F44" s="91" t="s">
        <v>220</v>
      </c>
      <c r="G44" s="8"/>
      <c r="H44" s="39">
        <v>1</v>
      </c>
      <c r="I44" s="39"/>
      <c r="J44" s="39">
        <v>1</v>
      </c>
      <c r="K44" s="39"/>
      <c r="L44" s="39"/>
      <c r="M44" s="39">
        <v>1</v>
      </c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</row>
    <row r="45" spans="1:25" ht="22.5" customHeight="1">
      <c r="C45" s="10" t="s">
        <v>332</v>
      </c>
      <c r="D45" s="11" t="s">
        <v>330</v>
      </c>
      <c r="E45" s="11" t="s">
        <v>333</v>
      </c>
      <c r="F45" s="91" t="s">
        <v>220</v>
      </c>
      <c r="G45" s="8"/>
      <c r="H45" s="39">
        <v>2</v>
      </c>
      <c r="I45" s="39"/>
      <c r="J45" s="39">
        <v>2</v>
      </c>
      <c r="K45" s="39"/>
      <c r="L45" s="39"/>
      <c r="M45" s="39">
        <v>2</v>
      </c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</row>
    <row r="46" spans="1:25" ht="22.5" customHeight="1">
      <c r="C46" s="10" t="s">
        <v>334</v>
      </c>
      <c r="D46" s="11" t="s">
        <v>158</v>
      </c>
      <c r="E46" s="11" t="s">
        <v>335</v>
      </c>
      <c r="F46" s="91" t="s">
        <v>148</v>
      </c>
      <c r="G46" s="8"/>
      <c r="H46" s="39">
        <v>1</v>
      </c>
      <c r="I46" s="39"/>
      <c r="J46" s="39">
        <v>1</v>
      </c>
      <c r="K46" s="39"/>
      <c r="L46" s="39"/>
      <c r="M46" s="39">
        <v>1</v>
      </c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</row>
    <row r="47" spans="1:25" ht="22.5" customHeight="1">
      <c r="C47" s="10" t="s">
        <v>352</v>
      </c>
      <c r="D47" s="11" t="s">
        <v>353</v>
      </c>
      <c r="E47" s="11"/>
      <c r="F47" s="91" t="s">
        <v>354</v>
      </c>
      <c r="G47" s="8"/>
      <c r="H47" s="39">
        <v>1</v>
      </c>
      <c r="I47" s="39"/>
      <c r="J47" s="39">
        <v>1</v>
      </c>
      <c r="K47" s="39"/>
      <c r="L47" s="39"/>
      <c r="M47" s="39"/>
      <c r="N47" s="39">
        <v>1</v>
      </c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1:25" ht="22.5" customHeight="1">
      <c r="C48" s="10" t="s">
        <v>355</v>
      </c>
      <c r="D48" s="11" t="s">
        <v>356</v>
      </c>
      <c r="E48" s="11"/>
      <c r="F48" s="91" t="s">
        <v>348</v>
      </c>
      <c r="G48" s="8"/>
      <c r="H48" s="39">
        <v>1</v>
      </c>
      <c r="I48" s="39"/>
      <c r="J48" s="39">
        <v>1</v>
      </c>
      <c r="K48" s="39"/>
      <c r="L48" s="39"/>
      <c r="M48" s="39"/>
      <c r="N48" s="39">
        <v>1</v>
      </c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</row>
    <row r="49" spans="4:25" ht="22.5" customHeight="1">
      <c r="D49" s="11"/>
      <c r="E49" s="11"/>
      <c r="F49" s="91"/>
      <c r="G49" s="8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4:25" ht="22.5" customHeight="1">
      <c r="D50" s="11"/>
      <c r="E50" s="11"/>
      <c r="F50" s="91"/>
      <c r="G50" s="8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4:25" ht="22.5" customHeight="1">
      <c r="D51" s="11"/>
      <c r="E51" s="11"/>
      <c r="F51" s="91"/>
      <c r="G51" s="8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4:25" ht="22.5" customHeight="1">
      <c r="D52" s="11"/>
      <c r="E52" s="11"/>
      <c r="F52" s="91"/>
      <c r="G52" s="8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</row>
    <row r="53" spans="4:25" ht="22.5" customHeight="1">
      <c r="D53" s="11"/>
      <c r="E53" s="11"/>
      <c r="F53" s="91"/>
      <c r="G53" s="8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</row>
    <row r="54" spans="4:25" ht="22.5" customHeight="1">
      <c r="D54" s="11"/>
      <c r="E54" s="11"/>
      <c r="F54" s="91"/>
      <c r="G54" s="8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</row>
    <row r="55" spans="4:25" ht="22.5" customHeight="1">
      <c r="D55" s="11"/>
      <c r="E55" s="11"/>
      <c r="F55" s="91"/>
      <c r="G55" s="8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</row>
    <row r="56" spans="4:25" ht="22.5" customHeight="1">
      <c r="D56" s="11"/>
      <c r="E56" s="11"/>
      <c r="F56" s="91"/>
      <c r="G56" s="8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</row>
    <row r="57" spans="4:25" ht="22.5" customHeight="1">
      <c r="D57" s="11"/>
      <c r="E57" s="11"/>
      <c r="F57" s="91"/>
      <c r="G57" s="8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</row>
    <row r="58" spans="4:25" ht="22.5" customHeight="1">
      <c r="D58" s="11"/>
      <c r="E58" s="11"/>
      <c r="F58" s="91"/>
      <c r="G58" s="8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</row>
    <row r="59" spans="4:25" ht="22.5" customHeight="1">
      <c r="D59" s="11"/>
      <c r="E59" s="11"/>
      <c r="F59" s="91"/>
      <c r="G59" s="8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</row>
    <row r="60" spans="4:25" ht="22.5" customHeight="1">
      <c r="D60" s="11"/>
      <c r="E60" s="11"/>
      <c r="F60" s="91"/>
      <c r="G60" s="8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</row>
    <row r="61" spans="4:25" ht="22.5" customHeight="1">
      <c r="D61" s="11"/>
      <c r="E61" s="11"/>
      <c r="F61" s="91"/>
      <c r="G61" s="8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</row>
    <row r="62" spans="4:25" ht="22.5" customHeight="1">
      <c r="D62" s="11"/>
      <c r="E62" s="11"/>
      <c r="F62" s="91"/>
      <c r="G62" s="8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</row>
    <row r="63" spans="4:25" ht="22.5" customHeight="1">
      <c r="D63" s="11"/>
      <c r="E63" s="11"/>
      <c r="F63" s="91"/>
      <c r="G63" s="8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</row>
    <row r="64" spans="4:25" ht="22.5" customHeight="1">
      <c r="D64" s="11"/>
      <c r="E64" s="11"/>
      <c r="F64" s="91"/>
      <c r="G64" s="8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</row>
    <row r="65" spans="1:25" ht="22.5" customHeight="1">
      <c r="D65" s="11"/>
      <c r="E65" s="11"/>
      <c r="F65" s="91"/>
      <c r="G65" s="8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</row>
    <row r="66" spans="1:25" ht="22.5" customHeight="1">
      <c r="D66" s="11"/>
      <c r="E66" s="11"/>
      <c r="F66" s="91"/>
      <c r="G66" s="8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</row>
    <row r="67" spans="1:25" ht="22.5" customHeight="1">
      <c r="D67" s="11"/>
      <c r="E67" s="11"/>
      <c r="F67" s="91"/>
      <c r="G67" s="8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</row>
    <row r="68" spans="1:25" ht="22.5" customHeight="1">
      <c r="D68" s="11"/>
      <c r="E68" s="11"/>
      <c r="F68" s="91"/>
      <c r="G68" s="8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</row>
    <row r="69" spans="1:25" ht="22.5" customHeight="1">
      <c r="D69" s="11"/>
      <c r="E69" s="11"/>
      <c r="F69" s="91"/>
      <c r="G69" s="8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</row>
    <row r="70" spans="1:25" ht="22.5" customHeight="1">
      <c r="D70" s="11"/>
      <c r="E70" s="11"/>
      <c r="F70" s="91"/>
      <c r="G70" s="8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</row>
    <row r="71" spans="1:25" ht="22.5" customHeight="1">
      <c r="D71" s="11"/>
      <c r="E71" s="11"/>
      <c r="F71" s="91"/>
      <c r="G71" s="8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</row>
    <row r="72" spans="1:25" ht="22.5" customHeight="1">
      <c r="D72" s="11"/>
      <c r="E72" s="11"/>
      <c r="F72" s="91"/>
      <c r="G72" s="8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</row>
    <row r="73" spans="1:25" ht="22.5" customHeight="1">
      <c r="D73" s="11"/>
      <c r="E73" s="11"/>
      <c r="F73" s="91"/>
      <c r="G73" s="8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</row>
    <row r="74" spans="1:25" ht="22.5" customHeight="1">
      <c r="D74" s="11"/>
      <c r="E74" s="11"/>
      <c r="F74" s="91"/>
      <c r="G74" s="8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</row>
    <row r="77" spans="1:25" ht="22.5" customHeight="1">
      <c r="D77" s="250" t="s">
        <v>1115</v>
      </c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</row>
    <row r="78" spans="1:25" ht="22.5" customHeight="1">
      <c r="A78" s="44" t="s">
        <v>1211</v>
      </c>
      <c r="B78" s="44" t="s">
        <v>1212</v>
      </c>
      <c r="C78" s="44" t="s">
        <v>1213</v>
      </c>
      <c r="D78" s="252" t="s">
        <v>1214</v>
      </c>
      <c r="E78" s="252" t="s">
        <v>1215</v>
      </c>
      <c r="F78" s="252" t="s">
        <v>1216</v>
      </c>
      <c r="G78" s="86" t="s">
        <v>1217</v>
      </c>
      <c r="H78" s="87"/>
      <c r="I78" s="87"/>
      <c r="J78" s="87"/>
      <c r="K78" s="87"/>
      <c r="L78" s="87"/>
      <c r="M78" s="87" t="s">
        <v>1227</v>
      </c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</row>
    <row r="79" spans="1:25" ht="22.5" customHeight="1">
      <c r="A79" s="44"/>
      <c r="B79" s="44"/>
      <c r="C79" s="44"/>
      <c r="D79" s="253"/>
      <c r="E79" s="253"/>
      <c r="F79" s="253"/>
      <c r="G79" s="88"/>
      <c r="H79" s="88" t="s">
        <v>1178</v>
      </c>
      <c r="I79" s="88" t="s">
        <v>1222</v>
      </c>
      <c r="J79" s="88" t="s">
        <v>1223</v>
      </c>
      <c r="K79" s="88" t="s">
        <v>1228</v>
      </c>
      <c r="L79" s="88" t="s">
        <v>1229</v>
      </c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</row>
    <row r="80" spans="1:25" ht="22.5" customHeight="1">
      <c r="A80" s="44"/>
      <c r="B80" s="44"/>
      <c r="C80" s="44"/>
      <c r="D80" s="254"/>
      <c r="E80" s="254"/>
      <c r="F80" s="254"/>
      <c r="G80" s="89"/>
      <c r="H80" s="90"/>
      <c r="I80" s="90"/>
      <c r="J80" s="90"/>
      <c r="K80" s="90"/>
      <c r="L80" s="90"/>
      <c r="M80" s="90" t="s">
        <v>1225</v>
      </c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</row>
    <row r="81" spans="3:25" ht="22.5" customHeight="1">
      <c r="C81" s="10">
        <v>59751467012</v>
      </c>
      <c r="D81" s="11" t="s">
        <v>126</v>
      </c>
      <c r="E81" s="11" t="s">
        <v>127</v>
      </c>
      <c r="F81" s="91" t="s">
        <v>128</v>
      </c>
      <c r="G81" s="8"/>
      <c r="H81" s="39">
        <v>239</v>
      </c>
      <c r="I81" s="39"/>
      <c r="J81" s="39">
        <v>238.6</v>
      </c>
      <c r="K81" s="39">
        <v>85.9</v>
      </c>
      <c r="L81" s="39">
        <v>152.69999999999999</v>
      </c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</row>
    <row r="82" spans="3:25" ht="22.5" customHeight="1">
      <c r="C82" s="10">
        <v>59751467014</v>
      </c>
      <c r="D82" s="11" t="s">
        <v>126</v>
      </c>
      <c r="E82" s="11" t="s">
        <v>132</v>
      </c>
      <c r="F82" s="91" t="s">
        <v>128</v>
      </c>
      <c r="G82" s="8"/>
      <c r="H82" s="39">
        <v>4</v>
      </c>
      <c r="I82" s="39"/>
      <c r="J82" s="39">
        <v>3.6</v>
      </c>
      <c r="K82" s="39"/>
      <c r="L82" s="39"/>
      <c r="M82" s="39">
        <v>3.6</v>
      </c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</row>
    <row r="83" spans="3:25" ht="22.5" customHeight="1">
      <c r="C83" s="10">
        <v>59753777102</v>
      </c>
      <c r="D83" s="11" t="s">
        <v>161</v>
      </c>
      <c r="E83" s="11" t="s">
        <v>162</v>
      </c>
      <c r="F83" s="91" t="s">
        <v>148</v>
      </c>
      <c r="G83" s="8"/>
      <c r="H83" s="39">
        <v>15</v>
      </c>
      <c r="I83" s="39"/>
      <c r="J83" s="39">
        <v>15</v>
      </c>
      <c r="K83" s="39">
        <v>7</v>
      </c>
      <c r="L83" s="39">
        <v>8</v>
      </c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</row>
    <row r="84" spans="3:25" ht="22.5" customHeight="1">
      <c r="C84" s="10">
        <v>61454127541</v>
      </c>
      <c r="D84" s="11" t="s">
        <v>247</v>
      </c>
      <c r="E84" s="11" t="s">
        <v>248</v>
      </c>
      <c r="F84" s="91" t="s">
        <v>128</v>
      </c>
      <c r="G84" s="8"/>
      <c r="H84" s="39">
        <v>421</v>
      </c>
      <c r="I84" s="39"/>
      <c r="J84" s="39">
        <v>420.4</v>
      </c>
      <c r="K84" s="39">
        <v>136.5</v>
      </c>
      <c r="L84" s="39">
        <v>283.89999999999998</v>
      </c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</row>
    <row r="85" spans="3:25" ht="22.5" customHeight="1">
      <c r="C85" s="10">
        <v>61454127543</v>
      </c>
      <c r="D85" s="11" t="s">
        <v>247</v>
      </c>
      <c r="E85" s="11" t="s">
        <v>250</v>
      </c>
      <c r="F85" s="91" t="s">
        <v>128</v>
      </c>
      <c r="G85" s="8"/>
      <c r="H85" s="39">
        <v>371</v>
      </c>
      <c r="I85" s="39"/>
      <c r="J85" s="39">
        <v>370.2</v>
      </c>
      <c r="K85" s="39"/>
      <c r="L85" s="39"/>
      <c r="M85" s="39">
        <v>370.2</v>
      </c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</row>
    <row r="86" spans="3:25" ht="22.5" customHeight="1">
      <c r="C86" s="10">
        <v>58200297102</v>
      </c>
      <c r="D86" s="11" t="s">
        <v>290</v>
      </c>
      <c r="E86" s="11" t="s">
        <v>291</v>
      </c>
      <c r="F86" s="91" t="s">
        <v>148</v>
      </c>
      <c r="G86" s="8"/>
      <c r="H86" s="39">
        <v>15</v>
      </c>
      <c r="I86" s="39"/>
      <c r="J86" s="39">
        <v>15</v>
      </c>
      <c r="K86" s="39">
        <v>7</v>
      </c>
      <c r="L86" s="39">
        <v>8</v>
      </c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</row>
    <row r="87" spans="3:25" ht="22.5" customHeight="1">
      <c r="C87" s="10">
        <v>56951000000</v>
      </c>
      <c r="D87" s="11" t="s">
        <v>675</v>
      </c>
      <c r="E87" s="11" t="s">
        <v>676</v>
      </c>
      <c r="F87" s="91" t="s">
        <v>322</v>
      </c>
      <c r="G87" s="8"/>
      <c r="H87" s="39">
        <v>64</v>
      </c>
      <c r="I87" s="39"/>
      <c r="J87" s="39">
        <v>64</v>
      </c>
      <c r="K87" s="39">
        <v>29</v>
      </c>
      <c r="L87" s="39">
        <v>35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</row>
    <row r="88" spans="3:25" ht="22.5" customHeight="1">
      <c r="C88" s="10">
        <v>56951000002</v>
      </c>
      <c r="D88" s="11" t="s">
        <v>675</v>
      </c>
      <c r="E88" s="11" t="s">
        <v>682</v>
      </c>
      <c r="F88" s="91" t="s">
        <v>322</v>
      </c>
      <c r="G88" s="8"/>
      <c r="H88" s="39">
        <v>2</v>
      </c>
      <c r="I88" s="39"/>
      <c r="J88" s="39">
        <v>2</v>
      </c>
      <c r="K88" s="39"/>
      <c r="L88" s="39"/>
      <c r="M88" s="39">
        <v>2</v>
      </c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3:25" ht="22.5" customHeight="1">
      <c r="C89" s="10">
        <v>56951000200</v>
      </c>
      <c r="D89" s="11" t="s">
        <v>688</v>
      </c>
      <c r="E89" s="11" t="s">
        <v>689</v>
      </c>
      <c r="F89" s="91" t="s">
        <v>322</v>
      </c>
      <c r="G89" s="8"/>
      <c r="H89" s="39">
        <v>94</v>
      </c>
      <c r="I89" s="39"/>
      <c r="J89" s="39">
        <v>94</v>
      </c>
      <c r="K89" s="39">
        <v>28</v>
      </c>
      <c r="L89" s="39">
        <v>66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</row>
    <row r="90" spans="3:25" ht="22.5" customHeight="1">
      <c r="C90" s="10">
        <v>56951001307</v>
      </c>
      <c r="D90" s="11" t="s">
        <v>698</v>
      </c>
      <c r="E90" s="11" t="s">
        <v>699</v>
      </c>
      <c r="F90" s="91" t="s">
        <v>322</v>
      </c>
      <c r="G90" s="8"/>
      <c r="H90" s="39">
        <v>2</v>
      </c>
      <c r="I90" s="39"/>
      <c r="J90" s="39">
        <v>2</v>
      </c>
      <c r="K90" s="39"/>
      <c r="L90" s="39">
        <v>2</v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</row>
    <row r="91" spans="3:25" ht="22.5" customHeight="1">
      <c r="C91" s="10">
        <v>56951008000</v>
      </c>
      <c r="D91" s="11" t="s">
        <v>808</v>
      </c>
      <c r="E91" s="11" t="s">
        <v>809</v>
      </c>
      <c r="F91" s="91" t="s">
        <v>354</v>
      </c>
      <c r="G91" s="8"/>
      <c r="H91" s="39">
        <v>1</v>
      </c>
      <c r="I91" s="39"/>
      <c r="J91" s="39">
        <v>1</v>
      </c>
      <c r="K91" s="39"/>
      <c r="L91" s="39"/>
      <c r="M91" s="39">
        <v>1</v>
      </c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</row>
    <row r="92" spans="3:25" ht="22.5" customHeight="1">
      <c r="D92" s="11"/>
      <c r="E92" s="11"/>
      <c r="F92" s="91"/>
      <c r="G92" s="8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</row>
    <row r="93" spans="3:25" ht="22.5" customHeight="1">
      <c r="D93" s="11"/>
      <c r="E93" s="11"/>
      <c r="F93" s="91"/>
      <c r="G93" s="8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</row>
    <row r="94" spans="3:25" ht="22.5" customHeight="1">
      <c r="D94" s="11"/>
      <c r="E94" s="11"/>
      <c r="F94" s="91"/>
      <c r="G94" s="8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</row>
    <row r="95" spans="3:25" ht="22.5" customHeight="1">
      <c r="D95" s="11"/>
      <c r="E95" s="11"/>
      <c r="F95" s="91"/>
      <c r="G95" s="8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</row>
    <row r="96" spans="3:25" ht="22.5" customHeight="1">
      <c r="D96" s="11"/>
      <c r="E96" s="11"/>
      <c r="F96" s="91"/>
      <c r="G96" s="8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</row>
    <row r="97" spans="4:25" ht="22.5" customHeight="1">
      <c r="D97" s="11"/>
      <c r="E97" s="11"/>
      <c r="F97" s="91"/>
      <c r="G97" s="8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</row>
    <row r="98" spans="4:25" ht="22.5" customHeight="1">
      <c r="D98" s="11"/>
      <c r="E98" s="11"/>
      <c r="F98" s="91"/>
      <c r="G98" s="8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</row>
    <row r="99" spans="4:25" ht="22.5" customHeight="1">
      <c r="D99" s="11"/>
      <c r="E99" s="11"/>
      <c r="F99" s="91"/>
      <c r="G99" s="8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4:25" ht="22.5" customHeight="1">
      <c r="D100" s="11"/>
      <c r="E100" s="11"/>
      <c r="F100" s="91"/>
      <c r="G100" s="8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</row>
    <row r="101" spans="4:25" ht="22.5" customHeight="1">
      <c r="D101" s="11"/>
      <c r="E101" s="11"/>
      <c r="F101" s="91"/>
      <c r="G101" s="8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</row>
    <row r="102" spans="4:25" ht="22.5" customHeight="1">
      <c r="D102" s="11"/>
      <c r="E102" s="11"/>
      <c r="F102" s="91"/>
      <c r="G102" s="8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</row>
    <row r="103" spans="4:25" ht="22.5" customHeight="1">
      <c r="D103" s="11"/>
      <c r="E103" s="11"/>
      <c r="F103" s="91"/>
      <c r="G103" s="8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</row>
    <row r="104" spans="4:25" ht="22.5" customHeight="1">
      <c r="D104" s="11"/>
      <c r="E104" s="11"/>
      <c r="F104" s="91"/>
      <c r="G104" s="8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</row>
    <row r="105" spans="4:25" ht="22.5" customHeight="1">
      <c r="D105" s="11"/>
      <c r="E105" s="11"/>
      <c r="F105" s="91"/>
      <c r="G105" s="8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</row>
    <row r="106" spans="4:25" ht="22.5" customHeight="1">
      <c r="D106" s="11"/>
      <c r="E106" s="11"/>
      <c r="F106" s="91"/>
      <c r="G106" s="8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4:25" ht="22.5" customHeight="1">
      <c r="D107" s="11"/>
      <c r="E107" s="11"/>
      <c r="F107" s="91"/>
      <c r="G107" s="8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</row>
    <row r="108" spans="4:25" ht="22.5" customHeight="1">
      <c r="D108" s="11"/>
      <c r="E108" s="11"/>
      <c r="F108" s="91"/>
      <c r="G108" s="8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</row>
    <row r="109" spans="4:25" ht="22.5" customHeight="1">
      <c r="D109" s="11"/>
      <c r="E109" s="11"/>
      <c r="F109" s="91"/>
      <c r="G109" s="8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</row>
    <row r="110" spans="4:25" ht="22.5" customHeight="1">
      <c r="D110" s="11"/>
      <c r="E110" s="11"/>
      <c r="F110" s="91"/>
      <c r="G110" s="8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</row>
    <row r="111" spans="4:25" ht="22.5" customHeight="1">
      <c r="D111" s="11"/>
      <c r="E111" s="11"/>
      <c r="F111" s="91"/>
      <c r="G111" s="8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</row>
    <row r="114" spans="1:25" ht="22.5" customHeight="1">
      <c r="D114" s="250" t="s">
        <v>1117</v>
      </c>
      <c r="E114" s="251"/>
      <c r="F114" s="251"/>
      <c r="G114" s="251"/>
      <c r="H114" s="251"/>
      <c r="I114" s="251"/>
      <c r="J114" s="251"/>
      <c r="K114" s="251"/>
      <c r="L114" s="251"/>
      <c r="M114" s="251"/>
      <c r="N114" s="251"/>
      <c r="O114" s="251"/>
      <c r="P114" s="251"/>
      <c r="Q114" s="251"/>
      <c r="R114" s="251"/>
      <c r="S114" s="251"/>
      <c r="T114" s="251"/>
      <c r="U114" s="251"/>
      <c r="V114" s="251"/>
      <c r="W114" s="251"/>
      <c r="X114" s="251"/>
      <c r="Y114" s="251"/>
    </row>
    <row r="115" spans="1:25" ht="22.5" customHeight="1">
      <c r="A115" s="44" t="s">
        <v>1211</v>
      </c>
      <c r="B115" s="44" t="s">
        <v>1212</v>
      </c>
      <c r="C115" s="44" t="s">
        <v>1213</v>
      </c>
      <c r="D115" s="252" t="s">
        <v>1214</v>
      </c>
      <c r="E115" s="252" t="s">
        <v>1215</v>
      </c>
      <c r="F115" s="252" t="s">
        <v>1216</v>
      </c>
      <c r="G115" s="86" t="s">
        <v>1217</v>
      </c>
      <c r="H115" s="87"/>
      <c r="I115" s="87"/>
      <c r="J115" s="87"/>
      <c r="K115" s="87"/>
      <c r="L115" s="87"/>
      <c r="M115" s="87" t="s">
        <v>1230</v>
      </c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</row>
    <row r="116" spans="1:25" ht="22.5" customHeight="1">
      <c r="A116" s="44"/>
      <c r="B116" s="44"/>
      <c r="C116" s="44"/>
      <c r="D116" s="253"/>
      <c r="E116" s="253"/>
      <c r="F116" s="253"/>
      <c r="G116" s="88"/>
      <c r="H116" s="88" t="s">
        <v>1178</v>
      </c>
      <c r="I116" s="88" t="s">
        <v>1222</v>
      </c>
      <c r="J116" s="88" t="s">
        <v>1223</v>
      </c>
      <c r="K116" s="88" t="s">
        <v>1231</v>
      </c>
      <c r="L116" s="88" t="s">
        <v>1232</v>
      </c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</row>
    <row r="117" spans="1:25" ht="22.5" customHeight="1">
      <c r="A117" s="44"/>
      <c r="B117" s="44"/>
      <c r="C117" s="44"/>
      <c r="D117" s="254"/>
      <c r="E117" s="254"/>
      <c r="F117" s="254"/>
      <c r="G117" s="89"/>
      <c r="H117" s="90"/>
      <c r="I117" s="90"/>
      <c r="J117" s="90"/>
      <c r="K117" s="90"/>
      <c r="L117" s="90"/>
      <c r="M117" s="90" t="s">
        <v>1225</v>
      </c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</row>
    <row r="118" spans="1:25" ht="22.5" customHeight="1">
      <c r="C118" s="10">
        <v>59751467013</v>
      </c>
      <c r="D118" s="11" t="s">
        <v>126</v>
      </c>
      <c r="E118" s="11" t="s">
        <v>130</v>
      </c>
      <c r="F118" s="91" t="s">
        <v>128</v>
      </c>
      <c r="G118" s="8"/>
      <c r="H118" s="39">
        <v>250</v>
      </c>
      <c r="I118" s="39"/>
      <c r="J118" s="39">
        <v>249.5</v>
      </c>
      <c r="K118" s="39">
        <v>93.5</v>
      </c>
      <c r="L118" s="39">
        <v>156</v>
      </c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</row>
    <row r="119" spans="1:25" ht="22.5" customHeight="1">
      <c r="C119" s="10">
        <v>59751467014</v>
      </c>
      <c r="D119" s="11" t="s">
        <v>126</v>
      </c>
      <c r="E119" s="11" t="s">
        <v>132</v>
      </c>
      <c r="F119" s="91" t="s">
        <v>128</v>
      </c>
      <c r="G119" s="8"/>
      <c r="H119" s="39">
        <v>8</v>
      </c>
      <c r="I119" s="39"/>
      <c r="J119" s="39">
        <v>7.7</v>
      </c>
      <c r="K119" s="39"/>
      <c r="L119" s="39"/>
      <c r="M119" s="39">
        <v>7.7</v>
      </c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</row>
    <row r="120" spans="1:25" ht="22.5" customHeight="1">
      <c r="C120" s="10" t="s">
        <v>136</v>
      </c>
      <c r="D120" s="11" t="s">
        <v>137</v>
      </c>
      <c r="E120" s="11" t="s">
        <v>651</v>
      </c>
      <c r="F120" s="91" t="s">
        <v>128</v>
      </c>
      <c r="G120" s="8"/>
      <c r="H120" s="39">
        <v>129</v>
      </c>
      <c r="I120" s="39"/>
      <c r="J120" s="39">
        <v>129</v>
      </c>
      <c r="K120" s="39"/>
      <c r="L120" s="39"/>
      <c r="M120" s="39">
        <v>129</v>
      </c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</row>
    <row r="121" spans="1:25" ht="22.5" customHeight="1">
      <c r="C121" s="10">
        <v>59753017004</v>
      </c>
      <c r="D121" s="11" t="s">
        <v>142</v>
      </c>
      <c r="E121" s="11" t="s">
        <v>145</v>
      </c>
      <c r="F121" s="91" t="s">
        <v>128</v>
      </c>
      <c r="G121" s="8"/>
      <c r="H121" s="39">
        <v>60</v>
      </c>
      <c r="I121" s="39"/>
      <c r="J121" s="39">
        <v>60</v>
      </c>
      <c r="K121" s="39">
        <v>24</v>
      </c>
      <c r="L121" s="39">
        <v>36</v>
      </c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</row>
    <row r="122" spans="1:25" ht="22.5" customHeight="1">
      <c r="C122" s="10">
        <v>59753017044</v>
      </c>
      <c r="D122" s="11" t="s">
        <v>142</v>
      </c>
      <c r="E122" s="11" t="s">
        <v>150</v>
      </c>
      <c r="F122" s="91" t="s">
        <v>148</v>
      </c>
      <c r="G122" s="8"/>
      <c r="H122" s="39">
        <v>80</v>
      </c>
      <c r="I122" s="39"/>
      <c r="J122" s="39">
        <v>80</v>
      </c>
      <c r="K122" s="39">
        <v>32</v>
      </c>
      <c r="L122" s="39">
        <v>48</v>
      </c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ht="22.5" customHeight="1">
      <c r="C123" s="10">
        <v>59754877200</v>
      </c>
      <c r="D123" s="11" t="s">
        <v>152</v>
      </c>
      <c r="E123" s="11" t="s">
        <v>153</v>
      </c>
      <c r="F123" s="91" t="s">
        <v>154</v>
      </c>
      <c r="G123" s="8"/>
      <c r="H123" s="39">
        <v>1</v>
      </c>
      <c r="I123" s="39"/>
      <c r="J123" s="39">
        <v>1</v>
      </c>
      <c r="K123" s="39"/>
      <c r="L123" s="39"/>
      <c r="M123" s="39">
        <v>1</v>
      </c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</row>
    <row r="124" spans="1:25" ht="22.5" customHeight="1">
      <c r="C124" s="10">
        <v>59753767011</v>
      </c>
      <c r="D124" s="11" t="s">
        <v>158</v>
      </c>
      <c r="E124" s="11" t="s">
        <v>159</v>
      </c>
      <c r="F124" s="91" t="s">
        <v>148</v>
      </c>
      <c r="G124" s="8"/>
      <c r="H124" s="39">
        <v>40</v>
      </c>
      <c r="I124" s="39"/>
      <c r="J124" s="39">
        <v>40</v>
      </c>
      <c r="K124" s="39">
        <v>16</v>
      </c>
      <c r="L124" s="39">
        <v>24</v>
      </c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</row>
    <row r="125" spans="1:25" ht="22.5" customHeight="1">
      <c r="C125" s="10">
        <v>59753767221</v>
      </c>
      <c r="D125" s="11" t="s">
        <v>164</v>
      </c>
      <c r="E125" s="11" t="s">
        <v>165</v>
      </c>
      <c r="F125" s="91" t="s">
        <v>148</v>
      </c>
      <c r="G125" s="8"/>
      <c r="H125" s="39">
        <v>40</v>
      </c>
      <c r="I125" s="39"/>
      <c r="J125" s="39">
        <v>40</v>
      </c>
      <c r="K125" s="39">
        <v>16</v>
      </c>
      <c r="L125" s="39">
        <v>24</v>
      </c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</row>
    <row r="126" spans="1:25" ht="22.5" customHeight="1">
      <c r="C126" s="10">
        <v>59753857031</v>
      </c>
      <c r="D126" s="11" t="s">
        <v>172</v>
      </c>
      <c r="E126" s="11" t="s">
        <v>175</v>
      </c>
      <c r="F126" s="91" t="s">
        <v>148</v>
      </c>
      <c r="G126" s="8"/>
      <c r="H126" s="39">
        <v>2</v>
      </c>
      <c r="I126" s="39"/>
      <c r="J126" s="39">
        <v>2</v>
      </c>
      <c r="K126" s="39"/>
      <c r="L126" s="39"/>
      <c r="M126" s="39">
        <v>2</v>
      </c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</row>
    <row r="127" spans="1:25" ht="22.5" customHeight="1">
      <c r="C127" s="10" t="s">
        <v>240</v>
      </c>
      <c r="D127" s="11" t="s">
        <v>241</v>
      </c>
      <c r="E127" s="11" t="s">
        <v>242</v>
      </c>
      <c r="F127" s="91" t="s">
        <v>128</v>
      </c>
      <c r="G127" s="8"/>
      <c r="H127" s="39">
        <v>452</v>
      </c>
      <c r="I127" s="39"/>
      <c r="J127" s="39">
        <v>451.2</v>
      </c>
      <c r="K127" s="39">
        <v>158</v>
      </c>
      <c r="L127" s="39">
        <v>293.2</v>
      </c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</row>
    <row r="128" spans="1:25" ht="22.5" customHeight="1">
      <c r="C128" s="10">
        <v>61450358502</v>
      </c>
      <c r="D128" s="11" t="s">
        <v>244</v>
      </c>
      <c r="E128" s="11" t="s">
        <v>245</v>
      </c>
      <c r="F128" s="91" t="s">
        <v>128</v>
      </c>
      <c r="G128" s="8"/>
      <c r="H128" s="39">
        <v>174</v>
      </c>
      <c r="I128" s="39"/>
      <c r="J128" s="39">
        <v>173.7</v>
      </c>
      <c r="K128" s="39"/>
      <c r="L128" s="39"/>
      <c r="M128" s="39">
        <v>173.7</v>
      </c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</row>
    <row r="129" spans="3:25" ht="22.5" customHeight="1">
      <c r="C129" s="10">
        <v>59650397181</v>
      </c>
      <c r="D129" s="11" t="s">
        <v>284</v>
      </c>
      <c r="E129" s="11" t="s">
        <v>285</v>
      </c>
      <c r="F129" s="91" t="s">
        <v>148</v>
      </c>
      <c r="G129" s="8"/>
      <c r="H129" s="39">
        <v>4</v>
      </c>
      <c r="I129" s="39"/>
      <c r="J129" s="39">
        <v>4</v>
      </c>
      <c r="K129" s="39"/>
      <c r="L129" s="39"/>
      <c r="M129" s="39">
        <v>4</v>
      </c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</row>
    <row r="130" spans="3:25" ht="22.5" customHeight="1">
      <c r="C130" s="10">
        <v>59400238022</v>
      </c>
      <c r="D130" s="11" t="s">
        <v>287</v>
      </c>
      <c r="E130" s="11" t="s">
        <v>288</v>
      </c>
      <c r="F130" s="91" t="s">
        <v>148</v>
      </c>
      <c r="G130" s="8"/>
      <c r="H130" s="39">
        <v>1</v>
      </c>
      <c r="I130" s="39"/>
      <c r="J130" s="39">
        <v>1</v>
      </c>
      <c r="K130" s="39">
        <v>1</v>
      </c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</row>
    <row r="131" spans="3:25" ht="22.5" customHeight="1">
      <c r="C131" s="10">
        <v>56951000002</v>
      </c>
      <c r="D131" s="11" t="s">
        <v>675</v>
      </c>
      <c r="E131" s="11" t="s">
        <v>682</v>
      </c>
      <c r="F131" s="91" t="s">
        <v>322</v>
      </c>
      <c r="G131" s="8"/>
      <c r="H131" s="39">
        <v>4</v>
      </c>
      <c r="I131" s="39"/>
      <c r="J131" s="39">
        <v>4</v>
      </c>
      <c r="K131" s="39"/>
      <c r="L131" s="39"/>
      <c r="M131" s="39">
        <v>4</v>
      </c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</row>
    <row r="132" spans="3:25" ht="22.5" customHeight="1">
      <c r="C132" s="10">
        <v>56951000201</v>
      </c>
      <c r="D132" s="11" t="s">
        <v>688</v>
      </c>
      <c r="E132" s="11" t="s">
        <v>692</v>
      </c>
      <c r="F132" s="91" t="s">
        <v>322</v>
      </c>
      <c r="G132" s="8"/>
      <c r="H132" s="39">
        <v>166</v>
      </c>
      <c r="I132" s="39"/>
      <c r="J132" s="39">
        <v>166</v>
      </c>
      <c r="K132" s="39">
        <v>62</v>
      </c>
      <c r="L132" s="39">
        <v>104</v>
      </c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</row>
    <row r="133" spans="3:25" ht="22.5" customHeight="1">
      <c r="C133" s="10">
        <v>56951000202</v>
      </c>
      <c r="D133" s="11" t="s">
        <v>688</v>
      </c>
      <c r="E133" s="11" t="s">
        <v>695</v>
      </c>
      <c r="F133" s="91" t="s">
        <v>322</v>
      </c>
      <c r="G133" s="8"/>
      <c r="H133" s="39">
        <v>1</v>
      </c>
      <c r="I133" s="39"/>
      <c r="J133" s="39">
        <v>1</v>
      </c>
      <c r="K133" s="39"/>
      <c r="L133" s="39"/>
      <c r="M133" s="39">
        <v>1</v>
      </c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3:25" ht="22.5" customHeight="1">
      <c r="C134" s="10">
        <v>56951001307</v>
      </c>
      <c r="D134" s="11" t="s">
        <v>698</v>
      </c>
      <c r="E134" s="11" t="s">
        <v>699</v>
      </c>
      <c r="F134" s="91" t="s">
        <v>322</v>
      </c>
      <c r="G134" s="8"/>
      <c r="H134" s="39">
        <v>5</v>
      </c>
      <c r="I134" s="39"/>
      <c r="J134" s="39">
        <v>5</v>
      </c>
      <c r="K134" s="39">
        <v>4</v>
      </c>
      <c r="L134" s="39">
        <v>1</v>
      </c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</row>
    <row r="135" spans="3:25" ht="22.5" customHeight="1">
      <c r="C135" s="10" t="s">
        <v>326</v>
      </c>
      <c r="D135" s="11" t="s">
        <v>327</v>
      </c>
      <c r="E135" s="11" t="s">
        <v>328</v>
      </c>
      <c r="F135" s="91" t="s">
        <v>148</v>
      </c>
      <c r="G135" s="8"/>
      <c r="H135" s="39">
        <v>40</v>
      </c>
      <c r="I135" s="39"/>
      <c r="J135" s="39">
        <v>40</v>
      </c>
      <c r="K135" s="39">
        <v>16</v>
      </c>
      <c r="L135" s="39">
        <v>24</v>
      </c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</row>
    <row r="136" spans="3:25" ht="22.5" customHeight="1">
      <c r="C136" s="10" t="s">
        <v>346</v>
      </c>
      <c r="D136" s="11" t="s">
        <v>347</v>
      </c>
      <c r="E136" s="11"/>
      <c r="F136" s="91" t="s">
        <v>348</v>
      </c>
      <c r="G136" s="8"/>
      <c r="H136" s="39">
        <v>1</v>
      </c>
      <c r="I136" s="39"/>
      <c r="J136" s="39">
        <v>1</v>
      </c>
      <c r="K136" s="39">
        <v>1</v>
      </c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3:25" ht="22.5" customHeight="1">
      <c r="D137" s="11"/>
      <c r="E137" s="11"/>
      <c r="F137" s="91"/>
      <c r="G137" s="8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3:25" ht="22.5" customHeight="1">
      <c r="D138" s="11"/>
      <c r="E138" s="11"/>
      <c r="F138" s="91"/>
      <c r="G138" s="8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</row>
    <row r="139" spans="3:25" ht="22.5" customHeight="1">
      <c r="D139" s="11"/>
      <c r="E139" s="11"/>
      <c r="F139" s="91"/>
      <c r="G139" s="8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</row>
    <row r="140" spans="3:25" ht="22.5" customHeight="1">
      <c r="D140" s="11"/>
      <c r="E140" s="11"/>
      <c r="F140" s="91"/>
      <c r="G140" s="8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</row>
    <row r="141" spans="3:25" ht="22.5" customHeight="1">
      <c r="D141" s="11"/>
      <c r="E141" s="11"/>
      <c r="F141" s="91"/>
      <c r="G141" s="8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</row>
    <row r="142" spans="3:25" ht="22.5" customHeight="1">
      <c r="D142" s="11"/>
      <c r="E142" s="11"/>
      <c r="F142" s="91"/>
      <c r="G142" s="8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3:25" ht="22.5" customHeight="1">
      <c r="D143" s="11"/>
      <c r="E143" s="11"/>
      <c r="F143" s="91"/>
      <c r="G143" s="8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3:25" ht="22.5" customHeight="1">
      <c r="D144" s="11"/>
      <c r="E144" s="11"/>
      <c r="F144" s="91"/>
      <c r="G144" s="8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ht="22.5" customHeight="1">
      <c r="D145" s="11"/>
      <c r="E145" s="11"/>
      <c r="F145" s="91"/>
      <c r="G145" s="8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ht="22.5" customHeight="1">
      <c r="D146" s="11"/>
      <c r="E146" s="11"/>
      <c r="F146" s="91"/>
      <c r="G146" s="8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ht="22.5" customHeight="1">
      <c r="D147" s="11"/>
      <c r="E147" s="11"/>
      <c r="F147" s="91"/>
      <c r="G147" s="8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</row>
    <row r="148" spans="1:25" ht="22.5" customHeight="1">
      <c r="D148" s="11"/>
      <c r="E148" s="11"/>
      <c r="F148" s="91"/>
      <c r="G148" s="8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</row>
    <row r="151" spans="1:25" ht="22.5" customHeight="1">
      <c r="D151" s="250" t="s">
        <v>1118</v>
      </c>
      <c r="E151" s="251"/>
      <c r="F151" s="251"/>
      <c r="G151" s="251"/>
      <c r="H151" s="251"/>
      <c r="I151" s="251"/>
      <c r="J151" s="251"/>
      <c r="K151" s="251"/>
      <c r="L151" s="251"/>
      <c r="M151" s="251"/>
      <c r="N151" s="251"/>
      <c r="O151" s="251"/>
      <c r="P151" s="251"/>
      <c r="Q151" s="251"/>
      <c r="R151" s="251"/>
      <c r="S151" s="251"/>
      <c r="T151" s="251"/>
      <c r="U151" s="251"/>
      <c r="V151" s="251"/>
      <c r="W151" s="251"/>
      <c r="X151" s="251"/>
      <c r="Y151" s="251"/>
    </row>
    <row r="152" spans="1:25" ht="22.5" customHeight="1">
      <c r="A152" s="44" t="s">
        <v>1211</v>
      </c>
      <c r="B152" s="44" t="s">
        <v>1212</v>
      </c>
      <c r="C152" s="44" t="s">
        <v>1213</v>
      </c>
      <c r="D152" s="252" t="s">
        <v>1214</v>
      </c>
      <c r="E152" s="252" t="s">
        <v>1215</v>
      </c>
      <c r="F152" s="252" t="s">
        <v>1216</v>
      </c>
      <c r="G152" s="86" t="s">
        <v>1217</v>
      </c>
      <c r="H152" s="87"/>
      <c r="I152" s="87"/>
      <c r="J152" s="87"/>
      <c r="K152" s="87" t="s">
        <v>1233</v>
      </c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</row>
    <row r="153" spans="1:25" ht="22.5" customHeight="1">
      <c r="A153" s="44"/>
      <c r="B153" s="44"/>
      <c r="C153" s="44"/>
      <c r="D153" s="253"/>
      <c r="E153" s="253"/>
      <c r="F153" s="253"/>
      <c r="G153" s="88"/>
      <c r="H153" s="88" t="s">
        <v>1178</v>
      </c>
      <c r="I153" s="88" t="s">
        <v>1222</v>
      </c>
      <c r="J153" s="88" t="s">
        <v>1223</v>
      </c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</row>
    <row r="154" spans="1:25" ht="22.5" customHeight="1">
      <c r="A154" s="44"/>
      <c r="B154" s="44"/>
      <c r="C154" s="44"/>
      <c r="D154" s="254"/>
      <c r="E154" s="254"/>
      <c r="F154" s="254"/>
      <c r="G154" s="89"/>
      <c r="H154" s="90"/>
      <c r="I154" s="90"/>
      <c r="J154" s="90"/>
      <c r="K154" s="90" t="s">
        <v>1234</v>
      </c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</row>
    <row r="155" spans="1:25" ht="22.5" customHeight="1">
      <c r="C155" s="10">
        <v>59751467022</v>
      </c>
      <c r="D155" s="11" t="s">
        <v>643</v>
      </c>
      <c r="E155" s="11" t="s">
        <v>127</v>
      </c>
      <c r="F155" s="91" t="s">
        <v>128</v>
      </c>
      <c r="G155" s="8"/>
      <c r="H155" s="39">
        <v>165</v>
      </c>
      <c r="I155" s="39"/>
      <c r="J155" s="39">
        <v>164.1</v>
      </c>
      <c r="K155" s="39">
        <v>164.1</v>
      </c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</row>
    <row r="156" spans="1:25" ht="22.5" customHeight="1">
      <c r="C156" s="10">
        <v>59751467023</v>
      </c>
      <c r="D156" s="11" t="s">
        <v>643</v>
      </c>
      <c r="E156" s="11" t="s">
        <v>130</v>
      </c>
      <c r="F156" s="91" t="s">
        <v>128</v>
      </c>
      <c r="G156" s="8"/>
      <c r="H156" s="39">
        <v>82</v>
      </c>
      <c r="I156" s="39"/>
      <c r="J156" s="39">
        <v>81.400000000000006</v>
      </c>
      <c r="K156" s="39">
        <v>81.400000000000006</v>
      </c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</row>
    <row r="157" spans="1:25" ht="22.5" customHeight="1">
      <c r="C157" s="10">
        <v>59753767241</v>
      </c>
      <c r="D157" s="11" t="s">
        <v>164</v>
      </c>
      <c r="E157" s="11" t="s">
        <v>167</v>
      </c>
      <c r="F157" s="91" t="s">
        <v>148</v>
      </c>
      <c r="G157" s="8"/>
      <c r="H157" s="39">
        <v>7</v>
      </c>
      <c r="I157" s="39"/>
      <c r="J157" s="39">
        <v>7</v>
      </c>
      <c r="K157" s="39">
        <v>7</v>
      </c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</row>
    <row r="158" spans="1:25" ht="22.5" customHeight="1">
      <c r="C158" s="10" t="s">
        <v>237</v>
      </c>
      <c r="D158" s="11" t="s">
        <v>238</v>
      </c>
      <c r="E158" s="11" t="s">
        <v>239</v>
      </c>
      <c r="F158" s="91" t="s">
        <v>128</v>
      </c>
      <c r="G158" s="8"/>
      <c r="H158" s="39">
        <v>90</v>
      </c>
      <c r="I158" s="39"/>
      <c r="J158" s="39">
        <v>89.1</v>
      </c>
      <c r="K158" s="39">
        <v>89.1</v>
      </c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</row>
    <row r="159" spans="1:25" ht="22.5" customHeight="1">
      <c r="C159" s="10">
        <v>61452167502</v>
      </c>
      <c r="D159" s="11" t="s">
        <v>252</v>
      </c>
      <c r="E159" s="11" t="s">
        <v>255</v>
      </c>
      <c r="F159" s="91" t="s">
        <v>128</v>
      </c>
      <c r="G159" s="8"/>
      <c r="H159" s="39">
        <v>18</v>
      </c>
      <c r="I159" s="39"/>
      <c r="J159" s="39">
        <v>17.5</v>
      </c>
      <c r="K159" s="39">
        <v>17.5</v>
      </c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</row>
    <row r="160" spans="1:25" ht="22.5" customHeight="1">
      <c r="C160" s="10">
        <v>56951000000</v>
      </c>
      <c r="D160" s="11" t="s">
        <v>675</v>
      </c>
      <c r="E160" s="11" t="s">
        <v>676</v>
      </c>
      <c r="F160" s="91" t="s">
        <v>322</v>
      </c>
      <c r="G160" s="8"/>
      <c r="H160" s="39">
        <v>25</v>
      </c>
      <c r="I160" s="39"/>
      <c r="J160" s="39">
        <v>25</v>
      </c>
      <c r="K160" s="39">
        <v>25</v>
      </c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</row>
    <row r="161" spans="3:25" ht="22.5" customHeight="1">
      <c r="C161" s="10">
        <v>56951000001</v>
      </c>
      <c r="D161" s="11" t="s">
        <v>675</v>
      </c>
      <c r="E161" s="11" t="s">
        <v>679</v>
      </c>
      <c r="F161" s="91" t="s">
        <v>322</v>
      </c>
      <c r="G161" s="8"/>
      <c r="H161" s="39">
        <v>8</v>
      </c>
      <c r="I161" s="39"/>
      <c r="J161" s="39">
        <v>8</v>
      </c>
      <c r="K161" s="39">
        <v>8</v>
      </c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</row>
    <row r="162" spans="3:25" ht="22.5" customHeight="1">
      <c r="C162" s="10">
        <v>56951000100</v>
      </c>
      <c r="D162" s="11" t="s">
        <v>685</v>
      </c>
      <c r="E162" s="11" t="s">
        <v>676</v>
      </c>
      <c r="F162" s="91" t="s">
        <v>322</v>
      </c>
      <c r="G162" s="8"/>
      <c r="H162" s="39">
        <v>7</v>
      </c>
      <c r="I162" s="39"/>
      <c r="J162" s="39">
        <v>7</v>
      </c>
      <c r="K162" s="39">
        <v>7</v>
      </c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</row>
    <row r="163" spans="3:25" ht="22.5" customHeight="1">
      <c r="C163" s="10">
        <v>56951000200</v>
      </c>
      <c r="D163" s="11" t="s">
        <v>688</v>
      </c>
      <c r="E163" s="11" t="s">
        <v>689</v>
      </c>
      <c r="F163" s="91" t="s">
        <v>322</v>
      </c>
      <c r="G163" s="8"/>
      <c r="H163" s="39">
        <v>34</v>
      </c>
      <c r="I163" s="39"/>
      <c r="J163" s="39">
        <v>34</v>
      </c>
      <c r="K163" s="39">
        <v>34</v>
      </c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</row>
    <row r="164" spans="3:25" ht="22.5" customHeight="1">
      <c r="C164" s="10">
        <v>56951000201</v>
      </c>
      <c r="D164" s="11" t="s">
        <v>688</v>
      </c>
      <c r="E164" s="11" t="s">
        <v>692</v>
      </c>
      <c r="F164" s="91" t="s">
        <v>322</v>
      </c>
      <c r="G164" s="8"/>
      <c r="H164" s="39">
        <v>13</v>
      </c>
      <c r="I164" s="39"/>
      <c r="J164" s="39">
        <v>13</v>
      </c>
      <c r="K164" s="39">
        <v>13</v>
      </c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</row>
    <row r="165" spans="3:25" ht="22.5" customHeight="1">
      <c r="C165" s="10" t="s">
        <v>334</v>
      </c>
      <c r="D165" s="11" t="s">
        <v>158</v>
      </c>
      <c r="E165" s="11" t="s">
        <v>335</v>
      </c>
      <c r="F165" s="91" t="s">
        <v>148</v>
      </c>
      <c r="G165" s="8"/>
      <c r="H165" s="39">
        <v>7</v>
      </c>
      <c r="I165" s="39"/>
      <c r="J165" s="39">
        <v>7</v>
      </c>
      <c r="K165" s="39">
        <v>7</v>
      </c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</row>
    <row r="166" spans="3:25" ht="22.5" customHeight="1">
      <c r="C166" s="10" t="s">
        <v>349</v>
      </c>
      <c r="D166" s="11" t="s">
        <v>350</v>
      </c>
      <c r="E166" s="11" t="s">
        <v>351</v>
      </c>
      <c r="F166" s="91" t="s">
        <v>348</v>
      </c>
      <c r="G166" s="8"/>
      <c r="H166" s="39">
        <v>1</v>
      </c>
      <c r="I166" s="39"/>
      <c r="J166" s="39">
        <v>1</v>
      </c>
      <c r="K166" s="39">
        <v>1</v>
      </c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</row>
    <row r="167" spans="3:25" ht="22.5" customHeight="1">
      <c r="C167" s="10" t="s">
        <v>359</v>
      </c>
      <c r="D167" s="11" t="s">
        <v>360</v>
      </c>
      <c r="E167" s="11" t="s">
        <v>361</v>
      </c>
      <c r="F167" s="91" t="s">
        <v>128</v>
      </c>
      <c r="G167" s="8"/>
      <c r="H167" s="39">
        <v>147</v>
      </c>
      <c r="I167" s="39"/>
      <c r="J167" s="39">
        <v>146.5</v>
      </c>
      <c r="K167" s="39">
        <v>146.5</v>
      </c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</row>
    <row r="168" spans="3:25" ht="22.5" customHeight="1">
      <c r="C168" s="10" t="s">
        <v>362</v>
      </c>
      <c r="D168" s="11" t="s">
        <v>363</v>
      </c>
      <c r="E168" s="11" t="s">
        <v>364</v>
      </c>
      <c r="F168" s="91" t="s">
        <v>128</v>
      </c>
      <c r="G168" s="8"/>
      <c r="H168" s="39">
        <v>33</v>
      </c>
      <c r="I168" s="39"/>
      <c r="J168" s="39">
        <v>32.6</v>
      </c>
      <c r="K168" s="39">
        <v>32.6</v>
      </c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</row>
    <row r="169" spans="3:25" ht="22.5" customHeight="1">
      <c r="C169" s="10" t="s">
        <v>365</v>
      </c>
      <c r="D169" s="11" t="s">
        <v>366</v>
      </c>
      <c r="E169" s="11" t="s">
        <v>367</v>
      </c>
      <c r="F169" s="91" t="s">
        <v>128</v>
      </c>
      <c r="G169" s="8"/>
      <c r="H169" s="39">
        <v>20</v>
      </c>
      <c r="I169" s="39"/>
      <c r="J169" s="39">
        <v>19.8</v>
      </c>
      <c r="K169" s="39">
        <v>19.8</v>
      </c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</row>
    <row r="170" spans="3:25" ht="22.5" customHeight="1">
      <c r="C170" s="10" t="s">
        <v>368</v>
      </c>
      <c r="D170" s="11" t="s">
        <v>369</v>
      </c>
      <c r="E170" s="11" t="s">
        <v>370</v>
      </c>
      <c r="F170" s="91" t="s">
        <v>128</v>
      </c>
      <c r="G170" s="8"/>
      <c r="H170" s="39">
        <v>36</v>
      </c>
      <c r="I170" s="39"/>
      <c r="J170" s="39">
        <v>35.1</v>
      </c>
      <c r="K170" s="39">
        <v>35.1</v>
      </c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</row>
    <row r="171" spans="3:25" ht="22.5" customHeight="1">
      <c r="D171" s="11"/>
      <c r="E171" s="11"/>
      <c r="F171" s="91"/>
      <c r="G171" s="8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</row>
    <row r="172" spans="3:25" ht="22.5" customHeight="1">
      <c r="D172" s="11"/>
      <c r="E172" s="11"/>
      <c r="F172" s="91"/>
      <c r="G172" s="8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</row>
    <row r="173" spans="3:25" ht="22.5" customHeight="1">
      <c r="D173" s="11"/>
      <c r="E173" s="11"/>
      <c r="F173" s="91"/>
      <c r="G173" s="8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</row>
    <row r="174" spans="3:25" ht="22.5" customHeight="1">
      <c r="D174" s="11"/>
      <c r="E174" s="11"/>
      <c r="F174" s="91"/>
      <c r="G174" s="8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</row>
    <row r="175" spans="3:25" ht="22.5" customHeight="1">
      <c r="D175" s="11"/>
      <c r="E175" s="11"/>
      <c r="F175" s="91"/>
      <c r="G175" s="8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</row>
    <row r="176" spans="3:25" ht="22.5" customHeight="1">
      <c r="D176" s="11"/>
      <c r="E176" s="11"/>
      <c r="F176" s="91"/>
      <c r="G176" s="8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ht="22.5" customHeight="1">
      <c r="D177" s="11"/>
      <c r="E177" s="11"/>
      <c r="F177" s="91"/>
      <c r="G177" s="8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</row>
    <row r="178" spans="1:25" ht="22.5" customHeight="1">
      <c r="D178" s="11"/>
      <c r="E178" s="11"/>
      <c r="F178" s="91"/>
      <c r="G178" s="8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</row>
    <row r="179" spans="1:25" ht="22.5" customHeight="1">
      <c r="D179" s="11"/>
      <c r="E179" s="11"/>
      <c r="F179" s="91"/>
      <c r="G179" s="8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</row>
    <row r="180" spans="1:25" ht="22.5" customHeight="1">
      <c r="D180" s="11"/>
      <c r="E180" s="11"/>
      <c r="F180" s="91"/>
      <c r="G180" s="8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ht="22.5" customHeight="1">
      <c r="D181" s="11"/>
      <c r="E181" s="11"/>
      <c r="F181" s="91"/>
      <c r="G181" s="8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</row>
    <row r="182" spans="1:25" ht="22.5" customHeight="1">
      <c r="D182" s="11"/>
      <c r="E182" s="11"/>
      <c r="F182" s="91"/>
      <c r="G182" s="8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</row>
    <row r="183" spans="1:25" ht="22.5" customHeight="1">
      <c r="D183" s="11"/>
      <c r="E183" s="11"/>
      <c r="F183" s="91"/>
      <c r="G183" s="8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</row>
    <row r="184" spans="1:25" ht="22.5" customHeight="1">
      <c r="D184" s="11"/>
      <c r="E184" s="11"/>
      <c r="F184" s="91"/>
      <c r="G184" s="8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</row>
    <row r="185" spans="1:25" ht="22.5" customHeight="1">
      <c r="D185" s="11"/>
      <c r="E185" s="11"/>
      <c r="F185" s="91"/>
      <c r="G185" s="8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</row>
    <row r="188" spans="1:25" ht="22.5" customHeight="1">
      <c r="D188" s="250" t="s">
        <v>1119</v>
      </c>
      <c r="E188" s="251"/>
      <c r="F188" s="251"/>
      <c r="G188" s="251"/>
      <c r="H188" s="251"/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251"/>
      <c r="T188" s="251"/>
      <c r="U188" s="251"/>
      <c r="V188" s="251"/>
      <c r="W188" s="251"/>
      <c r="X188" s="251"/>
      <c r="Y188" s="251"/>
    </row>
    <row r="189" spans="1:25" ht="22.5" customHeight="1">
      <c r="A189" s="44" t="s">
        <v>1211</v>
      </c>
      <c r="B189" s="44" t="s">
        <v>1212</v>
      </c>
      <c r="C189" s="44" t="s">
        <v>1213</v>
      </c>
      <c r="D189" s="252" t="s">
        <v>1214</v>
      </c>
      <c r="E189" s="252" t="s">
        <v>1215</v>
      </c>
      <c r="F189" s="252" t="s">
        <v>1216</v>
      </c>
      <c r="G189" s="86" t="s">
        <v>1217</v>
      </c>
      <c r="H189" s="87"/>
      <c r="I189" s="87"/>
      <c r="J189" s="87"/>
      <c r="K189" s="87"/>
      <c r="L189" s="87"/>
      <c r="M189" s="87" t="s">
        <v>1235</v>
      </c>
      <c r="N189" s="87" t="s">
        <v>1236</v>
      </c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</row>
    <row r="190" spans="1:25" ht="22.5" customHeight="1">
      <c r="A190" s="44"/>
      <c r="B190" s="44"/>
      <c r="C190" s="44"/>
      <c r="D190" s="253"/>
      <c r="E190" s="253"/>
      <c r="F190" s="253"/>
      <c r="G190" s="88"/>
      <c r="H190" s="88" t="s">
        <v>1178</v>
      </c>
      <c r="I190" s="88" t="s">
        <v>1222</v>
      </c>
      <c r="J190" s="88" t="s">
        <v>1223</v>
      </c>
      <c r="K190" s="88" t="s">
        <v>1237</v>
      </c>
      <c r="L190" s="88" t="s">
        <v>1238</v>
      </c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</row>
    <row r="191" spans="1:25" ht="22.5" customHeight="1">
      <c r="A191" s="44"/>
      <c r="B191" s="44"/>
      <c r="C191" s="44"/>
      <c r="D191" s="254"/>
      <c r="E191" s="254"/>
      <c r="F191" s="254"/>
      <c r="G191" s="89"/>
      <c r="H191" s="90"/>
      <c r="I191" s="90"/>
      <c r="J191" s="90"/>
      <c r="K191" s="90"/>
      <c r="L191" s="90"/>
      <c r="M191" s="90" t="s">
        <v>1225</v>
      </c>
      <c r="N191" s="90" t="s">
        <v>1225</v>
      </c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</row>
    <row r="192" spans="1:25" ht="22.5" customHeight="1">
      <c r="C192" s="10">
        <v>59751467012</v>
      </c>
      <c r="D192" s="11" t="s">
        <v>126</v>
      </c>
      <c r="E192" s="11" t="s">
        <v>127</v>
      </c>
      <c r="F192" s="91" t="s">
        <v>128</v>
      </c>
      <c r="G192" s="8"/>
      <c r="H192" s="39">
        <v>144</v>
      </c>
      <c r="I192" s="39"/>
      <c r="J192" s="39">
        <v>144</v>
      </c>
      <c r="K192" s="39">
        <v>82.5</v>
      </c>
      <c r="L192" s="39">
        <v>61.5</v>
      </c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</row>
    <row r="193" spans="3:25" ht="22.5" customHeight="1">
      <c r="C193" s="10">
        <v>59751467013</v>
      </c>
      <c r="D193" s="11" t="s">
        <v>126</v>
      </c>
      <c r="E193" s="11" t="s">
        <v>130</v>
      </c>
      <c r="F193" s="91" t="s">
        <v>128</v>
      </c>
      <c r="G193" s="8"/>
      <c r="H193" s="39">
        <v>121</v>
      </c>
      <c r="I193" s="39"/>
      <c r="J193" s="39">
        <v>120.6</v>
      </c>
      <c r="K193" s="39">
        <v>77</v>
      </c>
      <c r="L193" s="39">
        <v>22</v>
      </c>
      <c r="M193" s="39">
        <v>21.6</v>
      </c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</row>
    <row r="194" spans="3:25" ht="22.5" customHeight="1">
      <c r="C194" s="10">
        <v>59751467014</v>
      </c>
      <c r="D194" s="11" t="s">
        <v>126</v>
      </c>
      <c r="E194" s="11" t="s">
        <v>132</v>
      </c>
      <c r="F194" s="91" t="s">
        <v>128</v>
      </c>
      <c r="G194" s="8"/>
      <c r="H194" s="39">
        <v>12</v>
      </c>
      <c r="I194" s="39"/>
      <c r="J194" s="39">
        <v>11.6</v>
      </c>
      <c r="K194" s="39">
        <v>8</v>
      </c>
      <c r="L194" s="39"/>
      <c r="M194" s="39">
        <v>3.6</v>
      </c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</row>
    <row r="195" spans="3:25" ht="22.5" customHeight="1">
      <c r="C195" s="10">
        <v>59753017003</v>
      </c>
      <c r="D195" s="11" t="s">
        <v>142</v>
      </c>
      <c r="E195" s="11" t="s">
        <v>143</v>
      </c>
      <c r="F195" s="91" t="s">
        <v>128</v>
      </c>
      <c r="G195" s="8"/>
      <c r="H195" s="39">
        <v>41</v>
      </c>
      <c r="I195" s="39"/>
      <c r="J195" s="39">
        <v>40.5</v>
      </c>
      <c r="K195" s="39">
        <v>21</v>
      </c>
      <c r="L195" s="39">
        <v>19.5</v>
      </c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</row>
    <row r="196" spans="3:25" ht="22.5" customHeight="1">
      <c r="C196" s="10">
        <v>59753017004</v>
      </c>
      <c r="D196" s="11" t="s">
        <v>142</v>
      </c>
      <c r="E196" s="11" t="s">
        <v>145</v>
      </c>
      <c r="F196" s="91" t="s">
        <v>128</v>
      </c>
      <c r="G196" s="8"/>
      <c r="H196" s="39">
        <v>6</v>
      </c>
      <c r="I196" s="39"/>
      <c r="J196" s="39">
        <v>6</v>
      </c>
      <c r="K196" s="39">
        <v>6</v>
      </c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</row>
    <row r="197" spans="3:25" ht="22.5" customHeight="1">
      <c r="C197" s="10">
        <v>59753017043</v>
      </c>
      <c r="D197" s="11" t="s">
        <v>142</v>
      </c>
      <c r="E197" s="11" t="s">
        <v>147</v>
      </c>
      <c r="F197" s="91" t="s">
        <v>148</v>
      </c>
      <c r="G197" s="8"/>
      <c r="H197" s="39">
        <v>56</v>
      </c>
      <c r="I197" s="39"/>
      <c r="J197" s="39">
        <v>56</v>
      </c>
      <c r="K197" s="39">
        <v>28</v>
      </c>
      <c r="L197" s="39">
        <v>28</v>
      </c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</row>
    <row r="198" spans="3:25" ht="22.5" customHeight="1">
      <c r="C198" s="10">
        <v>59753017044</v>
      </c>
      <c r="D198" s="11" t="s">
        <v>142</v>
      </c>
      <c r="E198" s="11" t="s">
        <v>150</v>
      </c>
      <c r="F198" s="91" t="s">
        <v>148</v>
      </c>
      <c r="G198" s="8"/>
      <c r="H198" s="39">
        <v>8</v>
      </c>
      <c r="I198" s="39"/>
      <c r="J198" s="39">
        <v>8</v>
      </c>
      <c r="K198" s="39">
        <v>8</v>
      </c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</row>
    <row r="199" spans="3:25" ht="22.5" customHeight="1">
      <c r="C199" s="10">
        <v>59754877200</v>
      </c>
      <c r="D199" s="11" t="s">
        <v>152</v>
      </c>
      <c r="E199" s="11" t="s">
        <v>153</v>
      </c>
      <c r="F199" s="91" t="s">
        <v>154</v>
      </c>
      <c r="G199" s="8"/>
      <c r="H199" s="39">
        <v>7</v>
      </c>
      <c r="I199" s="39"/>
      <c r="J199" s="39">
        <v>7</v>
      </c>
      <c r="K199" s="39"/>
      <c r="L199" s="39"/>
      <c r="M199" s="39">
        <v>7</v>
      </c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</row>
    <row r="200" spans="3:25" ht="22.5" customHeight="1">
      <c r="C200" s="10">
        <v>59753857011</v>
      </c>
      <c r="D200" s="11" t="s">
        <v>172</v>
      </c>
      <c r="E200" s="11" t="s">
        <v>173</v>
      </c>
      <c r="F200" s="91" t="s">
        <v>148</v>
      </c>
      <c r="G200" s="8"/>
      <c r="H200" s="39">
        <v>3</v>
      </c>
      <c r="I200" s="39"/>
      <c r="J200" s="39">
        <v>3</v>
      </c>
      <c r="K200" s="39">
        <v>2</v>
      </c>
      <c r="L200" s="39">
        <v>1</v>
      </c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</row>
    <row r="201" spans="3:25" ht="22.5" customHeight="1">
      <c r="C201" s="10">
        <v>59753857041</v>
      </c>
      <c r="D201" s="11" t="s">
        <v>172</v>
      </c>
      <c r="E201" s="11" t="s">
        <v>177</v>
      </c>
      <c r="F201" s="91" t="s">
        <v>148</v>
      </c>
      <c r="G201" s="8"/>
      <c r="H201" s="39">
        <v>27</v>
      </c>
      <c r="I201" s="39"/>
      <c r="J201" s="39">
        <v>27</v>
      </c>
      <c r="K201" s="39">
        <v>14</v>
      </c>
      <c r="L201" s="39">
        <v>13</v>
      </c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</row>
    <row r="202" spans="3:25" ht="22.5" customHeight="1">
      <c r="C202" s="10" t="s">
        <v>237</v>
      </c>
      <c r="D202" s="11" t="s">
        <v>238</v>
      </c>
      <c r="E202" s="11" t="s">
        <v>239</v>
      </c>
      <c r="F202" s="91" t="s">
        <v>128</v>
      </c>
      <c r="G202" s="8"/>
      <c r="H202" s="39">
        <v>654</v>
      </c>
      <c r="I202" s="39"/>
      <c r="J202" s="39">
        <v>653.4</v>
      </c>
      <c r="K202" s="39">
        <v>78.2</v>
      </c>
      <c r="L202" s="39"/>
      <c r="M202" s="39">
        <v>575.20000000000005</v>
      </c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</row>
    <row r="203" spans="3:25" ht="22.5" customHeight="1">
      <c r="C203" s="10" t="s">
        <v>251</v>
      </c>
      <c r="D203" s="11" t="s">
        <v>252</v>
      </c>
      <c r="E203" s="11" t="s">
        <v>253</v>
      </c>
      <c r="F203" s="91" t="s">
        <v>128</v>
      </c>
      <c r="G203" s="8"/>
      <c r="H203" s="39">
        <v>259</v>
      </c>
      <c r="I203" s="39"/>
      <c r="J203" s="39">
        <v>258.5</v>
      </c>
      <c r="K203" s="39">
        <v>90</v>
      </c>
      <c r="L203" s="39">
        <v>100.6</v>
      </c>
      <c r="M203" s="39">
        <v>59.3</v>
      </c>
      <c r="N203" s="39">
        <v>8.6</v>
      </c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</row>
    <row r="204" spans="3:25" ht="22.5" customHeight="1">
      <c r="C204" s="10" t="s">
        <v>256</v>
      </c>
      <c r="D204" s="11" t="s">
        <v>252</v>
      </c>
      <c r="E204" s="11" t="s">
        <v>257</v>
      </c>
      <c r="F204" s="91" t="s">
        <v>128</v>
      </c>
      <c r="G204" s="8"/>
      <c r="H204" s="39">
        <v>169</v>
      </c>
      <c r="I204" s="39"/>
      <c r="J204" s="39">
        <v>169</v>
      </c>
      <c r="K204" s="39">
        <v>83.6</v>
      </c>
      <c r="L204" s="39">
        <v>23.6</v>
      </c>
      <c r="M204" s="39">
        <v>61.8</v>
      </c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</row>
    <row r="205" spans="3:25" ht="22.5" customHeight="1">
      <c r="C205" s="10" t="s">
        <v>258</v>
      </c>
      <c r="D205" s="11" t="s">
        <v>252</v>
      </c>
      <c r="E205" s="11" t="s">
        <v>259</v>
      </c>
      <c r="F205" s="91" t="s">
        <v>128</v>
      </c>
      <c r="G205" s="8"/>
      <c r="H205" s="39">
        <v>226</v>
      </c>
      <c r="I205" s="39"/>
      <c r="J205" s="39">
        <v>225.9</v>
      </c>
      <c r="K205" s="39">
        <v>53.7</v>
      </c>
      <c r="L205" s="39">
        <v>70.5</v>
      </c>
      <c r="M205" s="39">
        <v>101.7</v>
      </c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</row>
    <row r="206" spans="3:25" ht="22.5" customHeight="1">
      <c r="C206" s="10" t="s">
        <v>260</v>
      </c>
      <c r="D206" s="11" t="s">
        <v>252</v>
      </c>
      <c r="E206" s="11" t="s">
        <v>261</v>
      </c>
      <c r="F206" s="91" t="s">
        <v>128</v>
      </c>
      <c r="G206" s="8"/>
      <c r="H206" s="39">
        <v>359</v>
      </c>
      <c r="I206" s="39"/>
      <c r="J206" s="39">
        <v>358.4</v>
      </c>
      <c r="K206" s="39">
        <v>79.599999999999994</v>
      </c>
      <c r="L206" s="39">
        <v>153.19999999999999</v>
      </c>
      <c r="M206" s="39">
        <v>125.6</v>
      </c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</row>
    <row r="207" spans="3:25" ht="22.5" customHeight="1">
      <c r="C207" s="10" t="s">
        <v>262</v>
      </c>
      <c r="D207" s="11" t="s">
        <v>252</v>
      </c>
      <c r="E207" s="11" t="s">
        <v>263</v>
      </c>
      <c r="F207" s="91" t="s">
        <v>128</v>
      </c>
      <c r="G207" s="8"/>
      <c r="H207" s="39">
        <v>34</v>
      </c>
      <c r="I207" s="39"/>
      <c r="J207" s="39">
        <v>34</v>
      </c>
      <c r="K207" s="39">
        <v>34</v>
      </c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</row>
    <row r="208" spans="3:25" ht="22.5" customHeight="1">
      <c r="C208" s="10" t="s">
        <v>264</v>
      </c>
      <c r="D208" s="11" t="s">
        <v>252</v>
      </c>
      <c r="E208" s="11" t="s">
        <v>265</v>
      </c>
      <c r="F208" s="91" t="s">
        <v>128</v>
      </c>
      <c r="G208" s="8"/>
      <c r="H208" s="39">
        <v>347</v>
      </c>
      <c r="I208" s="39"/>
      <c r="J208" s="39">
        <v>346.2</v>
      </c>
      <c r="K208" s="39">
        <v>119.4</v>
      </c>
      <c r="L208" s="39"/>
      <c r="M208" s="39">
        <v>226.8</v>
      </c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</row>
    <row r="209" spans="3:25" ht="22.5" customHeight="1">
      <c r="C209" s="10">
        <v>56951000001</v>
      </c>
      <c r="D209" s="11" t="s">
        <v>675</v>
      </c>
      <c r="E209" s="11" t="s">
        <v>679</v>
      </c>
      <c r="F209" s="91" t="s">
        <v>322</v>
      </c>
      <c r="G209" s="8"/>
      <c r="H209" s="39">
        <v>14</v>
      </c>
      <c r="I209" s="39"/>
      <c r="J209" s="39">
        <v>14</v>
      </c>
      <c r="K209" s="39"/>
      <c r="L209" s="39"/>
      <c r="M209" s="39">
        <v>14</v>
      </c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</row>
    <row r="210" spans="3:25" ht="22.5" customHeight="1">
      <c r="C210" s="10">
        <v>56951000002</v>
      </c>
      <c r="D210" s="11" t="s">
        <v>675</v>
      </c>
      <c r="E210" s="11" t="s">
        <v>682</v>
      </c>
      <c r="F210" s="91" t="s">
        <v>322</v>
      </c>
      <c r="G210" s="8"/>
      <c r="H210" s="39">
        <v>2</v>
      </c>
      <c r="I210" s="39"/>
      <c r="J210" s="39">
        <v>2</v>
      </c>
      <c r="K210" s="39"/>
      <c r="L210" s="39"/>
      <c r="M210" s="39">
        <v>2</v>
      </c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</row>
    <row r="211" spans="3:25" ht="22.5" customHeight="1">
      <c r="C211" s="10">
        <v>56951000200</v>
      </c>
      <c r="D211" s="11" t="s">
        <v>688</v>
      </c>
      <c r="E211" s="11" t="s">
        <v>689</v>
      </c>
      <c r="F211" s="91" t="s">
        <v>322</v>
      </c>
      <c r="G211" s="8"/>
      <c r="H211" s="39">
        <v>96</v>
      </c>
      <c r="I211" s="39"/>
      <c r="J211" s="39">
        <v>96</v>
      </c>
      <c r="K211" s="39">
        <v>55</v>
      </c>
      <c r="L211" s="39">
        <v>41</v>
      </c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</row>
    <row r="212" spans="3:25" ht="22.5" customHeight="1">
      <c r="C212" s="10">
        <v>56951000201</v>
      </c>
      <c r="D212" s="11" t="s">
        <v>688</v>
      </c>
      <c r="E212" s="11" t="s">
        <v>692</v>
      </c>
      <c r="F212" s="91" t="s">
        <v>322</v>
      </c>
      <c r="G212" s="8"/>
      <c r="H212" s="39">
        <v>65</v>
      </c>
      <c r="I212" s="39"/>
      <c r="J212" s="39">
        <v>65</v>
      </c>
      <c r="K212" s="39">
        <v>51</v>
      </c>
      <c r="L212" s="39">
        <v>14</v>
      </c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</row>
    <row r="213" spans="3:25" ht="22.5" customHeight="1">
      <c r="C213" s="10">
        <v>56951000202</v>
      </c>
      <c r="D213" s="11" t="s">
        <v>688</v>
      </c>
      <c r="E213" s="11" t="s">
        <v>695</v>
      </c>
      <c r="F213" s="91" t="s">
        <v>322</v>
      </c>
      <c r="G213" s="8"/>
      <c r="H213" s="39">
        <v>5</v>
      </c>
      <c r="I213" s="39"/>
      <c r="J213" s="39">
        <v>5</v>
      </c>
      <c r="K213" s="39">
        <v>5</v>
      </c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</row>
    <row r="214" spans="3:25" ht="22.5" customHeight="1">
      <c r="C214" s="10">
        <v>56951001307</v>
      </c>
      <c r="D214" s="11" t="s">
        <v>698</v>
      </c>
      <c r="E214" s="11" t="s">
        <v>699</v>
      </c>
      <c r="F214" s="91" t="s">
        <v>322</v>
      </c>
      <c r="G214" s="8"/>
      <c r="H214" s="39">
        <v>5</v>
      </c>
      <c r="I214" s="39"/>
      <c r="J214" s="39">
        <v>5</v>
      </c>
      <c r="K214" s="39">
        <v>2</v>
      </c>
      <c r="L214" s="39">
        <v>3</v>
      </c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</row>
    <row r="215" spans="3:25" ht="22.5" customHeight="1">
      <c r="C215" s="10" t="s">
        <v>336</v>
      </c>
      <c r="D215" s="11" t="s">
        <v>137</v>
      </c>
      <c r="E215" s="11" t="s">
        <v>337</v>
      </c>
      <c r="F215" s="91" t="s">
        <v>128</v>
      </c>
      <c r="G215" s="8"/>
      <c r="H215" s="39">
        <v>107</v>
      </c>
      <c r="I215" s="39"/>
      <c r="J215" s="39">
        <v>106.6</v>
      </c>
      <c r="K215" s="39"/>
      <c r="L215" s="39"/>
      <c r="M215" s="39">
        <v>106.6</v>
      </c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</row>
    <row r="216" spans="3:25" ht="22.5" customHeight="1">
      <c r="C216" s="10" t="s">
        <v>338</v>
      </c>
      <c r="D216" s="11" t="s">
        <v>137</v>
      </c>
      <c r="E216" s="11" t="s">
        <v>339</v>
      </c>
      <c r="F216" s="91" t="s">
        <v>128</v>
      </c>
      <c r="G216" s="8"/>
      <c r="H216" s="39">
        <v>84</v>
      </c>
      <c r="I216" s="39"/>
      <c r="J216" s="39">
        <v>83.7</v>
      </c>
      <c r="K216" s="39"/>
      <c r="L216" s="39"/>
      <c r="M216" s="39">
        <v>83.7</v>
      </c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</row>
    <row r="217" spans="3:25" ht="22.5" customHeight="1">
      <c r="C217" s="10" t="s">
        <v>340</v>
      </c>
      <c r="D217" s="11" t="s">
        <v>137</v>
      </c>
      <c r="E217" s="11" t="s">
        <v>341</v>
      </c>
      <c r="F217" s="91" t="s">
        <v>128</v>
      </c>
      <c r="G217" s="8"/>
      <c r="H217" s="39">
        <v>124</v>
      </c>
      <c r="I217" s="39"/>
      <c r="J217" s="39">
        <v>123.6</v>
      </c>
      <c r="K217" s="39"/>
      <c r="L217" s="39"/>
      <c r="M217" s="39">
        <v>123.6</v>
      </c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</row>
    <row r="218" spans="3:25" ht="22.5" customHeight="1">
      <c r="C218" s="10" t="s">
        <v>342</v>
      </c>
      <c r="D218" s="11" t="s">
        <v>137</v>
      </c>
      <c r="E218" s="11" t="s">
        <v>343</v>
      </c>
      <c r="F218" s="91" t="s">
        <v>128</v>
      </c>
      <c r="G218" s="8"/>
      <c r="H218" s="39">
        <v>142</v>
      </c>
      <c r="I218" s="39"/>
      <c r="J218" s="39">
        <v>142</v>
      </c>
      <c r="K218" s="39"/>
      <c r="L218" s="39"/>
      <c r="M218" s="39">
        <v>142</v>
      </c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</row>
    <row r="219" spans="3:25" ht="22.5" customHeight="1">
      <c r="C219" s="10" t="s">
        <v>344</v>
      </c>
      <c r="D219" s="11" t="s">
        <v>137</v>
      </c>
      <c r="E219" s="11" t="s">
        <v>345</v>
      </c>
      <c r="F219" s="91" t="s">
        <v>128</v>
      </c>
      <c r="G219" s="8"/>
      <c r="H219" s="39">
        <v>40</v>
      </c>
      <c r="I219" s="39"/>
      <c r="J219" s="39">
        <v>39.9</v>
      </c>
      <c r="K219" s="39"/>
      <c r="L219" s="39"/>
      <c r="M219" s="39">
        <v>39.9</v>
      </c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</row>
    <row r="220" spans="3:25" ht="22.5" customHeight="1">
      <c r="C220" s="10" t="s">
        <v>357</v>
      </c>
      <c r="D220" s="11" t="s">
        <v>358</v>
      </c>
      <c r="E220" s="11"/>
      <c r="F220" s="91" t="s">
        <v>348</v>
      </c>
      <c r="G220" s="8"/>
      <c r="H220" s="39">
        <v>1</v>
      </c>
      <c r="I220" s="39"/>
      <c r="J220" s="39">
        <v>1</v>
      </c>
      <c r="K220" s="39"/>
      <c r="L220" s="39"/>
      <c r="M220" s="39"/>
      <c r="N220" s="39">
        <v>1</v>
      </c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</row>
    <row r="221" spans="3:25" ht="22.5" customHeight="1">
      <c r="D221" s="11"/>
      <c r="E221" s="11"/>
      <c r="F221" s="91"/>
      <c r="G221" s="8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</row>
    <row r="222" spans="3:25" ht="22.5" customHeight="1">
      <c r="D222" s="11"/>
      <c r="E222" s="11"/>
      <c r="F222" s="91"/>
      <c r="G222" s="8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</row>
    <row r="225" spans="1:25" ht="22.5" customHeight="1">
      <c r="D225" s="250" t="s">
        <v>1120</v>
      </c>
      <c r="E225" s="251"/>
      <c r="F225" s="251"/>
      <c r="G225" s="251"/>
      <c r="H225" s="251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251"/>
      <c r="T225" s="251"/>
      <c r="U225" s="251"/>
      <c r="V225" s="251"/>
      <c r="W225" s="251"/>
      <c r="X225" s="251"/>
      <c r="Y225" s="251"/>
    </row>
    <row r="226" spans="1:25" ht="22.5" customHeight="1">
      <c r="A226" s="44" t="s">
        <v>1211</v>
      </c>
      <c r="B226" s="44" t="s">
        <v>1212</v>
      </c>
      <c r="C226" s="44" t="s">
        <v>1213</v>
      </c>
      <c r="D226" s="252" t="s">
        <v>1214</v>
      </c>
      <c r="E226" s="252" t="s">
        <v>1215</v>
      </c>
      <c r="F226" s="252" t="s">
        <v>1216</v>
      </c>
      <c r="G226" s="86" t="s">
        <v>1217</v>
      </c>
      <c r="H226" s="87"/>
      <c r="I226" s="87"/>
      <c r="J226" s="87"/>
      <c r="K226" s="87" t="s">
        <v>1239</v>
      </c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</row>
    <row r="227" spans="1:25" ht="22.5" customHeight="1">
      <c r="A227" s="44"/>
      <c r="B227" s="44"/>
      <c r="C227" s="44"/>
      <c r="D227" s="253"/>
      <c r="E227" s="253"/>
      <c r="F227" s="253"/>
      <c r="G227" s="88"/>
      <c r="H227" s="88" t="s">
        <v>1178</v>
      </c>
      <c r="I227" s="88" t="s">
        <v>1222</v>
      </c>
      <c r="J227" s="88" t="s">
        <v>1223</v>
      </c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</row>
    <row r="228" spans="1:25" ht="22.5" customHeight="1">
      <c r="A228" s="44"/>
      <c r="B228" s="44"/>
      <c r="C228" s="44"/>
      <c r="D228" s="254"/>
      <c r="E228" s="254"/>
      <c r="F228" s="254"/>
      <c r="G228" s="89"/>
      <c r="H228" s="90"/>
      <c r="I228" s="90"/>
      <c r="J228" s="90"/>
      <c r="K228" s="90" t="s">
        <v>1240</v>
      </c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</row>
    <row r="229" spans="1:25" ht="22.5" customHeight="1">
      <c r="C229" s="10">
        <v>59751817383</v>
      </c>
      <c r="D229" s="11" t="s">
        <v>181</v>
      </c>
      <c r="E229" s="11" t="s">
        <v>182</v>
      </c>
      <c r="F229" s="91" t="s">
        <v>128</v>
      </c>
      <c r="G229" s="8"/>
      <c r="H229" s="39">
        <v>31</v>
      </c>
      <c r="I229" s="39"/>
      <c r="J229" s="39">
        <v>30.6</v>
      </c>
      <c r="K229" s="39">
        <v>30.6</v>
      </c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</row>
    <row r="230" spans="1:25" ht="22.5" customHeight="1">
      <c r="C230" s="10">
        <v>59751817385</v>
      </c>
      <c r="D230" s="11" t="s">
        <v>181</v>
      </c>
      <c r="E230" s="11" t="s">
        <v>184</v>
      </c>
      <c r="F230" s="91" t="s">
        <v>128</v>
      </c>
      <c r="G230" s="8"/>
      <c r="H230" s="39">
        <v>45</v>
      </c>
      <c r="I230" s="39"/>
      <c r="J230" s="39">
        <v>44.7</v>
      </c>
      <c r="K230" s="39">
        <v>44.7</v>
      </c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</row>
    <row r="231" spans="1:25" ht="22.5" customHeight="1">
      <c r="C231" s="10">
        <v>59751817389</v>
      </c>
      <c r="D231" s="11" t="s">
        <v>181</v>
      </c>
      <c r="E231" s="11" t="s">
        <v>186</v>
      </c>
      <c r="F231" s="91" t="s">
        <v>128</v>
      </c>
      <c r="G231" s="8"/>
      <c r="H231" s="39">
        <v>5</v>
      </c>
      <c r="I231" s="39"/>
      <c r="J231" s="39">
        <v>4.5999999999999996</v>
      </c>
      <c r="K231" s="39">
        <v>4.5999999999999996</v>
      </c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</row>
    <row r="232" spans="1:25" ht="22.5" customHeight="1">
      <c r="C232" s="10">
        <v>59751817391</v>
      </c>
      <c r="D232" s="11" t="s">
        <v>181</v>
      </c>
      <c r="E232" s="11" t="s">
        <v>188</v>
      </c>
      <c r="F232" s="91" t="s">
        <v>128</v>
      </c>
      <c r="G232" s="8"/>
      <c r="H232" s="39">
        <v>6</v>
      </c>
      <c r="I232" s="39"/>
      <c r="J232" s="39">
        <v>5.2</v>
      </c>
      <c r="K232" s="39">
        <v>5.2</v>
      </c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</row>
    <row r="233" spans="1:25" ht="22.5" customHeight="1">
      <c r="C233" s="10">
        <v>59754968341</v>
      </c>
      <c r="D233" s="11" t="s">
        <v>190</v>
      </c>
      <c r="E233" s="11" t="s">
        <v>191</v>
      </c>
      <c r="F233" s="91" t="s">
        <v>148</v>
      </c>
      <c r="G233" s="8"/>
      <c r="H233" s="39">
        <v>1</v>
      </c>
      <c r="I233" s="39"/>
      <c r="J233" s="39">
        <v>1</v>
      </c>
      <c r="K233" s="39">
        <v>1</v>
      </c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</row>
    <row r="234" spans="1:25" ht="22.5" customHeight="1">
      <c r="C234" s="10">
        <v>59754968343</v>
      </c>
      <c r="D234" s="11" t="s">
        <v>190</v>
      </c>
      <c r="E234" s="11" t="s">
        <v>193</v>
      </c>
      <c r="F234" s="91" t="s">
        <v>148</v>
      </c>
      <c r="G234" s="8"/>
      <c r="H234" s="39">
        <v>1</v>
      </c>
      <c r="I234" s="39"/>
      <c r="J234" s="39">
        <v>1</v>
      </c>
      <c r="K234" s="39">
        <v>1</v>
      </c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</row>
    <row r="235" spans="1:25" ht="22.5" customHeight="1">
      <c r="C235" s="10">
        <v>59754968379</v>
      </c>
      <c r="D235" s="11" t="s">
        <v>190</v>
      </c>
      <c r="E235" s="11" t="s">
        <v>195</v>
      </c>
      <c r="F235" s="91" t="s">
        <v>148</v>
      </c>
      <c r="G235" s="8"/>
      <c r="H235" s="39">
        <v>2</v>
      </c>
      <c r="I235" s="39"/>
      <c r="J235" s="39">
        <v>2</v>
      </c>
      <c r="K235" s="39">
        <v>2</v>
      </c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</row>
    <row r="236" spans="1:25" ht="22.5" customHeight="1">
      <c r="C236" s="10">
        <v>59754968413</v>
      </c>
      <c r="D236" s="11" t="s">
        <v>190</v>
      </c>
      <c r="E236" s="11" t="s">
        <v>197</v>
      </c>
      <c r="F236" s="91" t="s">
        <v>148</v>
      </c>
      <c r="G236" s="8"/>
      <c r="H236" s="39">
        <v>2</v>
      </c>
      <c r="I236" s="39"/>
      <c r="J236" s="39">
        <v>2</v>
      </c>
      <c r="K236" s="39">
        <v>2</v>
      </c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</row>
    <row r="237" spans="1:25" ht="22.5" customHeight="1">
      <c r="C237" s="10">
        <v>59754968415</v>
      </c>
      <c r="D237" s="11" t="s">
        <v>190</v>
      </c>
      <c r="E237" s="11" t="s">
        <v>199</v>
      </c>
      <c r="F237" s="91" t="s">
        <v>148</v>
      </c>
      <c r="G237" s="8"/>
      <c r="H237" s="39">
        <v>2</v>
      </c>
      <c r="I237" s="39"/>
      <c r="J237" s="39">
        <v>2</v>
      </c>
      <c r="K237" s="39">
        <v>2</v>
      </c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</row>
    <row r="238" spans="1:25" ht="22.5" customHeight="1">
      <c r="C238" s="10">
        <v>59754968485</v>
      </c>
      <c r="D238" s="11" t="s">
        <v>190</v>
      </c>
      <c r="E238" s="11" t="s">
        <v>201</v>
      </c>
      <c r="F238" s="91" t="s">
        <v>148</v>
      </c>
      <c r="G238" s="8"/>
      <c r="H238" s="39">
        <v>15</v>
      </c>
      <c r="I238" s="39"/>
      <c r="J238" s="39">
        <v>15</v>
      </c>
      <c r="K238" s="39">
        <v>15</v>
      </c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</row>
    <row r="239" spans="1:25" ht="22.5" customHeight="1">
      <c r="C239" s="10">
        <v>59754968487</v>
      </c>
      <c r="D239" s="11" t="s">
        <v>190</v>
      </c>
      <c r="E239" s="11" t="s">
        <v>203</v>
      </c>
      <c r="F239" s="91" t="s">
        <v>148</v>
      </c>
      <c r="G239" s="8"/>
      <c r="H239" s="39">
        <v>21</v>
      </c>
      <c r="I239" s="39"/>
      <c r="J239" s="39">
        <v>21</v>
      </c>
      <c r="K239" s="39">
        <v>21</v>
      </c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</row>
    <row r="240" spans="1:25" ht="22.5" customHeight="1">
      <c r="C240" s="10">
        <v>59754968552</v>
      </c>
      <c r="D240" s="11" t="s">
        <v>209</v>
      </c>
      <c r="E240" s="11" t="s">
        <v>210</v>
      </c>
      <c r="F240" s="91" t="s">
        <v>148</v>
      </c>
      <c r="G240" s="8"/>
      <c r="H240" s="39">
        <v>38</v>
      </c>
      <c r="I240" s="39"/>
      <c r="J240" s="39">
        <v>38</v>
      </c>
      <c r="K240" s="39">
        <v>38</v>
      </c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</row>
    <row r="241" spans="3:25" ht="22.5" customHeight="1">
      <c r="C241" s="10" t="s">
        <v>234</v>
      </c>
      <c r="D241" s="11" t="s">
        <v>235</v>
      </c>
      <c r="E241" s="11" t="s">
        <v>236</v>
      </c>
      <c r="F241" s="91" t="s">
        <v>128</v>
      </c>
      <c r="G241" s="8"/>
      <c r="H241" s="39">
        <v>76</v>
      </c>
      <c r="I241" s="39"/>
      <c r="J241" s="39">
        <v>75.3</v>
      </c>
      <c r="K241" s="39">
        <v>75.3</v>
      </c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</row>
    <row r="242" spans="3:25" ht="22.5" customHeight="1">
      <c r="C242" s="10">
        <v>56951000801</v>
      </c>
      <c r="D242" s="11" t="s">
        <v>737</v>
      </c>
      <c r="E242" s="11" t="s">
        <v>738</v>
      </c>
      <c r="F242" s="91" t="s">
        <v>322</v>
      </c>
      <c r="G242" s="8"/>
      <c r="H242" s="39">
        <v>20</v>
      </c>
      <c r="I242" s="39"/>
      <c r="J242" s="39">
        <v>20</v>
      </c>
      <c r="K242" s="39">
        <v>20</v>
      </c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</row>
    <row r="243" spans="3:25" ht="22.5" customHeight="1">
      <c r="C243" s="10">
        <v>56951000803</v>
      </c>
      <c r="D243" s="11" t="s">
        <v>737</v>
      </c>
      <c r="E243" s="11" t="s">
        <v>741</v>
      </c>
      <c r="F243" s="91" t="s">
        <v>322</v>
      </c>
      <c r="G243" s="8"/>
      <c r="H243" s="39">
        <v>26</v>
      </c>
      <c r="I243" s="39"/>
      <c r="J243" s="39">
        <v>26</v>
      </c>
      <c r="K243" s="39">
        <v>26</v>
      </c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</row>
    <row r="244" spans="3:25" ht="22.5" customHeight="1">
      <c r="C244" s="10">
        <v>56951000903</v>
      </c>
      <c r="D244" s="11" t="s">
        <v>744</v>
      </c>
      <c r="E244" s="11" t="s">
        <v>741</v>
      </c>
      <c r="F244" s="91" t="s">
        <v>322</v>
      </c>
      <c r="G244" s="8"/>
      <c r="H244" s="39">
        <v>3</v>
      </c>
      <c r="I244" s="39"/>
      <c r="J244" s="39">
        <v>3</v>
      </c>
      <c r="K244" s="39">
        <v>3</v>
      </c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</row>
    <row r="245" spans="3:25" ht="22.5" customHeight="1">
      <c r="C245" s="10">
        <v>56951001323</v>
      </c>
      <c r="D245" s="11" t="s">
        <v>747</v>
      </c>
      <c r="E245" s="11" t="s">
        <v>531</v>
      </c>
      <c r="F245" s="91" t="s">
        <v>322</v>
      </c>
      <c r="G245" s="8"/>
      <c r="H245" s="39">
        <v>4</v>
      </c>
      <c r="I245" s="39"/>
      <c r="J245" s="39">
        <v>4</v>
      </c>
      <c r="K245" s="39">
        <v>4</v>
      </c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</row>
    <row r="246" spans="3:25" ht="22.5" customHeight="1">
      <c r="C246" s="10">
        <v>56951004501</v>
      </c>
      <c r="D246" s="11" t="s">
        <v>750</v>
      </c>
      <c r="E246" s="11" t="s">
        <v>751</v>
      </c>
      <c r="F246" s="91" t="s">
        <v>322</v>
      </c>
      <c r="G246" s="8"/>
      <c r="H246" s="39">
        <v>2</v>
      </c>
      <c r="I246" s="39"/>
      <c r="J246" s="39">
        <v>2</v>
      </c>
      <c r="K246" s="39">
        <v>2</v>
      </c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</row>
    <row r="247" spans="3:25" ht="22.5" customHeight="1">
      <c r="C247" s="10">
        <v>56951004503</v>
      </c>
      <c r="D247" s="11" t="s">
        <v>750</v>
      </c>
      <c r="E247" s="11" t="s">
        <v>754</v>
      </c>
      <c r="F247" s="91" t="s">
        <v>322</v>
      </c>
      <c r="G247" s="8"/>
      <c r="H247" s="39">
        <v>7</v>
      </c>
      <c r="I247" s="39"/>
      <c r="J247" s="39">
        <v>7</v>
      </c>
      <c r="K247" s="39">
        <v>7</v>
      </c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</row>
    <row r="248" spans="3:25" ht="22.5" customHeight="1">
      <c r="D248" s="11"/>
      <c r="E248" s="11"/>
      <c r="F248" s="91"/>
      <c r="G248" s="8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</row>
    <row r="249" spans="3:25" ht="22.5" customHeight="1">
      <c r="D249" s="11"/>
      <c r="E249" s="11"/>
      <c r="F249" s="91"/>
      <c r="G249" s="8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</row>
    <row r="250" spans="3:25" ht="22.5" customHeight="1">
      <c r="D250" s="11"/>
      <c r="E250" s="11"/>
      <c r="F250" s="91"/>
      <c r="G250" s="8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</row>
    <row r="251" spans="3:25" ht="22.5" customHeight="1">
      <c r="D251" s="11"/>
      <c r="E251" s="11"/>
      <c r="F251" s="91"/>
      <c r="G251" s="8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</row>
    <row r="252" spans="3:25" ht="22.5" customHeight="1">
      <c r="D252" s="11"/>
      <c r="E252" s="11"/>
      <c r="F252" s="91"/>
      <c r="G252" s="8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</row>
    <row r="253" spans="3:25" ht="22.5" customHeight="1">
      <c r="D253" s="11"/>
      <c r="E253" s="11"/>
      <c r="F253" s="91"/>
      <c r="G253" s="8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</row>
    <row r="254" spans="3:25" ht="22.5" customHeight="1">
      <c r="D254" s="11"/>
      <c r="E254" s="11"/>
      <c r="F254" s="91"/>
      <c r="G254" s="8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</row>
    <row r="255" spans="3:25" ht="22.5" customHeight="1">
      <c r="D255" s="11"/>
      <c r="E255" s="11"/>
      <c r="F255" s="91"/>
      <c r="G255" s="8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</row>
    <row r="256" spans="3:25" ht="22.5" customHeight="1">
      <c r="D256" s="11"/>
      <c r="E256" s="11"/>
      <c r="F256" s="91"/>
      <c r="G256" s="8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</row>
    <row r="257" spans="4:25" ht="22.5" customHeight="1">
      <c r="D257" s="11"/>
      <c r="E257" s="11"/>
      <c r="F257" s="91"/>
      <c r="G257" s="8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</row>
    <row r="258" spans="4:25" ht="22.5" customHeight="1">
      <c r="D258" s="11"/>
      <c r="E258" s="11"/>
      <c r="F258" s="91"/>
      <c r="G258" s="8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</row>
    <row r="259" spans="4:25" ht="22.5" customHeight="1">
      <c r="D259" s="11"/>
      <c r="E259" s="11"/>
      <c r="F259" s="91"/>
      <c r="G259" s="8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</row>
  </sheetData>
  <mergeCells count="28">
    <mergeCell ref="D115:D117"/>
    <mergeCell ref="E115:E117"/>
    <mergeCell ref="F115:F117"/>
    <mergeCell ref="D3:Y3"/>
    <mergeCell ref="D4:D6"/>
    <mergeCell ref="E4:E6"/>
    <mergeCell ref="F4:F6"/>
    <mergeCell ref="D40:Y40"/>
    <mergeCell ref="D41:D43"/>
    <mergeCell ref="E41:E43"/>
    <mergeCell ref="F41:F43"/>
    <mergeCell ref="D77:Y77"/>
    <mergeCell ref="D78:D80"/>
    <mergeCell ref="E78:E80"/>
    <mergeCell ref="F78:F80"/>
    <mergeCell ref="D114:Y114"/>
    <mergeCell ref="D225:Y225"/>
    <mergeCell ref="D226:D228"/>
    <mergeCell ref="E226:E228"/>
    <mergeCell ref="F226:F228"/>
    <mergeCell ref="D151:Y151"/>
    <mergeCell ref="D152:D154"/>
    <mergeCell ref="E152:E154"/>
    <mergeCell ref="F152:F154"/>
    <mergeCell ref="D188:Y188"/>
    <mergeCell ref="D189:D191"/>
    <mergeCell ref="E189:E191"/>
    <mergeCell ref="F189:F191"/>
  </mergeCells>
  <phoneticPr fontId="2" type="noConversion"/>
  <printOptions horizontalCentered="1" verticalCentered="1"/>
  <pageMargins left="0.74803149606299213" right="0.35433070866141736" top="0.59055118110236227" bottom="0.59055118110236227" header="0.51181102362204722" footer="0.47244094488188981"/>
  <pageSetup paperSize="9" scale="60" orientation="landscape" r:id="rId1"/>
  <headerFooter alignWithMargins="0">
    <oddHeader>&amp;C&amp;28산 출 집 계 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11</vt:i4>
      </vt:variant>
      <vt:variant>
        <vt:lpstr>이름이 지정된 범위</vt:lpstr>
      </vt:variant>
      <vt:variant>
        <vt:i4>13</vt:i4>
      </vt:variant>
    </vt:vector>
  </HeadingPairs>
  <TitlesOfParts>
    <vt:vector size="24" baseType="lpstr">
      <vt:lpstr>원가계산</vt:lpstr>
      <vt:lpstr>총괄표</vt:lpstr>
      <vt:lpstr>내역서</vt:lpstr>
      <vt:lpstr>일대목차</vt:lpstr>
      <vt:lpstr>일위대가</vt:lpstr>
      <vt:lpstr>일위노임</vt:lpstr>
      <vt:lpstr>합산자재</vt:lpstr>
      <vt:lpstr>단가조사</vt:lpstr>
      <vt:lpstr>산출집계</vt:lpstr>
      <vt:lpstr>목록별산출서</vt:lpstr>
      <vt:lpstr>옵션</vt:lpstr>
      <vt:lpstr>내역서!Print_Area</vt:lpstr>
      <vt:lpstr>산출집계!Print_Area</vt:lpstr>
      <vt:lpstr>원가계산!Print_Area</vt:lpstr>
      <vt:lpstr>일위노임!Print_Area</vt:lpstr>
      <vt:lpstr>일위대가!Print_Area</vt:lpstr>
      <vt:lpstr>총괄표!Print_Area</vt:lpstr>
      <vt:lpstr>내역서!Print_Titles</vt:lpstr>
      <vt:lpstr>단가조사!Print_Titles</vt:lpstr>
      <vt:lpstr>일대목차!Print_Titles</vt:lpstr>
      <vt:lpstr>일위노임!Print_Titles</vt:lpstr>
      <vt:lpstr>일위대가!Print_Titles</vt:lpstr>
      <vt:lpstr>총괄표!Print_Titles</vt:lpstr>
      <vt:lpstr>합산자재!Print_Titles</vt:lpstr>
    </vt:vector>
  </TitlesOfParts>
  <Company>이지테크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이지테크</dc:creator>
  <cp:lastModifiedBy>USER</cp:lastModifiedBy>
  <cp:lastPrinted>2018-09-04T00:12:48Z</cp:lastPrinted>
  <dcterms:created xsi:type="dcterms:W3CDTF">2002-09-09T02:35:17Z</dcterms:created>
  <dcterms:modified xsi:type="dcterms:W3CDTF">2018-09-13T07:08:54Z</dcterms:modified>
</cp:coreProperties>
</file>